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Pond Calculations" sheetId="2" r:id="rId2"/>
    <sheet name="Platt's Creek" sheetId="4" r:id="rId3"/>
    <sheet name="White City Canal D" sheetId="7" r:id="rId4"/>
    <sheet name="Citrus_Seager" sheetId="8" r:id="rId5"/>
    <sheet name="Education nonMS4" sheetId="15" r:id="rId6"/>
    <sheet name="Street Sweeping" sheetId="3" r:id="rId7"/>
  </sheets>
  <externalReferences>
    <externalReference r:id="rId8"/>
  </externalReferences>
  <definedNames>
    <definedName name="_xlnm._FilterDatabase" localSheetId="5" hidden="1">'Education nonMS4'!$A$1:$J$1094</definedName>
    <definedName name="EMCN">[1]EMCs!$A$3:$B$18</definedName>
    <definedName name="EMCP">[1]EMCs!$A$3:$C$18</definedName>
    <definedName name="FLUCCS">[1]FLUCCS!$A$1:$B$500</definedName>
    <definedName name="HEMC">[1]Conformance!$A$2:$B$118</definedName>
    <definedName name="HROC">[1]Conformance!$C:$D</definedName>
  </definedNames>
  <calcPr calcId="125725"/>
</workbook>
</file>

<file path=xl/calcChain.xml><?xml version="1.0" encoding="utf-8"?>
<calcChain xmlns="http://schemas.openxmlformats.org/spreadsheetml/2006/main">
  <c r="H5" i="1"/>
  <c r="E5"/>
  <c r="L1095" i="15"/>
  <c r="M109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69"/>
  <c r="K770"/>
  <c r="K771"/>
  <c r="K772"/>
  <c r="K773"/>
  <c r="K774"/>
  <c r="K775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68"/>
  <c r="K869"/>
  <c r="K870"/>
  <c r="K871"/>
  <c r="K872"/>
  <c r="K873"/>
  <c r="K874"/>
  <c r="K875"/>
  <c r="K876"/>
  <c r="K877"/>
  <c r="K878"/>
  <c r="K879"/>
  <c r="K880"/>
  <c r="K881"/>
  <c r="K882"/>
  <c r="K883"/>
  <c r="K884"/>
  <c r="K885"/>
  <c r="K886"/>
  <c r="K887"/>
  <c r="K888"/>
  <c r="K889"/>
  <c r="K890"/>
  <c r="K891"/>
  <c r="K892"/>
  <c r="K893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K914"/>
  <c r="K915"/>
  <c r="K916"/>
  <c r="K917"/>
  <c r="K918"/>
  <c r="K919"/>
  <c r="K920"/>
  <c r="K921"/>
  <c r="K922"/>
  <c r="K923"/>
  <c r="K924"/>
  <c r="K925"/>
  <c r="K926"/>
  <c r="K927"/>
  <c r="K928"/>
  <c r="K929"/>
  <c r="K930"/>
  <c r="K931"/>
  <c r="K932"/>
  <c r="K933"/>
  <c r="K934"/>
  <c r="K935"/>
  <c r="K936"/>
  <c r="K937"/>
  <c r="K938"/>
  <c r="K939"/>
  <c r="K940"/>
  <c r="K941"/>
  <c r="K942"/>
  <c r="K943"/>
  <c r="K944"/>
  <c r="K945"/>
  <c r="K946"/>
  <c r="K947"/>
  <c r="K948"/>
  <c r="K949"/>
  <c r="K950"/>
  <c r="K951"/>
  <c r="K952"/>
  <c r="K953"/>
  <c r="K954"/>
  <c r="K955"/>
  <c r="K956"/>
  <c r="K957"/>
  <c r="K958"/>
  <c r="K959"/>
  <c r="K960"/>
  <c r="K961"/>
  <c r="K962"/>
  <c r="K963"/>
  <c r="K964"/>
  <c r="K965"/>
  <c r="K966"/>
  <c r="K967"/>
  <c r="K968"/>
  <c r="K969"/>
  <c r="K970"/>
  <c r="K971"/>
  <c r="K972"/>
  <c r="K973"/>
  <c r="K974"/>
  <c r="K975"/>
  <c r="K976"/>
  <c r="K977"/>
  <c r="K978"/>
  <c r="K979"/>
  <c r="K980"/>
  <c r="K981"/>
  <c r="K982"/>
  <c r="K983"/>
  <c r="K984"/>
  <c r="K985"/>
  <c r="K986"/>
  <c r="K987"/>
  <c r="K988"/>
  <c r="K989"/>
  <c r="K990"/>
  <c r="K991"/>
  <c r="K992"/>
  <c r="K993"/>
  <c r="K994"/>
  <c r="K995"/>
  <c r="K996"/>
  <c r="K997"/>
  <c r="K998"/>
  <c r="K999"/>
  <c r="K1000"/>
  <c r="K1001"/>
  <c r="K1002"/>
  <c r="K1003"/>
  <c r="K1004"/>
  <c r="K1005"/>
  <c r="K1006"/>
  <c r="K1007"/>
  <c r="K1008"/>
  <c r="K1009"/>
  <c r="K1010"/>
  <c r="K1011"/>
  <c r="K1012"/>
  <c r="K1013"/>
  <c r="K1014"/>
  <c r="K1015"/>
  <c r="K1016"/>
  <c r="K1017"/>
  <c r="K1018"/>
  <c r="K1019"/>
  <c r="K1020"/>
  <c r="K1021"/>
  <c r="K1022"/>
  <c r="K1023"/>
  <c r="K1024"/>
  <c r="K1025"/>
  <c r="K1026"/>
  <c r="K1027"/>
  <c r="K1028"/>
  <c r="K1029"/>
  <c r="K1030"/>
  <c r="K1031"/>
  <c r="K1032"/>
  <c r="K1033"/>
  <c r="K1034"/>
  <c r="K1035"/>
  <c r="K1036"/>
  <c r="K1037"/>
  <c r="K1038"/>
  <c r="K1039"/>
  <c r="K1040"/>
  <c r="K1041"/>
  <c r="K1042"/>
  <c r="K1043"/>
  <c r="K1044"/>
  <c r="K1045"/>
  <c r="K1046"/>
  <c r="K1047"/>
  <c r="K1048"/>
  <c r="K1049"/>
  <c r="K1050"/>
  <c r="K1051"/>
  <c r="K1052"/>
  <c r="K1053"/>
  <c r="K1054"/>
  <c r="K1055"/>
  <c r="K1056"/>
  <c r="K1057"/>
  <c r="K1058"/>
  <c r="K1059"/>
  <c r="K1060"/>
  <c r="K1061"/>
  <c r="K1062"/>
  <c r="K1063"/>
  <c r="K1064"/>
  <c r="K1065"/>
  <c r="K1066"/>
  <c r="K1067"/>
  <c r="K1068"/>
  <c r="K1069"/>
  <c r="K1070"/>
  <c r="K1071"/>
  <c r="K1072"/>
  <c r="K1073"/>
  <c r="K1074"/>
  <c r="K1075"/>
  <c r="K1076"/>
  <c r="K1077"/>
  <c r="K1078"/>
  <c r="K1079"/>
  <c r="K1080"/>
  <c r="K1081"/>
  <c r="K1082"/>
  <c r="K1083"/>
  <c r="K1084"/>
  <c r="K1085"/>
  <c r="K1086"/>
  <c r="K1087"/>
  <c r="K1088"/>
  <c r="K1089"/>
  <c r="K1090"/>
  <c r="K1091"/>
  <c r="K1092"/>
  <c r="K1093"/>
  <c r="K1094"/>
  <c r="K2"/>
  <c r="L2"/>
  <c r="M2"/>
  <c r="J2" i="1" l="1"/>
  <c r="H2"/>
  <c r="E2"/>
  <c r="D2"/>
  <c r="L245" i="4"/>
  <c r="M245"/>
  <c r="N245"/>
  <c r="K245"/>
  <c r="G2" i="1" l="1"/>
  <c r="D5" i="2"/>
  <c r="B5"/>
  <c r="K243" i="4"/>
  <c r="L243"/>
  <c r="M243"/>
  <c r="N24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"/>
  <c r="M2"/>
  <c r="N2"/>
  <c r="H4" i="1"/>
  <c r="E4"/>
  <c r="D4"/>
  <c r="K6" i="8"/>
  <c r="L6"/>
  <c r="M6"/>
  <c r="N6"/>
  <c r="N3"/>
  <c r="N4"/>
  <c r="N5"/>
  <c r="M3"/>
  <c r="M4"/>
  <c r="M5"/>
  <c r="L3"/>
  <c r="L4"/>
  <c r="L5"/>
  <c r="M2"/>
  <c r="L2"/>
  <c r="N2" s="1"/>
  <c r="H3" i="1"/>
  <c r="E3"/>
  <c r="D3"/>
  <c r="K16" i="7"/>
  <c r="L16"/>
  <c r="M16"/>
  <c r="N16"/>
  <c r="N3"/>
  <c r="N4"/>
  <c r="N5"/>
  <c r="N6"/>
  <c r="N7"/>
  <c r="N8"/>
  <c r="N9"/>
  <c r="N10"/>
  <c r="N11"/>
  <c r="N12"/>
  <c r="N13"/>
  <c r="N14"/>
  <c r="N15"/>
  <c r="M3"/>
  <c r="M4"/>
  <c r="M5"/>
  <c r="M6"/>
  <c r="M7"/>
  <c r="M8"/>
  <c r="M9"/>
  <c r="M10"/>
  <c r="M11"/>
  <c r="M12"/>
  <c r="M13"/>
  <c r="M14"/>
  <c r="M15"/>
  <c r="L3"/>
  <c r="L4"/>
  <c r="L5"/>
  <c r="L6"/>
  <c r="L7"/>
  <c r="L8"/>
  <c r="L9"/>
  <c r="L10"/>
  <c r="L11"/>
  <c r="L12"/>
  <c r="L13"/>
  <c r="L14"/>
  <c r="L15"/>
  <c r="L2"/>
  <c r="M2" s="1"/>
  <c r="N2" l="1"/>
  <c r="J6" i="1" l="1"/>
  <c r="G6"/>
  <c r="J3" l="1"/>
  <c r="G3"/>
  <c r="D6" i="2" l="1"/>
  <c r="D8" s="1"/>
  <c r="J5" i="1"/>
  <c r="G5"/>
  <c r="B6" i="2"/>
  <c r="B7" s="1"/>
  <c r="D7" l="1"/>
  <c r="F7" s="1"/>
  <c r="F4" i="1" s="1"/>
  <c r="G4" s="1"/>
  <c r="B8" i="2"/>
  <c r="F8" s="1"/>
  <c r="I4" i="1" s="1"/>
  <c r="J4" s="1"/>
  <c r="J9" l="1"/>
  <c r="J11" s="1"/>
  <c r="G9"/>
  <c r="G11" s="1"/>
  <c r="A3" i="3"/>
  <c r="A2"/>
</calcChain>
</file>

<file path=xl/sharedStrings.xml><?xml version="1.0" encoding="utf-8"?>
<sst xmlns="http://schemas.openxmlformats.org/spreadsheetml/2006/main" count="2950" uniqueCount="80">
  <si>
    <t>Project Name</t>
  </si>
  <si>
    <t>Project Type</t>
  </si>
  <si>
    <t xml:space="preserve">Platt’s Creek Stormwater Treatment Facility </t>
  </si>
  <si>
    <t>White City- Canal 'D'</t>
  </si>
  <si>
    <t>White City- Citrus/Seager Stormwater Improvement</t>
  </si>
  <si>
    <t>Wet Detention</t>
  </si>
  <si>
    <t>Street Sweeping</t>
  </si>
  <si>
    <t>Project Number</t>
  </si>
  <si>
    <t>SLC-1</t>
  </si>
  <si>
    <t>SLC-5</t>
  </si>
  <si>
    <t>Acres Treated</t>
  </si>
  <si>
    <t>Education and outreach</t>
  </si>
  <si>
    <t>FYN; pet waste, landscape, irrigation, and fertilizer ordinances; PSAs, website, illicit discharge program, eco-center, Clean Stormwater-Clean River Program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</si>
  <si>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</si>
  <si>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</si>
  <si>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</si>
  <si>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</si>
  <si>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</si>
  <si>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</si>
  <si>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</si>
  <si>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</si>
  <si>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</si>
  <si>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</si>
  <si>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</si>
  <si>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tons, average per year</t>
  </si>
  <si>
    <t>tons for 2 years</t>
  </si>
  <si>
    <t>lbs/yr</t>
  </si>
  <si>
    <t>refer to separate spreadsheet for calculations</t>
  </si>
  <si>
    <t>N/A</t>
  </si>
  <si>
    <t>Wet detention with alum injection</t>
  </si>
  <si>
    <t>no credit - improvements to existing stormwater system</t>
  </si>
  <si>
    <t>Add pipe</t>
  </si>
  <si>
    <t xml:space="preserve">residence time = </t>
  </si>
  <si>
    <t>(wet pond volume)/(annual runoff)</t>
  </si>
  <si>
    <t>wet pond</t>
  </si>
  <si>
    <t>ac-ft</t>
  </si>
  <si>
    <t>runoff</t>
  </si>
  <si>
    <t>residence time</t>
  </si>
  <si>
    <t>TN efficiency</t>
  </si>
  <si>
    <t>TP efficiency</t>
  </si>
  <si>
    <t>Required</t>
  </si>
  <si>
    <t>Provided</t>
  </si>
  <si>
    <t>Difference</t>
  </si>
  <si>
    <t>Subbasin</t>
  </si>
  <si>
    <t>Acres</t>
  </si>
  <si>
    <t>C-23</t>
  </si>
  <si>
    <t>A</t>
  </si>
  <si>
    <t>A/D</t>
  </si>
  <si>
    <t>B/D</t>
  </si>
  <si>
    <t>C/D</t>
  </si>
  <si>
    <t>D</t>
  </si>
  <si>
    <t>C-24</t>
  </si>
  <si>
    <t>SLC-8</t>
  </si>
  <si>
    <t>SLC-9</t>
  </si>
  <si>
    <t>PARCEL</t>
  </si>
  <si>
    <t>HYDGRP</t>
  </si>
  <si>
    <t>NORTH FORK</t>
  </si>
  <si>
    <t>Platt's Creek</t>
  </si>
  <si>
    <t>Canal D</t>
  </si>
  <si>
    <t>Citrus/Saeger</t>
  </si>
  <si>
    <t>ROC</t>
  </si>
  <si>
    <t>LAND_COVER</t>
  </si>
  <si>
    <t>SLRWPP_WSH</t>
  </si>
  <si>
    <t>TP_ADD</t>
  </si>
  <si>
    <t>RAIN_IN</t>
  </si>
  <si>
    <t>BASEFLW_FT</t>
  </si>
  <si>
    <t>TN_EMC</t>
  </si>
  <si>
    <t>TP_EMC</t>
  </si>
  <si>
    <t>SUM_ACRES</t>
  </si>
  <si>
    <t>SLRWPP_wsh</t>
  </si>
  <si>
    <t>TP_Add</t>
  </si>
  <si>
    <t>Rain_in</t>
  </si>
  <si>
    <t>Baseflw_ft</t>
  </si>
  <si>
    <t>ACRES</t>
  </si>
  <si>
    <t>Runoff Ac-ft</t>
  </si>
  <si>
    <t>TN lbs/yr</t>
  </si>
  <si>
    <t>TP lbs/yr</t>
  </si>
  <si>
    <t>MS4</t>
  </si>
  <si>
    <t>SLC-7</t>
  </si>
  <si>
    <t>SLC-10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</si>
</sst>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0.0%"/>
    <numFmt numFmtId="166" formatCode="0.00000000000"/>
    <numFmt numFmtId="167" formatCode="0.000"/>
    <numFmt numFmtId="168" formatCode="0.000000000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0" fontId="2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6" applyNumberFormat="0" applyAlignment="0" applyProtection="0"/>
    <xf numFmtId="0" fontId="16" fillId="8" borderId="7" applyNumberFormat="0" applyAlignment="0" applyProtection="0"/>
    <xf numFmtId="0" fontId="17" fillId="8" borderId="6" applyNumberFormat="0" applyAlignment="0" applyProtection="0"/>
    <xf numFmtId="0" fontId="18" fillId="0" borderId="8" applyNumberFormat="0" applyFill="0" applyAlignment="0" applyProtection="0"/>
    <xf numFmtId="0" fontId="19" fillId="9" borderId="9" applyNumberFormat="0" applyAlignment="0" applyProtection="0"/>
    <xf numFmtId="0" fontId="20" fillId="0" borderId="0" applyNumberFormat="0" applyFill="0" applyBorder="0" applyAlignment="0" applyProtection="0"/>
    <xf numFmtId="0" fontId="1" fillId="10" borderId="10" applyNumberFormat="0" applyFont="0" applyAlignment="0" applyProtection="0"/>
    <xf numFmtId="0" fontId="21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2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34" borderId="0" applyNumberFormat="0" applyBorder="0" applyAlignment="0" applyProtection="0"/>
  </cellStyleXfs>
  <cellXfs count="53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3" fontId="3" fillId="2" borderId="1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Border="1" applyAlignment="1">
      <alignment horizontal="center" wrapText="1"/>
    </xf>
    <xf numFmtId="3" fontId="5" fillId="0" borderId="0" xfId="0" applyNumberFormat="1" applyFont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0" fontId="0" fillId="0" borderId="0" xfId="0"/>
    <xf numFmtId="3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Fill="1" applyBorder="1"/>
    <xf numFmtId="164" fontId="5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3" fontId="0" fillId="0" borderId="0" xfId="0" applyNumberFormat="1"/>
    <xf numFmtId="0" fontId="7" fillId="0" borderId="0" xfId="0" applyFont="1"/>
    <xf numFmtId="164" fontId="5" fillId="0" borderId="0" xfId="0" applyNumberFormat="1" applyFont="1" applyBorder="1" applyAlignment="1">
      <alignment horizontal="left" vertical="center"/>
    </xf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2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" fontId="0" fillId="0" borderId="0" xfId="0" applyNumberFormat="1"/>
    <xf numFmtId="0" fontId="4" fillId="0" borderId="1" xfId="1" applyFont="1" applyFill="1" applyBorder="1" applyAlignment="1">
      <alignment horizontal="left" wrapText="1"/>
    </xf>
    <xf numFmtId="0" fontId="4" fillId="0" borderId="1" xfId="3" applyFont="1" applyFill="1" applyBorder="1" applyAlignment="1">
      <alignment horizontal="left" wrapText="1"/>
    </xf>
    <xf numFmtId="164" fontId="4" fillId="0" borderId="1" xfId="1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right"/>
    </xf>
    <xf numFmtId="0" fontId="5" fillId="0" borderId="0" xfId="0" applyFont="1" applyAlignment="1"/>
    <xf numFmtId="165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4" fillId="0" borderId="1" xfId="3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right"/>
    </xf>
    <xf numFmtId="4" fontId="0" fillId="0" borderId="0" xfId="0" applyNumberFormat="1"/>
    <xf numFmtId="1" fontId="0" fillId="0" borderId="0" xfId="0" applyNumberFormat="1" applyFill="1"/>
    <xf numFmtId="166" fontId="0" fillId="0" borderId="0" xfId="0" applyNumberFormat="1" applyFill="1"/>
    <xf numFmtId="0" fontId="0" fillId="0" borderId="0" xfId="0" applyFill="1"/>
    <xf numFmtId="1" fontId="0" fillId="0" borderId="0" xfId="0" applyNumberFormat="1" applyAlignment="1">
      <alignment horizontal="center" wrapText="1"/>
    </xf>
    <xf numFmtId="0" fontId="4" fillId="0" borderId="2" xfId="1" applyFont="1" applyFill="1" applyBorder="1" applyAlignment="1">
      <alignment horizontal="left" wrapText="1"/>
    </xf>
    <xf numFmtId="165" fontId="5" fillId="0" borderId="1" xfId="0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left" wrapText="1"/>
    </xf>
    <xf numFmtId="168" fontId="0" fillId="0" borderId="0" xfId="0" applyNumberFormat="1"/>
    <xf numFmtId="164" fontId="2" fillId="0" borderId="1" xfId="1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</cellXfs>
  <cellStyles count="64">
    <cellStyle name="20% - Accent1" xfId="41" builtinId="30" customBuiltin="1"/>
    <cellStyle name="20% - Accent2" xfId="45" builtinId="34" customBuiltin="1"/>
    <cellStyle name="20% - Accent3" xfId="49" builtinId="38" customBuiltin="1"/>
    <cellStyle name="20% - Accent4" xfId="53" builtinId="42" customBuiltin="1"/>
    <cellStyle name="20% - Accent5" xfId="57" builtinId="46" customBuiltin="1"/>
    <cellStyle name="20% - Accent6" xfId="61" builtinId="50" customBuiltin="1"/>
    <cellStyle name="40% - Accent1" xfId="42" builtinId="31" customBuiltin="1"/>
    <cellStyle name="40% - Accent2" xfId="46" builtinId="35" customBuiltin="1"/>
    <cellStyle name="40% - Accent3" xfId="50" builtinId="39" customBuiltin="1"/>
    <cellStyle name="40% - Accent4" xfId="54" builtinId="43" customBuiltin="1"/>
    <cellStyle name="40% - Accent5" xfId="58" builtinId="47" customBuiltin="1"/>
    <cellStyle name="40% - Accent6" xfId="62" builtinId="51" customBuiltin="1"/>
    <cellStyle name="60% - Accent1" xfId="43" builtinId="32" customBuiltin="1"/>
    <cellStyle name="60% - Accent2" xfId="47" builtinId="36" customBuiltin="1"/>
    <cellStyle name="60% - Accent3" xfId="51" builtinId="40" customBuiltin="1"/>
    <cellStyle name="60% - Accent4" xfId="55" builtinId="44" customBuiltin="1"/>
    <cellStyle name="60% - Accent5" xfId="59" builtinId="48" customBuiltin="1"/>
    <cellStyle name="60% - Accent6" xfId="63" builtinId="52" customBuiltin="1"/>
    <cellStyle name="Accent1" xfId="40" builtinId="29" customBuiltin="1"/>
    <cellStyle name="Accent2" xfId="44" builtinId="33" customBuiltin="1"/>
    <cellStyle name="Accent3" xfId="48" builtinId="37" customBuiltin="1"/>
    <cellStyle name="Accent4" xfId="52" builtinId="41" customBuiltin="1"/>
    <cellStyle name="Accent5" xfId="56" builtinId="45" customBuiltin="1"/>
    <cellStyle name="Accent6" xfId="60" builtinId="49" customBuiltin="1"/>
    <cellStyle name="Bad" xfId="29" builtinId="27" customBuiltin="1"/>
    <cellStyle name="Calculation" xfId="33" builtinId="22" customBuiltin="1"/>
    <cellStyle name="Check Cell" xfId="35" builtinId="23" customBuiltin="1"/>
    <cellStyle name="Comma 2" xfId="2"/>
    <cellStyle name="Comma 2 2" xfId="14"/>
    <cellStyle name="Explanatory Text" xfId="38" builtinId="53" customBuiltin="1"/>
    <cellStyle name="Good" xfId="28" builtinId="26" customBuiltin="1"/>
    <cellStyle name="Heading 1" xfId="24" builtinId="16" customBuiltin="1"/>
    <cellStyle name="Heading 2" xfId="25" builtinId="17" customBuiltin="1"/>
    <cellStyle name="Heading 3" xfId="26" builtinId="18" customBuiltin="1"/>
    <cellStyle name="Heading 4" xfId="27" builtinId="19" customBuiltin="1"/>
    <cellStyle name="Input" xfId="31" builtinId="20" customBuiltin="1"/>
    <cellStyle name="Linked Cell" xfId="34" builtinId="24" customBuiltin="1"/>
    <cellStyle name="Neutral" xfId="30" builtinId="28" customBuiltin="1"/>
    <cellStyle name="Normal" xfId="0" builtinId="0"/>
    <cellStyle name="Normal 2" xfId="3"/>
    <cellStyle name="Normal 2 2" xfId="10"/>
    <cellStyle name="Normal 2 2 2" xfId="20"/>
    <cellStyle name="Normal 2 3" xfId="7"/>
    <cellStyle name="Normal 2 3 2" xfId="18"/>
    <cellStyle name="Normal 2 4" xfId="6"/>
    <cellStyle name="Normal 2 4 2" xfId="17"/>
    <cellStyle name="Normal 2 5" xfId="15"/>
    <cellStyle name="Normal 3" xfId="4"/>
    <cellStyle name="Normal 3 2" xfId="12"/>
    <cellStyle name="Normal 3 2 2" xfId="22"/>
    <cellStyle name="Normal 3 3" xfId="9"/>
    <cellStyle name="Normal 3 4" xfId="16"/>
    <cellStyle name="Normal 4" xfId="5"/>
    <cellStyle name="Normal 4 2" xfId="13"/>
    <cellStyle name="Normal 4 3" xfId="8"/>
    <cellStyle name="Normal 4 3 2" xfId="19"/>
    <cellStyle name="Normal 5" xfId="1"/>
    <cellStyle name="Normal 5 2" xfId="11"/>
    <cellStyle name="Normal 5 2 2" xfId="21"/>
    <cellStyle name="Note" xfId="37" builtinId="10" customBuiltin="1"/>
    <cellStyle name="Output" xfId="32" builtinId="21" customBuiltin="1"/>
    <cellStyle name="Title" xfId="23" builtinId="15" customBuiltin="1"/>
    <cellStyle name="Total" xfId="39" builtinId="25" customBuiltin="1"/>
    <cellStyle name="Warning Text" xfId="36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06"/>
  <sheetViews>
    <sheetView tabSelected="1" zoomScaleNormal="100" workbookViewId="0">
      <selection activeCell="J11" sqref="J11"/>
    </sheetView>
  </sheetViews>
  <sheetFormatPr defaultRowHeight="12.75"/>
  <cols>
    <col min="1" max="1" width="9.140625" style="3"/>
    <col min="2" max="2" width="35.85546875" style="3" customWidth="1"/>
    <col min="3" max="3" width="17.85546875" style="3" customWidth="1"/>
    <col min="4" max="4" width="9.28515625" style="6" bestFit="1" customWidth="1"/>
    <col min="5" max="5" width="14.42578125" style="3" customWidth="1"/>
    <col min="6" max="6" width="14.140625" style="3" customWidth="1"/>
    <col min="7" max="7" width="11.28515625" style="3" bestFit="1" customWidth="1"/>
    <col min="8" max="8" width="13.7109375" style="3" customWidth="1"/>
    <col min="9" max="9" width="12.7109375" style="3" customWidth="1"/>
    <col min="10" max="10" width="10.85546875" style="3" bestFit="1" customWidth="1"/>
    <col min="11" max="16384" width="9.140625" style="3"/>
  </cols>
  <sheetData>
    <row r="1" spans="1:11" ht="25.5">
      <c r="A1" s="1" t="s">
        <v>7</v>
      </c>
      <c r="B1" s="1" t="s">
        <v>0</v>
      </c>
      <c r="C1" s="1" t="s">
        <v>1</v>
      </c>
      <c r="D1" s="4" t="s">
        <v>10</v>
      </c>
      <c r="E1" s="7" t="s">
        <v>13</v>
      </c>
      <c r="F1" s="8" t="s">
        <v>14</v>
      </c>
      <c r="G1" s="9" t="s">
        <v>15</v>
      </c>
      <c r="H1" s="7" t="s">
        <v>16</v>
      </c>
      <c r="I1" s="8" t="s">
        <v>17</v>
      </c>
      <c r="J1" s="7" t="s">
        <v>18</v>
      </c>
    </row>
    <row r="2" spans="1:11" ht="25.5">
      <c r="A2" s="32" t="s">
        <v>8</v>
      </c>
      <c r="B2" s="46" t="s">
        <v>2</v>
      </c>
      <c r="C2" s="32" t="s">
        <v>29</v>
      </c>
      <c r="D2" s="34">
        <f>'Platt''s Creek'!K245</f>
        <v>563.49815937173707</v>
      </c>
      <c r="E2" s="35">
        <f>'Platt''s Creek'!M245</f>
        <v>1813.3999999999985</v>
      </c>
      <c r="F2" s="47">
        <v>0.5</v>
      </c>
      <c r="G2" s="35">
        <f t="shared" ref="G2:G5" si="0">ROUND(E2*F2,1)</f>
        <v>906.7</v>
      </c>
      <c r="H2" s="35">
        <f>'Platt''s Creek'!N245</f>
        <v>405.10000000000065</v>
      </c>
      <c r="I2" s="47">
        <v>0.9</v>
      </c>
      <c r="J2" s="35">
        <f t="shared" ref="J2:J5" si="1">ROUND(H2*I2,1)</f>
        <v>364.6</v>
      </c>
    </row>
    <row r="3" spans="1:11">
      <c r="A3" s="48" t="s">
        <v>78</v>
      </c>
      <c r="B3" s="32" t="s">
        <v>3</v>
      </c>
      <c r="C3" s="32" t="s">
        <v>31</v>
      </c>
      <c r="D3" s="34">
        <f>'White City Canal D'!K16</f>
        <v>44.700536596481001</v>
      </c>
      <c r="E3" s="36">
        <f>'White City Canal D'!M16</f>
        <v>135.30000000000001</v>
      </c>
      <c r="F3" s="37">
        <v>0</v>
      </c>
      <c r="G3" s="38">
        <f t="shared" si="0"/>
        <v>0</v>
      </c>
      <c r="H3" s="38">
        <f>'White City Canal D'!N16</f>
        <v>23.2</v>
      </c>
      <c r="I3" s="37">
        <v>0</v>
      </c>
      <c r="J3" s="38">
        <f t="shared" si="1"/>
        <v>0</v>
      </c>
      <c r="K3" s="22" t="s">
        <v>30</v>
      </c>
    </row>
    <row r="4" spans="1:11" ht="25.5">
      <c r="A4" s="48" t="s">
        <v>52</v>
      </c>
      <c r="B4" s="32" t="s">
        <v>4</v>
      </c>
      <c r="C4" s="32" t="s">
        <v>5</v>
      </c>
      <c r="D4" s="34">
        <f>Citrus_Seager!K6</f>
        <v>38.896824207039998</v>
      </c>
      <c r="E4" s="38">
        <f>Citrus_Seager!M6</f>
        <v>158.29999999999998</v>
      </c>
      <c r="F4" s="37">
        <f>'Wet Pond Calculations'!F7</f>
        <v>7.0000000000000617E-3</v>
      </c>
      <c r="G4" s="38">
        <f t="shared" si="0"/>
        <v>1.1000000000000001</v>
      </c>
      <c r="H4" s="38">
        <f>Citrus_Seager!N6</f>
        <v>32.1</v>
      </c>
      <c r="I4" s="37">
        <f>'Wet Pond Calculations'!F8</f>
        <v>1.4000000000000012E-2</v>
      </c>
      <c r="J4" s="38">
        <f t="shared" si="1"/>
        <v>0.4</v>
      </c>
    </row>
    <row r="5" spans="1:11" ht="51">
      <c r="A5" s="48" t="s">
        <v>53</v>
      </c>
      <c r="B5" s="48" t="s">
        <v>12</v>
      </c>
      <c r="C5" s="48" t="s">
        <v>11</v>
      </c>
      <c r="D5" s="50" t="s">
        <v>28</v>
      </c>
      <c r="E5" s="51">
        <f>'Education nonMS4'!L1095</f>
        <v>23761.100000000002</v>
      </c>
      <c r="F5" s="52">
        <v>0.06</v>
      </c>
      <c r="G5" s="51">
        <f t="shared" si="0"/>
        <v>1425.7</v>
      </c>
      <c r="H5" s="51">
        <f>'Education nonMS4'!M1095</f>
        <v>6072.1000000000085</v>
      </c>
      <c r="I5" s="52">
        <v>0.06</v>
      </c>
      <c r="J5" s="51">
        <f t="shared" si="1"/>
        <v>364.3</v>
      </c>
    </row>
    <row r="6" spans="1:11">
      <c r="A6" s="48" t="s">
        <v>79</v>
      </c>
      <c r="B6" s="33" t="s">
        <v>6</v>
      </c>
      <c r="C6" s="33" t="s">
        <v>6</v>
      </c>
      <c r="D6" s="39" t="s">
        <v>28</v>
      </c>
      <c r="E6" s="35" t="s">
        <v>28</v>
      </c>
      <c r="F6" s="40" t="s">
        <v>28</v>
      </c>
      <c r="G6" s="35">
        <f>228*0.35</f>
        <v>79.8</v>
      </c>
      <c r="H6" s="35" t="s">
        <v>28</v>
      </c>
      <c r="I6" s="40" t="s">
        <v>28</v>
      </c>
      <c r="J6" s="35">
        <f>146*0.35</f>
        <v>51.099999999999994</v>
      </c>
    </row>
    <row r="7" spans="1:11">
      <c r="A7" s="2"/>
      <c r="B7" s="2"/>
      <c r="C7" s="2"/>
      <c r="D7" s="5"/>
    </row>
    <row r="8" spans="1:11" ht="15">
      <c r="A8" s="2"/>
      <c r="B8" s="2"/>
      <c r="C8" s="2"/>
      <c r="D8" s="5"/>
      <c r="F8" s="10"/>
      <c r="G8" s="11" t="s">
        <v>19</v>
      </c>
      <c r="H8" s="12"/>
      <c r="I8" s="13"/>
      <c r="J8" s="14" t="s">
        <v>20</v>
      </c>
    </row>
    <row r="9" spans="1:11">
      <c r="A9" s="2"/>
      <c r="B9" s="2"/>
      <c r="C9" s="2"/>
      <c r="D9" s="5"/>
      <c r="F9" s="15" t="s">
        <v>21</v>
      </c>
      <c r="G9" s="16">
        <f>SUM(G2:G6)</f>
        <v>2413.3000000000002</v>
      </c>
      <c r="H9" s="17"/>
      <c r="I9" s="17"/>
      <c r="J9" s="18">
        <f>SUM(J2:J6)</f>
        <v>780.4</v>
      </c>
    </row>
    <row r="10" spans="1:11">
      <c r="A10" s="2"/>
      <c r="B10" s="2"/>
      <c r="C10" s="2"/>
      <c r="D10" s="5"/>
      <c r="F10" s="15" t="s">
        <v>22</v>
      </c>
      <c r="G10" s="18">
        <v>9756</v>
      </c>
      <c r="H10" s="18"/>
      <c r="I10" s="18"/>
      <c r="J10" s="18">
        <v>4505</v>
      </c>
    </row>
    <row r="11" spans="1:11">
      <c r="A11" s="2"/>
      <c r="B11" s="2"/>
      <c r="C11" s="2"/>
      <c r="D11" s="5"/>
      <c r="F11" s="15" t="s">
        <v>23</v>
      </c>
      <c r="G11" s="19">
        <f>G9/G10</f>
        <v>0.24736572365723658</v>
      </c>
      <c r="H11" s="18"/>
      <c r="I11" s="18"/>
      <c r="J11" s="19">
        <f>J9/J10</f>
        <v>0.17322974472807989</v>
      </c>
    </row>
    <row r="12" spans="1:11">
      <c r="A12" s="2"/>
      <c r="B12" s="2"/>
      <c r="C12" s="2"/>
      <c r="D12" s="5"/>
    </row>
    <row r="13" spans="1:11">
      <c r="A13" s="2"/>
      <c r="B13" s="2"/>
      <c r="C13" s="2"/>
      <c r="D13" s="5"/>
    </row>
    <row r="14" spans="1:11">
      <c r="A14" s="2"/>
      <c r="B14" s="2"/>
      <c r="C14" s="2"/>
      <c r="D14" s="5"/>
    </row>
    <row r="15" spans="1:11">
      <c r="A15" s="2"/>
      <c r="B15" s="2"/>
      <c r="C15" s="2"/>
      <c r="D15" s="5"/>
    </row>
    <row r="16" spans="1:11">
      <c r="A16" s="2"/>
      <c r="B16" s="2"/>
      <c r="C16" s="2"/>
      <c r="D16" s="5"/>
    </row>
    <row r="17" spans="1:4">
      <c r="A17" s="2"/>
      <c r="B17" s="2"/>
      <c r="C17" s="2"/>
      <c r="D17" s="5"/>
    </row>
    <row r="18" spans="1:4">
      <c r="A18" s="2"/>
      <c r="B18" s="2"/>
      <c r="C18" s="2"/>
      <c r="D18" s="5"/>
    </row>
    <row r="19" spans="1:4">
      <c r="A19" s="2"/>
      <c r="B19" s="2"/>
      <c r="C19" s="2"/>
      <c r="D19" s="5"/>
    </row>
    <row r="20" spans="1:4">
      <c r="A20" s="2"/>
      <c r="B20" s="2"/>
      <c r="C20" s="2"/>
      <c r="D20" s="5"/>
    </row>
    <row r="21" spans="1:4">
      <c r="A21" s="2"/>
      <c r="B21" s="2"/>
      <c r="C21" s="2"/>
      <c r="D21" s="5"/>
    </row>
    <row r="22" spans="1:4">
      <c r="A22" s="2"/>
      <c r="B22" s="2"/>
      <c r="C22" s="2"/>
      <c r="D22" s="5"/>
    </row>
    <row r="23" spans="1:4">
      <c r="A23" s="2"/>
      <c r="B23" s="2"/>
      <c r="C23" s="2"/>
      <c r="D23" s="5"/>
    </row>
    <row r="24" spans="1:4">
      <c r="A24" s="2"/>
      <c r="B24" s="2"/>
      <c r="C24" s="2"/>
      <c r="D24" s="5"/>
    </row>
    <row r="25" spans="1:4">
      <c r="A25" s="2"/>
      <c r="B25" s="2"/>
      <c r="C25" s="2"/>
      <c r="D25" s="5"/>
    </row>
    <row r="26" spans="1:4">
      <c r="A26" s="2"/>
      <c r="B26" s="2"/>
      <c r="C26" s="2"/>
      <c r="D26" s="5"/>
    </row>
    <row r="27" spans="1:4">
      <c r="A27" s="2"/>
      <c r="B27" s="2"/>
      <c r="C27" s="2"/>
      <c r="D27" s="5"/>
    </row>
    <row r="28" spans="1:4">
      <c r="A28" s="2"/>
      <c r="B28" s="2"/>
      <c r="C28" s="2"/>
      <c r="D28" s="5"/>
    </row>
    <row r="29" spans="1:4">
      <c r="A29" s="2"/>
      <c r="B29" s="2"/>
      <c r="C29" s="2"/>
      <c r="D29" s="5"/>
    </row>
    <row r="30" spans="1:4">
      <c r="A30" s="2"/>
      <c r="B30" s="2"/>
      <c r="C30" s="2"/>
      <c r="D30" s="5"/>
    </row>
    <row r="31" spans="1:4">
      <c r="A31" s="2"/>
      <c r="B31" s="2"/>
      <c r="C31" s="2"/>
      <c r="D31" s="5"/>
    </row>
    <row r="32" spans="1:4">
      <c r="A32" s="2"/>
      <c r="B32" s="2"/>
      <c r="C32" s="2"/>
      <c r="D32" s="5"/>
    </row>
    <row r="33" spans="1:4">
      <c r="A33" s="2"/>
      <c r="B33" s="2"/>
      <c r="C33" s="2"/>
      <c r="D33" s="5"/>
    </row>
    <row r="34" spans="1:4">
      <c r="A34" s="2"/>
      <c r="B34" s="2"/>
      <c r="C34" s="2"/>
      <c r="D34" s="5"/>
    </row>
    <row r="35" spans="1:4">
      <c r="A35" s="2"/>
      <c r="B35" s="2"/>
      <c r="C35" s="2"/>
      <c r="D35" s="5"/>
    </row>
    <row r="36" spans="1:4">
      <c r="A36" s="2"/>
      <c r="B36" s="2"/>
      <c r="C36" s="2"/>
      <c r="D36" s="5"/>
    </row>
    <row r="37" spans="1:4">
      <c r="A37" s="2"/>
      <c r="B37" s="2"/>
      <c r="C37" s="2"/>
      <c r="D37" s="5"/>
    </row>
    <row r="38" spans="1:4">
      <c r="A38" s="2"/>
      <c r="B38" s="2"/>
      <c r="C38" s="2"/>
      <c r="D38" s="5"/>
    </row>
    <row r="39" spans="1:4">
      <c r="A39" s="2"/>
      <c r="B39" s="2"/>
      <c r="C39" s="2"/>
      <c r="D39" s="5"/>
    </row>
    <row r="40" spans="1:4">
      <c r="A40" s="2"/>
      <c r="B40" s="2"/>
      <c r="C40" s="2"/>
      <c r="D40" s="5"/>
    </row>
    <row r="41" spans="1:4">
      <c r="A41" s="2"/>
      <c r="B41" s="2"/>
      <c r="C41" s="2"/>
      <c r="D41" s="5"/>
    </row>
    <row r="42" spans="1:4">
      <c r="A42" s="2"/>
      <c r="B42" s="2"/>
      <c r="C42" s="2"/>
      <c r="D42" s="5"/>
    </row>
    <row r="43" spans="1:4">
      <c r="A43" s="2"/>
      <c r="B43" s="2"/>
      <c r="C43" s="2"/>
      <c r="D43" s="5"/>
    </row>
    <row r="44" spans="1:4">
      <c r="A44" s="2"/>
      <c r="B44" s="2"/>
      <c r="C44" s="2"/>
      <c r="D44" s="5"/>
    </row>
    <row r="45" spans="1:4">
      <c r="A45" s="2"/>
      <c r="B45" s="2"/>
      <c r="C45" s="2"/>
      <c r="D45" s="5"/>
    </row>
    <row r="46" spans="1:4">
      <c r="A46" s="2"/>
      <c r="B46" s="2"/>
      <c r="C46" s="2"/>
      <c r="D46" s="5"/>
    </row>
    <row r="47" spans="1:4">
      <c r="A47" s="2"/>
      <c r="B47" s="2"/>
      <c r="C47" s="2"/>
      <c r="D47" s="5"/>
    </row>
    <row r="48" spans="1:4">
      <c r="A48" s="2"/>
      <c r="B48" s="2"/>
      <c r="C48" s="2"/>
      <c r="D48" s="5"/>
    </row>
    <row r="49" spans="1:4">
      <c r="A49" s="2"/>
      <c r="B49" s="2"/>
      <c r="C49" s="2"/>
      <c r="D49" s="5"/>
    </row>
    <row r="50" spans="1:4">
      <c r="A50" s="2"/>
      <c r="B50" s="2"/>
      <c r="C50" s="2"/>
      <c r="D50" s="5"/>
    </row>
    <row r="51" spans="1:4">
      <c r="A51" s="2"/>
      <c r="B51" s="2"/>
      <c r="C51" s="2"/>
      <c r="D51" s="5"/>
    </row>
    <row r="52" spans="1:4">
      <c r="A52" s="2"/>
      <c r="B52" s="2"/>
      <c r="C52" s="2"/>
      <c r="D52" s="5"/>
    </row>
    <row r="53" spans="1:4">
      <c r="A53" s="2"/>
      <c r="B53" s="2"/>
      <c r="C53" s="2"/>
      <c r="D53" s="5"/>
    </row>
    <row r="54" spans="1:4">
      <c r="A54" s="2"/>
      <c r="B54" s="2"/>
      <c r="C54" s="2"/>
      <c r="D54" s="5"/>
    </row>
    <row r="55" spans="1:4">
      <c r="A55" s="2"/>
      <c r="B55" s="2"/>
      <c r="C55" s="2"/>
      <c r="D55" s="5"/>
    </row>
    <row r="56" spans="1:4">
      <c r="A56" s="2"/>
      <c r="B56" s="2"/>
      <c r="C56" s="2"/>
      <c r="D56" s="5"/>
    </row>
    <row r="57" spans="1:4">
      <c r="A57" s="2"/>
      <c r="B57" s="2"/>
      <c r="C57" s="2"/>
      <c r="D57" s="5"/>
    </row>
    <row r="58" spans="1:4">
      <c r="A58" s="2"/>
      <c r="B58" s="2"/>
      <c r="C58" s="2"/>
      <c r="D58" s="5"/>
    </row>
    <row r="59" spans="1:4">
      <c r="A59" s="2"/>
      <c r="B59" s="2"/>
      <c r="C59" s="2"/>
      <c r="D59" s="5"/>
    </row>
    <row r="60" spans="1:4">
      <c r="A60" s="2"/>
      <c r="B60" s="2"/>
      <c r="C60" s="2"/>
      <c r="D60" s="5"/>
    </row>
    <row r="61" spans="1:4">
      <c r="A61" s="2"/>
      <c r="B61" s="2"/>
      <c r="C61" s="2"/>
      <c r="D61" s="5"/>
    </row>
    <row r="62" spans="1:4">
      <c r="A62" s="2"/>
      <c r="B62" s="2"/>
      <c r="C62" s="2"/>
      <c r="D62" s="5"/>
    </row>
    <row r="63" spans="1:4">
      <c r="A63" s="2"/>
      <c r="B63" s="2"/>
      <c r="C63" s="2"/>
      <c r="D63" s="5"/>
    </row>
    <row r="64" spans="1:4">
      <c r="A64" s="2"/>
      <c r="B64" s="2"/>
      <c r="C64" s="2"/>
      <c r="D64" s="5"/>
    </row>
    <row r="65" spans="1:4">
      <c r="A65" s="2"/>
      <c r="B65" s="2"/>
      <c r="C65" s="2"/>
      <c r="D65" s="5"/>
    </row>
    <row r="66" spans="1:4">
      <c r="A66" s="2"/>
      <c r="B66" s="2"/>
      <c r="C66" s="2"/>
      <c r="D66" s="5"/>
    </row>
    <row r="67" spans="1:4">
      <c r="A67" s="2"/>
      <c r="B67" s="2"/>
      <c r="C67" s="2"/>
      <c r="D67" s="5"/>
    </row>
    <row r="68" spans="1:4">
      <c r="A68" s="2"/>
      <c r="B68" s="2"/>
      <c r="C68" s="2"/>
      <c r="D68" s="5"/>
    </row>
    <row r="69" spans="1:4">
      <c r="A69" s="2"/>
      <c r="B69" s="2"/>
      <c r="C69" s="2"/>
      <c r="D69" s="5"/>
    </row>
    <row r="70" spans="1:4">
      <c r="A70" s="2"/>
      <c r="B70" s="2"/>
      <c r="C70" s="2"/>
      <c r="D70" s="5"/>
    </row>
    <row r="71" spans="1:4">
      <c r="A71" s="2"/>
      <c r="B71" s="2"/>
      <c r="C71" s="2"/>
      <c r="D71" s="5"/>
    </row>
    <row r="72" spans="1:4">
      <c r="A72" s="2"/>
      <c r="B72" s="2"/>
      <c r="C72" s="2"/>
      <c r="D72" s="5"/>
    </row>
    <row r="73" spans="1:4">
      <c r="A73" s="2"/>
      <c r="B73" s="2"/>
      <c r="C73" s="2"/>
      <c r="D73" s="5"/>
    </row>
    <row r="74" spans="1:4">
      <c r="A74" s="2"/>
      <c r="B74" s="2"/>
      <c r="C74" s="2"/>
      <c r="D74" s="5"/>
    </row>
    <row r="75" spans="1:4">
      <c r="A75" s="2"/>
      <c r="B75" s="2"/>
      <c r="C75" s="2"/>
      <c r="D75" s="5"/>
    </row>
    <row r="76" spans="1:4">
      <c r="A76" s="2"/>
      <c r="B76" s="2"/>
      <c r="C76" s="2"/>
      <c r="D76" s="5"/>
    </row>
    <row r="77" spans="1:4">
      <c r="A77" s="2"/>
      <c r="B77" s="2"/>
      <c r="C77" s="2"/>
      <c r="D77" s="5"/>
    </row>
    <row r="78" spans="1:4">
      <c r="A78" s="2"/>
      <c r="B78" s="2"/>
      <c r="C78" s="2"/>
      <c r="D78" s="5"/>
    </row>
    <row r="79" spans="1:4">
      <c r="A79" s="2"/>
      <c r="B79" s="2"/>
      <c r="C79" s="2"/>
      <c r="D79" s="5"/>
    </row>
    <row r="80" spans="1:4">
      <c r="A80" s="2"/>
      <c r="B80" s="2"/>
      <c r="C80" s="2"/>
      <c r="D80" s="5"/>
    </row>
    <row r="81" spans="1:4">
      <c r="A81" s="2"/>
      <c r="B81" s="2"/>
      <c r="C81" s="2"/>
      <c r="D81" s="5"/>
    </row>
    <row r="82" spans="1:4">
      <c r="A82" s="2"/>
      <c r="B82" s="2"/>
      <c r="C82" s="2"/>
      <c r="D82" s="5"/>
    </row>
    <row r="83" spans="1:4">
      <c r="A83" s="2"/>
      <c r="B83" s="2"/>
      <c r="C83" s="2"/>
      <c r="D83" s="5"/>
    </row>
    <row r="84" spans="1:4">
      <c r="A84" s="2"/>
      <c r="B84" s="2"/>
      <c r="C84" s="2"/>
      <c r="D84" s="5"/>
    </row>
    <row r="85" spans="1:4">
      <c r="A85" s="2"/>
      <c r="B85" s="2"/>
      <c r="C85" s="2"/>
      <c r="D85" s="5"/>
    </row>
    <row r="86" spans="1:4">
      <c r="A86" s="2"/>
      <c r="B86" s="2"/>
      <c r="C86" s="2"/>
      <c r="D86" s="5"/>
    </row>
    <row r="87" spans="1:4">
      <c r="A87" s="2"/>
      <c r="B87" s="2"/>
      <c r="C87" s="2"/>
      <c r="D87" s="5"/>
    </row>
    <row r="88" spans="1:4">
      <c r="A88" s="2"/>
      <c r="B88" s="2"/>
      <c r="C88" s="2"/>
      <c r="D88" s="5"/>
    </row>
    <row r="89" spans="1:4">
      <c r="A89" s="2"/>
      <c r="B89" s="2"/>
      <c r="C89" s="2"/>
      <c r="D89" s="5"/>
    </row>
    <row r="90" spans="1:4">
      <c r="A90" s="2"/>
      <c r="B90" s="2"/>
      <c r="C90" s="2"/>
      <c r="D90" s="5"/>
    </row>
    <row r="91" spans="1:4">
      <c r="A91" s="2"/>
      <c r="B91" s="2"/>
      <c r="C91" s="2"/>
      <c r="D91" s="5"/>
    </row>
    <row r="92" spans="1:4">
      <c r="A92" s="2"/>
      <c r="B92" s="2"/>
      <c r="C92" s="2"/>
      <c r="D92" s="5"/>
    </row>
    <row r="93" spans="1:4">
      <c r="A93" s="2"/>
      <c r="B93" s="2"/>
      <c r="C93" s="2"/>
      <c r="D93" s="5"/>
    </row>
    <row r="94" spans="1:4">
      <c r="A94" s="2"/>
      <c r="B94" s="2"/>
      <c r="C94" s="2"/>
      <c r="D94" s="5"/>
    </row>
    <row r="95" spans="1:4">
      <c r="A95" s="2"/>
      <c r="B95" s="2"/>
      <c r="C95" s="2"/>
      <c r="D95" s="5"/>
    </row>
    <row r="96" spans="1:4">
      <c r="A96" s="2"/>
      <c r="B96" s="2"/>
      <c r="C96" s="2"/>
      <c r="D96" s="5"/>
    </row>
    <row r="97" spans="1:4">
      <c r="A97" s="2"/>
      <c r="B97" s="2"/>
      <c r="C97" s="2"/>
      <c r="D97" s="5"/>
    </row>
    <row r="98" spans="1:4">
      <c r="A98" s="2"/>
      <c r="B98" s="2"/>
      <c r="C98" s="2"/>
      <c r="D98" s="5"/>
    </row>
    <row r="99" spans="1:4">
      <c r="A99" s="2"/>
      <c r="B99" s="2"/>
      <c r="C99" s="2"/>
      <c r="D99" s="5"/>
    </row>
    <row r="100" spans="1:4">
      <c r="A100" s="2"/>
      <c r="B100" s="2"/>
      <c r="C100" s="2"/>
      <c r="D100" s="5"/>
    </row>
    <row r="101" spans="1:4">
      <c r="A101" s="2"/>
      <c r="B101" s="2"/>
      <c r="C101" s="2"/>
      <c r="D101" s="5"/>
    </row>
    <row r="102" spans="1:4">
      <c r="A102" s="2"/>
      <c r="B102" s="2"/>
      <c r="C102" s="2"/>
      <c r="D102" s="5"/>
    </row>
    <row r="103" spans="1:4">
      <c r="A103" s="2"/>
      <c r="B103" s="2"/>
      <c r="C103" s="2"/>
      <c r="D103" s="5"/>
    </row>
    <row r="104" spans="1:4">
      <c r="A104" s="2"/>
      <c r="B104" s="2"/>
      <c r="C104" s="2"/>
      <c r="D104" s="5"/>
    </row>
    <row r="105" spans="1:4">
      <c r="A105" s="2"/>
      <c r="B105" s="2"/>
      <c r="C105" s="2"/>
      <c r="D105" s="5"/>
    </row>
    <row r="106" spans="1:4">
      <c r="A106" s="2"/>
      <c r="B106" s="2"/>
      <c r="C106" s="2"/>
      <c r="D106" s="5"/>
    </row>
    <row r="107" spans="1:4">
      <c r="A107" s="2"/>
      <c r="B107" s="2"/>
      <c r="C107" s="2"/>
      <c r="D107" s="5"/>
    </row>
    <row r="108" spans="1:4">
      <c r="A108" s="2"/>
      <c r="B108" s="2"/>
      <c r="C108" s="2"/>
      <c r="D108" s="5"/>
    </row>
    <row r="109" spans="1:4">
      <c r="A109" s="2"/>
      <c r="B109" s="2"/>
      <c r="C109" s="2"/>
      <c r="D109" s="5"/>
    </row>
    <row r="110" spans="1:4">
      <c r="A110" s="2"/>
      <c r="B110" s="2"/>
      <c r="C110" s="2"/>
      <c r="D110" s="5"/>
    </row>
    <row r="111" spans="1:4">
      <c r="A111" s="2"/>
      <c r="B111" s="2"/>
      <c r="C111" s="2"/>
      <c r="D111" s="5"/>
    </row>
    <row r="112" spans="1:4">
      <c r="A112" s="2"/>
      <c r="B112" s="2"/>
      <c r="C112" s="2"/>
      <c r="D112" s="5"/>
    </row>
    <row r="113" spans="1:4">
      <c r="A113" s="2"/>
      <c r="B113" s="2"/>
      <c r="C113" s="2"/>
      <c r="D113" s="5"/>
    </row>
    <row r="114" spans="1:4">
      <c r="A114" s="2"/>
      <c r="B114" s="2"/>
      <c r="C114" s="2"/>
      <c r="D114" s="5"/>
    </row>
    <row r="115" spans="1:4">
      <c r="A115" s="2"/>
      <c r="B115" s="2"/>
      <c r="C115" s="2"/>
      <c r="D115" s="5"/>
    </row>
    <row r="116" spans="1:4">
      <c r="A116" s="2"/>
      <c r="B116" s="2"/>
      <c r="C116" s="2"/>
      <c r="D116" s="5"/>
    </row>
    <row r="117" spans="1:4">
      <c r="A117" s="2"/>
      <c r="B117" s="2"/>
      <c r="C117" s="2"/>
      <c r="D117" s="5"/>
    </row>
    <row r="118" spans="1:4">
      <c r="A118" s="2"/>
      <c r="B118" s="2"/>
      <c r="C118" s="2"/>
      <c r="D118" s="5"/>
    </row>
    <row r="119" spans="1:4">
      <c r="A119" s="2"/>
      <c r="B119" s="2"/>
      <c r="C119" s="2"/>
      <c r="D119" s="5"/>
    </row>
    <row r="120" spans="1:4">
      <c r="A120" s="2"/>
      <c r="B120" s="2"/>
      <c r="C120" s="2"/>
      <c r="D120" s="5"/>
    </row>
    <row r="121" spans="1:4">
      <c r="A121" s="2"/>
      <c r="B121" s="2"/>
      <c r="C121" s="2"/>
      <c r="D121" s="5"/>
    </row>
    <row r="122" spans="1:4">
      <c r="A122" s="2"/>
      <c r="B122" s="2"/>
      <c r="C122" s="2"/>
      <c r="D122" s="5"/>
    </row>
    <row r="123" spans="1:4">
      <c r="A123" s="2"/>
      <c r="B123" s="2"/>
      <c r="C123" s="2"/>
      <c r="D123" s="5"/>
    </row>
    <row r="124" spans="1:4">
      <c r="A124" s="2"/>
      <c r="B124" s="2"/>
      <c r="C124" s="2"/>
      <c r="D124" s="5"/>
    </row>
    <row r="125" spans="1:4">
      <c r="A125" s="2"/>
      <c r="B125" s="2"/>
      <c r="C125" s="2"/>
      <c r="D125" s="5"/>
    </row>
    <row r="126" spans="1:4">
      <c r="A126" s="2"/>
      <c r="B126" s="2"/>
      <c r="C126" s="2"/>
      <c r="D126" s="5"/>
    </row>
    <row r="127" spans="1:4">
      <c r="A127" s="2"/>
      <c r="B127" s="2"/>
      <c r="C127" s="2"/>
      <c r="D127" s="5"/>
    </row>
    <row r="128" spans="1:4">
      <c r="A128" s="2"/>
      <c r="B128" s="2"/>
      <c r="C128" s="2"/>
      <c r="D128" s="5"/>
    </row>
    <row r="129" spans="1:4">
      <c r="A129" s="2"/>
      <c r="B129" s="2"/>
      <c r="C129" s="2"/>
      <c r="D129" s="5"/>
    </row>
    <row r="130" spans="1:4">
      <c r="A130" s="2"/>
      <c r="B130" s="2"/>
      <c r="C130" s="2"/>
      <c r="D130" s="5"/>
    </row>
    <row r="131" spans="1:4">
      <c r="A131" s="2"/>
      <c r="B131" s="2"/>
      <c r="C131" s="2"/>
      <c r="D131" s="5"/>
    </row>
    <row r="132" spans="1:4">
      <c r="A132" s="2"/>
      <c r="B132" s="2"/>
      <c r="C132" s="2"/>
      <c r="D132" s="5"/>
    </row>
    <row r="133" spans="1:4">
      <c r="A133" s="2"/>
      <c r="B133" s="2"/>
      <c r="C133" s="2"/>
      <c r="D133" s="5"/>
    </row>
    <row r="134" spans="1:4">
      <c r="A134" s="2"/>
      <c r="B134" s="2"/>
      <c r="C134" s="2"/>
      <c r="D134" s="5"/>
    </row>
    <row r="135" spans="1:4">
      <c r="A135" s="2"/>
      <c r="B135" s="2"/>
      <c r="C135" s="2"/>
      <c r="D135" s="5"/>
    </row>
    <row r="136" spans="1:4">
      <c r="A136" s="2"/>
      <c r="B136" s="2"/>
      <c r="C136" s="2"/>
      <c r="D136" s="5"/>
    </row>
    <row r="137" spans="1:4">
      <c r="A137" s="2"/>
      <c r="B137" s="2"/>
      <c r="C137" s="2"/>
      <c r="D137" s="5"/>
    </row>
    <row r="138" spans="1:4">
      <c r="A138" s="2"/>
      <c r="B138" s="2"/>
      <c r="C138" s="2"/>
      <c r="D138" s="5"/>
    </row>
    <row r="139" spans="1:4">
      <c r="A139" s="2"/>
      <c r="B139" s="2"/>
      <c r="C139" s="2"/>
      <c r="D139" s="5"/>
    </row>
    <row r="140" spans="1:4">
      <c r="A140" s="2"/>
      <c r="B140" s="2"/>
      <c r="C140" s="2"/>
      <c r="D140" s="5"/>
    </row>
    <row r="141" spans="1:4">
      <c r="A141" s="2"/>
      <c r="B141" s="2"/>
      <c r="C141" s="2"/>
      <c r="D141" s="5"/>
    </row>
    <row r="142" spans="1:4">
      <c r="A142" s="2"/>
      <c r="B142" s="2"/>
      <c r="C142" s="2"/>
      <c r="D142" s="5"/>
    </row>
    <row r="143" spans="1:4">
      <c r="A143" s="2"/>
      <c r="B143" s="2"/>
      <c r="C143" s="2"/>
      <c r="D143" s="5"/>
    </row>
    <row r="144" spans="1:4">
      <c r="A144" s="2"/>
      <c r="B144" s="2"/>
      <c r="C144" s="2"/>
      <c r="D144" s="5"/>
    </row>
    <row r="145" spans="1:4">
      <c r="A145" s="2"/>
      <c r="B145" s="2"/>
      <c r="C145" s="2"/>
      <c r="D145" s="5"/>
    </row>
    <row r="146" spans="1:4">
      <c r="A146" s="2"/>
      <c r="B146" s="2"/>
      <c r="C146" s="2"/>
      <c r="D146" s="5"/>
    </row>
    <row r="147" spans="1:4">
      <c r="A147" s="2"/>
      <c r="B147" s="2"/>
      <c r="C147" s="2"/>
      <c r="D147" s="5"/>
    </row>
    <row r="148" spans="1:4">
      <c r="A148" s="2"/>
      <c r="B148" s="2"/>
      <c r="C148" s="2"/>
      <c r="D148" s="5"/>
    </row>
    <row r="149" spans="1:4">
      <c r="A149" s="2"/>
      <c r="B149" s="2"/>
      <c r="C149" s="2"/>
      <c r="D149" s="5"/>
    </row>
    <row r="150" spans="1:4">
      <c r="A150" s="2"/>
      <c r="B150" s="2"/>
      <c r="C150" s="2"/>
      <c r="D150" s="5"/>
    </row>
    <row r="151" spans="1:4">
      <c r="A151" s="2"/>
      <c r="B151" s="2"/>
      <c r="C151" s="2"/>
      <c r="D151" s="5"/>
    </row>
    <row r="152" spans="1:4">
      <c r="A152" s="2"/>
      <c r="B152" s="2"/>
      <c r="C152" s="2"/>
      <c r="D152" s="5"/>
    </row>
    <row r="153" spans="1:4">
      <c r="A153" s="2"/>
      <c r="B153" s="2"/>
      <c r="C153" s="2"/>
      <c r="D153" s="5"/>
    </row>
    <row r="154" spans="1:4">
      <c r="A154" s="2"/>
      <c r="B154" s="2"/>
      <c r="C154" s="2"/>
      <c r="D154" s="5"/>
    </row>
    <row r="155" spans="1:4">
      <c r="A155" s="2"/>
      <c r="B155" s="2"/>
      <c r="C155" s="2"/>
      <c r="D155" s="5"/>
    </row>
    <row r="156" spans="1:4">
      <c r="A156" s="2"/>
      <c r="B156" s="2"/>
      <c r="C156" s="2"/>
      <c r="D156" s="5"/>
    </row>
    <row r="157" spans="1:4">
      <c r="A157" s="2"/>
      <c r="B157" s="2"/>
      <c r="C157" s="2"/>
      <c r="D157" s="5"/>
    </row>
    <row r="158" spans="1:4">
      <c r="A158" s="2"/>
      <c r="B158" s="2"/>
      <c r="C158" s="2"/>
      <c r="D158" s="5"/>
    </row>
    <row r="159" spans="1:4">
      <c r="A159" s="2"/>
      <c r="B159" s="2"/>
      <c r="C159" s="2"/>
      <c r="D159" s="5"/>
    </row>
    <row r="160" spans="1:4">
      <c r="A160" s="2"/>
      <c r="B160" s="2"/>
      <c r="C160" s="2"/>
      <c r="D160" s="5"/>
    </row>
    <row r="161" spans="1:4">
      <c r="A161" s="2"/>
      <c r="B161" s="2"/>
      <c r="C161" s="2"/>
      <c r="D161" s="5"/>
    </row>
    <row r="162" spans="1:4">
      <c r="A162" s="2"/>
      <c r="B162" s="2"/>
      <c r="C162" s="2"/>
      <c r="D162" s="5"/>
    </row>
    <row r="163" spans="1:4">
      <c r="A163" s="2"/>
      <c r="B163" s="2"/>
      <c r="C163" s="2"/>
      <c r="D163" s="5"/>
    </row>
    <row r="164" spans="1:4">
      <c r="A164" s="2"/>
      <c r="B164" s="2"/>
      <c r="C164" s="2"/>
      <c r="D164" s="5"/>
    </row>
    <row r="165" spans="1:4">
      <c r="A165" s="2"/>
      <c r="B165" s="2"/>
      <c r="C165" s="2"/>
      <c r="D165" s="5"/>
    </row>
    <row r="166" spans="1:4">
      <c r="A166" s="2"/>
      <c r="B166" s="2"/>
      <c r="C166" s="2"/>
      <c r="D166" s="5"/>
    </row>
    <row r="167" spans="1:4">
      <c r="A167" s="2"/>
      <c r="B167" s="2"/>
      <c r="C167" s="2"/>
      <c r="D167" s="5"/>
    </row>
    <row r="168" spans="1:4">
      <c r="A168" s="2"/>
      <c r="B168" s="2"/>
      <c r="C168" s="2"/>
      <c r="D168" s="5"/>
    </row>
    <row r="169" spans="1:4">
      <c r="A169" s="2"/>
      <c r="B169" s="2"/>
      <c r="C169" s="2"/>
      <c r="D169" s="5"/>
    </row>
    <row r="170" spans="1:4">
      <c r="A170" s="2"/>
      <c r="B170" s="2"/>
      <c r="C170" s="2"/>
      <c r="D170" s="5"/>
    </row>
    <row r="171" spans="1:4">
      <c r="A171" s="2"/>
      <c r="B171" s="2"/>
      <c r="C171" s="2"/>
      <c r="D171" s="5"/>
    </row>
    <row r="172" spans="1:4">
      <c r="A172" s="2"/>
      <c r="B172" s="2"/>
      <c r="C172" s="2"/>
      <c r="D172" s="5"/>
    </row>
    <row r="173" spans="1:4">
      <c r="A173" s="2"/>
      <c r="B173" s="2"/>
      <c r="C173" s="2"/>
      <c r="D173" s="5"/>
    </row>
    <row r="174" spans="1:4">
      <c r="A174" s="2"/>
      <c r="B174" s="2"/>
      <c r="C174" s="2"/>
      <c r="D174" s="5"/>
    </row>
    <row r="175" spans="1:4">
      <c r="A175" s="2"/>
      <c r="B175" s="2"/>
      <c r="C175" s="2"/>
      <c r="D175" s="5"/>
    </row>
    <row r="176" spans="1:4">
      <c r="A176" s="2"/>
      <c r="B176" s="2"/>
      <c r="C176" s="2"/>
      <c r="D176" s="5"/>
    </row>
    <row r="177" spans="1:4">
      <c r="A177" s="2"/>
      <c r="B177" s="2"/>
      <c r="C177" s="2"/>
      <c r="D177" s="5"/>
    </row>
    <row r="178" spans="1:4">
      <c r="A178" s="2"/>
      <c r="B178" s="2"/>
      <c r="C178" s="2"/>
      <c r="D178" s="5"/>
    </row>
    <row r="179" spans="1:4">
      <c r="A179" s="2"/>
      <c r="B179" s="2"/>
      <c r="C179" s="2"/>
      <c r="D179" s="5"/>
    </row>
    <row r="180" spans="1:4">
      <c r="A180" s="2"/>
      <c r="B180" s="2"/>
      <c r="C180" s="2"/>
      <c r="D180" s="5"/>
    </row>
    <row r="181" spans="1:4">
      <c r="A181" s="2"/>
      <c r="B181" s="2"/>
      <c r="C181" s="2"/>
      <c r="D181" s="5"/>
    </row>
    <row r="182" spans="1:4">
      <c r="A182" s="2"/>
      <c r="B182" s="2"/>
      <c r="C182" s="2"/>
      <c r="D182" s="5"/>
    </row>
    <row r="183" spans="1:4">
      <c r="A183" s="2"/>
      <c r="B183" s="2"/>
      <c r="C183" s="2"/>
      <c r="D183" s="5"/>
    </row>
    <row r="184" spans="1:4">
      <c r="A184" s="2"/>
      <c r="B184" s="2"/>
      <c r="C184" s="2"/>
      <c r="D184" s="5"/>
    </row>
    <row r="185" spans="1:4">
      <c r="A185" s="2"/>
      <c r="B185" s="2"/>
      <c r="C185" s="2"/>
      <c r="D185" s="5"/>
    </row>
    <row r="186" spans="1:4">
      <c r="A186" s="2"/>
      <c r="B186" s="2"/>
      <c r="C186" s="2"/>
      <c r="D186" s="5"/>
    </row>
    <row r="187" spans="1:4">
      <c r="A187" s="2"/>
      <c r="B187" s="2"/>
      <c r="C187" s="2"/>
      <c r="D187" s="5"/>
    </row>
    <row r="188" spans="1:4">
      <c r="A188" s="2"/>
      <c r="B188" s="2"/>
      <c r="C188" s="2"/>
      <c r="D188" s="5"/>
    </row>
    <row r="189" spans="1:4">
      <c r="A189" s="2"/>
      <c r="B189" s="2"/>
      <c r="C189" s="2"/>
      <c r="D189" s="5"/>
    </row>
    <row r="190" spans="1:4">
      <c r="A190" s="2"/>
      <c r="B190" s="2"/>
      <c r="C190" s="2"/>
      <c r="D190" s="5"/>
    </row>
    <row r="191" spans="1:4">
      <c r="A191" s="2"/>
      <c r="B191" s="2"/>
      <c r="C191" s="2"/>
      <c r="D191" s="5"/>
    </row>
    <row r="192" spans="1:4">
      <c r="A192" s="2"/>
      <c r="B192" s="2"/>
      <c r="C192" s="2"/>
      <c r="D192" s="5"/>
    </row>
    <row r="193" spans="1:4">
      <c r="A193" s="2"/>
      <c r="B193" s="2"/>
      <c r="C193" s="2"/>
      <c r="D193" s="5"/>
    </row>
    <row r="194" spans="1:4">
      <c r="A194" s="2"/>
      <c r="B194" s="2"/>
      <c r="C194" s="2"/>
      <c r="D194" s="5"/>
    </row>
    <row r="195" spans="1:4">
      <c r="A195" s="2"/>
      <c r="B195" s="2"/>
      <c r="C195" s="2"/>
      <c r="D195" s="5"/>
    </row>
    <row r="196" spans="1:4">
      <c r="A196" s="2"/>
      <c r="B196" s="2"/>
      <c r="C196" s="2"/>
      <c r="D196" s="5"/>
    </row>
    <row r="197" spans="1:4">
      <c r="A197" s="2"/>
      <c r="B197" s="2"/>
      <c r="C197" s="2"/>
      <c r="D197" s="5"/>
    </row>
    <row r="198" spans="1:4">
      <c r="A198" s="2"/>
      <c r="B198" s="2"/>
      <c r="C198" s="2"/>
      <c r="D198" s="5"/>
    </row>
    <row r="199" spans="1:4">
      <c r="A199" s="2"/>
      <c r="B199" s="2"/>
      <c r="C199" s="2"/>
      <c r="D199" s="5"/>
    </row>
    <row r="200" spans="1:4">
      <c r="A200" s="2"/>
      <c r="B200" s="2"/>
      <c r="C200" s="2"/>
      <c r="D200" s="5"/>
    </row>
    <row r="201" spans="1:4">
      <c r="A201" s="2"/>
      <c r="B201" s="2"/>
      <c r="C201" s="2"/>
      <c r="D201" s="5"/>
    </row>
    <row r="202" spans="1:4">
      <c r="A202" s="2"/>
      <c r="B202" s="2"/>
      <c r="C202" s="2"/>
      <c r="D202" s="5"/>
    </row>
    <row r="203" spans="1:4">
      <c r="A203" s="2"/>
      <c r="B203" s="2"/>
      <c r="C203" s="2"/>
      <c r="D203" s="5"/>
    </row>
    <row r="204" spans="1:4">
      <c r="A204" s="2"/>
      <c r="B204" s="2"/>
      <c r="C204" s="2"/>
      <c r="D204" s="5"/>
    </row>
    <row r="205" spans="1:4">
      <c r="A205" s="2"/>
      <c r="B205" s="2"/>
      <c r="C205" s="2"/>
      <c r="D205" s="5"/>
    </row>
    <row r="206" spans="1:4">
      <c r="A206" s="2"/>
      <c r="B206" s="2"/>
      <c r="C206" s="2"/>
      <c r="D206" s="5"/>
    </row>
    <row r="207" spans="1:4">
      <c r="A207" s="2"/>
      <c r="B207" s="2"/>
      <c r="C207" s="2"/>
      <c r="D207" s="5"/>
    </row>
    <row r="208" spans="1:4">
      <c r="A208" s="2"/>
      <c r="B208" s="2"/>
      <c r="C208" s="2"/>
      <c r="D208" s="5"/>
    </row>
    <row r="209" spans="1:4">
      <c r="A209" s="2"/>
      <c r="B209" s="2"/>
      <c r="C209" s="2"/>
      <c r="D209" s="5"/>
    </row>
    <row r="210" spans="1:4">
      <c r="A210" s="2"/>
      <c r="B210" s="2"/>
      <c r="C210" s="2"/>
      <c r="D210" s="5"/>
    </row>
    <row r="211" spans="1:4">
      <c r="A211" s="2"/>
      <c r="B211" s="2"/>
      <c r="C211" s="2"/>
      <c r="D211" s="5"/>
    </row>
    <row r="212" spans="1:4">
      <c r="A212" s="2"/>
      <c r="B212" s="2"/>
      <c r="C212" s="2"/>
      <c r="D212" s="5"/>
    </row>
    <row r="213" spans="1:4">
      <c r="A213" s="2"/>
      <c r="B213" s="2"/>
      <c r="C213" s="2"/>
      <c r="D213" s="5"/>
    </row>
    <row r="214" spans="1:4">
      <c r="A214" s="2"/>
      <c r="B214" s="2"/>
      <c r="C214" s="2"/>
      <c r="D214" s="5"/>
    </row>
    <row r="215" spans="1:4">
      <c r="A215" s="2"/>
      <c r="B215" s="2"/>
      <c r="C215" s="2"/>
      <c r="D215" s="5"/>
    </row>
    <row r="216" spans="1:4">
      <c r="A216" s="2"/>
      <c r="B216" s="2"/>
      <c r="C216" s="2"/>
      <c r="D216" s="5"/>
    </row>
    <row r="217" spans="1:4">
      <c r="A217" s="2"/>
      <c r="B217" s="2"/>
      <c r="C217" s="2"/>
      <c r="D217" s="5"/>
    </row>
    <row r="218" spans="1:4">
      <c r="A218" s="2"/>
      <c r="B218" s="2"/>
      <c r="C218" s="2"/>
      <c r="D218" s="5"/>
    </row>
    <row r="219" spans="1:4">
      <c r="A219" s="2"/>
      <c r="B219" s="2"/>
      <c r="C219" s="2"/>
      <c r="D219" s="5"/>
    </row>
    <row r="220" spans="1:4">
      <c r="A220" s="2"/>
      <c r="B220" s="2"/>
      <c r="C220" s="2"/>
      <c r="D220" s="5"/>
    </row>
    <row r="221" spans="1:4">
      <c r="A221" s="2"/>
      <c r="B221" s="2"/>
      <c r="C221" s="2"/>
      <c r="D221" s="5"/>
    </row>
    <row r="222" spans="1:4">
      <c r="A222" s="2"/>
      <c r="B222" s="2"/>
      <c r="C222" s="2"/>
      <c r="D222" s="5"/>
    </row>
    <row r="223" spans="1:4">
      <c r="A223" s="2"/>
      <c r="B223" s="2"/>
      <c r="C223" s="2"/>
      <c r="D223" s="5"/>
    </row>
    <row r="224" spans="1:4">
      <c r="A224" s="2"/>
      <c r="B224" s="2"/>
      <c r="C224" s="2"/>
      <c r="D224" s="5"/>
    </row>
    <row r="225" spans="1:4">
      <c r="A225" s="2"/>
      <c r="B225" s="2"/>
      <c r="C225" s="2"/>
      <c r="D225" s="5"/>
    </row>
    <row r="226" spans="1:4">
      <c r="A226" s="2"/>
      <c r="B226" s="2"/>
      <c r="C226" s="2"/>
      <c r="D226" s="5"/>
    </row>
    <row r="227" spans="1:4">
      <c r="A227" s="2"/>
      <c r="B227" s="2"/>
      <c r="C227" s="2"/>
      <c r="D227" s="5"/>
    </row>
    <row r="228" spans="1:4">
      <c r="A228" s="2"/>
      <c r="B228" s="2"/>
      <c r="C228" s="2"/>
      <c r="D228" s="5"/>
    </row>
    <row r="229" spans="1:4">
      <c r="A229" s="2"/>
      <c r="B229" s="2"/>
      <c r="C229" s="2"/>
      <c r="D229" s="5"/>
    </row>
    <row r="230" spans="1:4">
      <c r="A230" s="2"/>
      <c r="B230" s="2"/>
      <c r="C230" s="2"/>
      <c r="D230" s="5"/>
    </row>
    <row r="231" spans="1:4">
      <c r="A231" s="2"/>
      <c r="B231" s="2"/>
      <c r="C231" s="2"/>
      <c r="D231" s="5"/>
    </row>
    <row r="232" spans="1:4">
      <c r="A232" s="2"/>
      <c r="B232" s="2"/>
      <c r="C232" s="2"/>
      <c r="D232" s="5"/>
    </row>
    <row r="233" spans="1:4">
      <c r="A233" s="2"/>
      <c r="B233" s="2"/>
      <c r="C233" s="2"/>
      <c r="D233" s="5"/>
    </row>
    <row r="234" spans="1:4">
      <c r="A234" s="2"/>
      <c r="B234" s="2"/>
      <c r="C234" s="2"/>
      <c r="D234" s="5"/>
    </row>
    <row r="235" spans="1:4">
      <c r="A235" s="2"/>
      <c r="B235" s="2"/>
      <c r="C235" s="2"/>
      <c r="D235" s="5"/>
    </row>
    <row r="236" spans="1:4">
      <c r="A236" s="2"/>
      <c r="B236" s="2"/>
      <c r="C236" s="2"/>
      <c r="D236" s="5"/>
    </row>
    <row r="237" spans="1:4">
      <c r="A237" s="2"/>
      <c r="B237" s="2"/>
      <c r="C237" s="2"/>
      <c r="D237" s="5"/>
    </row>
    <row r="238" spans="1:4">
      <c r="A238" s="2"/>
      <c r="B238" s="2"/>
      <c r="C238" s="2"/>
      <c r="D238" s="5"/>
    </row>
    <row r="239" spans="1:4">
      <c r="A239" s="2"/>
      <c r="B239" s="2"/>
      <c r="C239" s="2"/>
      <c r="D239" s="5"/>
    </row>
    <row r="240" spans="1:4">
      <c r="A240" s="2"/>
      <c r="B240" s="2"/>
      <c r="C240" s="2"/>
      <c r="D240" s="5"/>
    </row>
    <row r="241" spans="1:4">
      <c r="A241" s="2"/>
      <c r="B241" s="2"/>
      <c r="C241" s="2"/>
      <c r="D241" s="5"/>
    </row>
    <row r="242" spans="1:4">
      <c r="A242" s="2"/>
      <c r="B242" s="2"/>
      <c r="C242" s="2"/>
      <c r="D242" s="5"/>
    </row>
    <row r="243" spans="1:4">
      <c r="A243" s="2"/>
      <c r="B243" s="2"/>
      <c r="C243" s="2"/>
      <c r="D243" s="5"/>
    </row>
    <row r="244" spans="1:4">
      <c r="A244" s="2"/>
      <c r="B244" s="2"/>
      <c r="C244" s="2"/>
      <c r="D244" s="5"/>
    </row>
    <row r="245" spans="1:4">
      <c r="A245" s="2"/>
      <c r="B245" s="2"/>
      <c r="C245" s="2"/>
      <c r="D245" s="5"/>
    </row>
    <row r="246" spans="1:4">
      <c r="A246" s="2"/>
      <c r="B246" s="2"/>
      <c r="C246" s="2"/>
      <c r="D246" s="5"/>
    </row>
    <row r="247" spans="1:4">
      <c r="A247" s="2"/>
      <c r="B247" s="2"/>
      <c r="C247" s="2"/>
      <c r="D247" s="5"/>
    </row>
    <row r="248" spans="1:4">
      <c r="A248" s="2"/>
      <c r="B248" s="2"/>
      <c r="C248" s="2"/>
      <c r="D248" s="5"/>
    </row>
    <row r="249" spans="1:4">
      <c r="A249" s="2"/>
      <c r="B249" s="2"/>
      <c r="C249" s="2"/>
      <c r="D249" s="5"/>
    </row>
    <row r="250" spans="1:4">
      <c r="A250" s="2"/>
      <c r="B250" s="2"/>
      <c r="C250" s="2"/>
      <c r="D250" s="5"/>
    </row>
    <row r="251" spans="1:4">
      <c r="A251" s="2"/>
      <c r="B251" s="2"/>
      <c r="C251" s="2"/>
      <c r="D251" s="5"/>
    </row>
    <row r="252" spans="1:4">
      <c r="A252" s="2"/>
      <c r="B252" s="2"/>
      <c r="C252" s="2"/>
      <c r="D252" s="5"/>
    </row>
    <row r="253" spans="1:4">
      <c r="A253" s="2"/>
      <c r="B253" s="2"/>
      <c r="C253" s="2"/>
      <c r="D253" s="5"/>
    </row>
    <row r="254" spans="1:4">
      <c r="A254" s="2"/>
      <c r="B254" s="2"/>
      <c r="C254" s="2"/>
      <c r="D254" s="5"/>
    </row>
    <row r="255" spans="1:4">
      <c r="A255" s="2"/>
      <c r="B255" s="2"/>
      <c r="C255" s="2"/>
      <c r="D255" s="5"/>
    </row>
    <row r="256" spans="1:4">
      <c r="A256" s="2"/>
      <c r="B256" s="2"/>
      <c r="C256" s="2"/>
      <c r="D256" s="5"/>
    </row>
    <row r="257" spans="1:4">
      <c r="A257" s="2"/>
      <c r="B257" s="2"/>
      <c r="C257" s="2"/>
      <c r="D257" s="5"/>
    </row>
    <row r="258" spans="1:4">
      <c r="A258" s="2"/>
      <c r="B258" s="2"/>
      <c r="C258" s="2"/>
      <c r="D258" s="5"/>
    </row>
    <row r="259" spans="1:4">
      <c r="A259" s="2"/>
      <c r="B259" s="2"/>
      <c r="C259" s="2"/>
      <c r="D259" s="5"/>
    </row>
    <row r="260" spans="1:4">
      <c r="A260" s="2"/>
      <c r="B260" s="2"/>
      <c r="C260" s="2"/>
      <c r="D260" s="5"/>
    </row>
    <row r="261" spans="1:4">
      <c r="A261" s="2"/>
      <c r="B261" s="2"/>
      <c r="C261" s="2"/>
      <c r="D261" s="5"/>
    </row>
    <row r="262" spans="1:4">
      <c r="A262" s="2"/>
      <c r="B262" s="2"/>
      <c r="C262" s="2"/>
      <c r="D262" s="5"/>
    </row>
    <row r="263" spans="1:4">
      <c r="A263" s="2"/>
      <c r="B263" s="2"/>
      <c r="C263" s="2"/>
      <c r="D263" s="5"/>
    </row>
    <row r="264" spans="1:4">
      <c r="A264" s="2"/>
      <c r="B264" s="2"/>
      <c r="C264" s="2"/>
      <c r="D264" s="5"/>
    </row>
    <row r="265" spans="1:4">
      <c r="A265" s="2"/>
      <c r="B265" s="2"/>
      <c r="C265" s="2"/>
      <c r="D265" s="5"/>
    </row>
    <row r="266" spans="1:4">
      <c r="A266" s="2"/>
      <c r="B266" s="2"/>
      <c r="C266" s="2"/>
      <c r="D266" s="5"/>
    </row>
    <row r="267" spans="1:4">
      <c r="A267" s="2"/>
      <c r="B267" s="2"/>
      <c r="C267" s="2"/>
      <c r="D267" s="5"/>
    </row>
    <row r="268" spans="1:4">
      <c r="A268" s="2"/>
      <c r="B268" s="2"/>
      <c r="C268" s="2"/>
      <c r="D268" s="5"/>
    </row>
    <row r="269" spans="1:4">
      <c r="A269" s="2"/>
      <c r="B269" s="2"/>
      <c r="C269" s="2"/>
      <c r="D269" s="5"/>
    </row>
    <row r="270" spans="1:4">
      <c r="A270" s="2"/>
      <c r="B270" s="2"/>
      <c r="C270" s="2"/>
      <c r="D270" s="5"/>
    </row>
    <row r="271" spans="1:4">
      <c r="A271" s="2"/>
      <c r="B271" s="2"/>
      <c r="C271" s="2"/>
      <c r="D271" s="5"/>
    </row>
    <row r="272" spans="1:4">
      <c r="A272" s="2"/>
      <c r="B272" s="2"/>
      <c r="C272" s="2"/>
      <c r="D272" s="5"/>
    </row>
    <row r="273" spans="1:4">
      <c r="A273" s="2"/>
      <c r="B273" s="2"/>
      <c r="C273" s="2"/>
      <c r="D273" s="5"/>
    </row>
    <row r="274" spans="1:4">
      <c r="A274" s="2"/>
      <c r="B274" s="2"/>
      <c r="C274" s="2"/>
      <c r="D274" s="5"/>
    </row>
    <row r="275" spans="1:4">
      <c r="A275" s="2"/>
      <c r="B275" s="2"/>
      <c r="C275" s="2"/>
      <c r="D275" s="5"/>
    </row>
    <row r="276" spans="1:4">
      <c r="A276" s="2"/>
      <c r="B276" s="2"/>
      <c r="C276" s="2"/>
      <c r="D276" s="5"/>
    </row>
    <row r="277" spans="1:4">
      <c r="A277" s="2"/>
      <c r="B277" s="2"/>
      <c r="C277" s="2"/>
      <c r="D277" s="5"/>
    </row>
    <row r="278" spans="1:4">
      <c r="A278" s="2"/>
      <c r="B278" s="2"/>
      <c r="C278" s="2"/>
      <c r="D278" s="5"/>
    </row>
    <row r="279" spans="1:4">
      <c r="A279" s="2"/>
      <c r="B279" s="2"/>
      <c r="C279" s="2"/>
      <c r="D279" s="5"/>
    </row>
    <row r="280" spans="1:4">
      <c r="A280" s="2"/>
      <c r="B280" s="2"/>
      <c r="C280" s="2"/>
      <c r="D280" s="5"/>
    </row>
    <row r="281" spans="1:4">
      <c r="A281" s="2"/>
      <c r="B281" s="2"/>
      <c r="C281" s="2"/>
      <c r="D281" s="5"/>
    </row>
    <row r="282" spans="1:4">
      <c r="A282" s="2"/>
      <c r="B282" s="2"/>
      <c r="C282" s="2"/>
      <c r="D282" s="5"/>
    </row>
    <row r="283" spans="1:4">
      <c r="A283" s="2"/>
      <c r="B283" s="2"/>
      <c r="C283" s="2"/>
      <c r="D283" s="5"/>
    </row>
    <row r="284" spans="1:4">
      <c r="A284" s="2"/>
      <c r="B284" s="2"/>
      <c r="C284" s="2"/>
      <c r="D284" s="5"/>
    </row>
    <row r="285" spans="1:4">
      <c r="A285" s="2"/>
      <c r="B285" s="2"/>
      <c r="C285" s="2"/>
      <c r="D285" s="5"/>
    </row>
    <row r="286" spans="1:4">
      <c r="A286" s="2"/>
      <c r="B286" s="2"/>
      <c r="C286" s="2"/>
      <c r="D286" s="5"/>
    </row>
    <row r="287" spans="1:4">
      <c r="A287" s="2"/>
      <c r="B287" s="2"/>
      <c r="C287" s="2"/>
      <c r="D287" s="5"/>
    </row>
    <row r="288" spans="1:4">
      <c r="A288" s="2"/>
      <c r="B288" s="2"/>
      <c r="C288" s="2"/>
      <c r="D288" s="5"/>
    </row>
    <row r="289" spans="1:4">
      <c r="A289" s="2"/>
      <c r="B289" s="2"/>
      <c r="C289" s="2"/>
      <c r="D289" s="5"/>
    </row>
    <row r="290" spans="1:4">
      <c r="A290" s="2"/>
      <c r="B290" s="2"/>
      <c r="C290" s="2"/>
      <c r="D290" s="5"/>
    </row>
    <row r="291" spans="1:4">
      <c r="A291" s="2"/>
      <c r="B291" s="2"/>
      <c r="C291" s="2"/>
      <c r="D291" s="5"/>
    </row>
    <row r="292" spans="1:4">
      <c r="A292" s="2"/>
      <c r="B292" s="2"/>
      <c r="C292" s="2"/>
      <c r="D292" s="5"/>
    </row>
    <row r="293" spans="1:4">
      <c r="A293" s="2"/>
      <c r="B293" s="2"/>
      <c r="C293" s="2"/>
      <c r="D293" s="5"/>
    </row>
    <row r="294" spans="1:4">
      <c r="A294" s="2"/>
      <c r="B294" s="2"/>
      <c r="C294" s="2"/>
      <c r="D294" s="5"/>
    </row>
    <row r="295" spans="1:4">
      <c r="A295" s="2"/>
      <c r="B295" s="2"/>
      <c r="C295" s="2"/>
      <c r="D295" s="5"/>
    </row>
    <row r="296" spans="1:4">
      <c r="A296" s="2"/>
      <c r="B296" s="2"/>
      <c r="C296" s="2"/>
      <c r="D296" s="5"/>
    </row>
    <row r="297" spans="1:4">
      <c r="A297" s="2"/>
      <c r="B297" s="2"/>
      <c r="C297" s="2"/>
      <c r="D297" s="5"/>
    </row>
    <row r="298" spans="1:4">
      <c r="A298" s="2"/>
      <c r="B298" s="2"/>
      <c r="C298" s="2"/>
      <c r="D298" s="5"/>
    </row>
    <row r="299" spans="1:4">
      <c r="A299" s="2"/>
      <c r="B299" s="2"/>
      <c r="C299" s="2"/>
      <c r="D299" s="5"/>
    </row>
    <row r="300" spans="1:4">
      <c r="A300" s="2"/>
      <c r="B300" s="2"/>
      <c r="C300" s="2"/>
      <c r="D300" s="5"/>
    </row>
    <row r="301" spans="1:4">
      <c r="A301" s="2"/>
      <c r="B301" s="2"/>
      <c r="C301" s="2"/>
      <c r="D301" s="5"/>
    </row>
    <row r="302" spans="1:4">
      <c r="A302" s="2"/>
      <c r="B302" s="2"/>
      <c r="C302" s="2"/>
      <c r="D302" s="5"/>
    </row>
    <row r="303" spans="1:4">
      <c r="A303" s="2"/>
      <c r="B303" s="2"/>
      <c r="C303" s="2"/>
      <c r="D303" s="5"/>
    </row>
    <row r="304" spans="1:4">
      <c r="A304" s="2"/>
      <c r="B304" s="2"/>
      <c r="C304" s="2"/>
      <c r="D304" s="5"/>
    </row>
    <row r="305" spans="1:4">
      <c r="A305" s="2"/>
      <c r="B305" s="2"/>
      <c r="C305" s="2"/>
      <c r="D305" s="5"/>
    </row>
    <row r="306" spans="1:4">
      <c r="A306" s="2"/>
      <c r="B306" s="2"/>
      <c r="C306" s="2"/>
      <c r="D306" s="5"/>
    </row>
    <row r="307" spans="1:4">
      <c r="A307" s="2"/>
      <c r="B307" s="2"/>
      <c r="C307" s="2"/>
      <c r="D307" s="5"/>
    </row>
    <row r="308" spans="1:4">
      <c r="A308" s="2"/>
      <c r="B308" s="2"/>
      <c r="C308" s="2"/>
      <c r="D308" s="5"/>
    </row>
    <row r="309" spans="1:4">
      <c r="A309" s="2"/>
      <c r="B309" s="2"/>
      <c r="C309" s="2"/>
      <c r="D309" s="5"/>
    </row>
    <row r="310" spans="1:4">
      <c r="A310" s="2"/>
      <c r="B310" s="2"/>
      <c r="C310" s="2"/>
      <c r="D310" s="5"/>
    </row>
    <row r="311" spans="1:4">
      <c r="A311" s="2"/>
      <c r="B311" s="2"/>
      <c r="C311" s="2"/>
      <c r="D311" s="5"/>
    </row>
    <row r="312" spans="1:4">
      <c r="A312" s="2"/>
      <c r="B312" s="2"/>
      <c r="C312" s="2"/>
      <c r="D312" s="5"/>
    </row>
    <row r="313" spans="1:4">
      <c r="A313" s="2"/>
      <c r="B313" s="2"/>
      <c r="C313" s="2"/>
      <c r="D313" s="5"/>
    </row>
    <row r="314" spans="1:4">
      <c r="A314" s="2"/>
      <c r="B314" s="2"/>
      <c r="C314" s="2"/>
      <c r="D314" s="5"/>
    </row>
    <row r="315" spans="1:4">
      <c r="A315" s="2"/>
      <c r="B315" s="2"/>
      <c r="C315" s="2"/>
      <c r="D315" s="5"/>
    </row>
    <row r="316" spans="1:4">
      <c r="A316" s="2"/>
      <c r="B316" s="2"/>
      <c r="C316" s="2"/>
      <c r="D316" s="5"/>
    </row>
    <row r="317" spans="1:4">
      <c r="A317" s="2"/>
      <c r="B317" s="2"/>
      <c r="C317" s="2"/>
      <c r="D317" s="5"/>
    </row>
    <row r="318" spans="1:4">
      <c r="A318" s="2"/>
      <c r="B318" s="2"/>
      <c r="C318" s="2"/>
      <c r="D318" s="5"/>
    </row>
    <row r="319" spans="1:4">
      <c r="A319" s="2"/>
      <c r="B319" s="2"/>
      <c r="C319" s="2"/>
      <c r="D319" s="5"/>
    </row>
    <row r="320" spans="1:4">
      <c r="A320" s="2"/>
      <c r="B320" s="2"/>
      <c r="C320" s="2"/>
      <c r="D320" s="5"/>
    </row>
    <row r="321" spans="1:4">
      <c r="A321" s="2"/>
      <c r="B321" s="2"/>
      <c r="C321" s="2"/>
      <c r="D321" s="5"/>
    </row>
    <row r="322" spans="1:4">
      <c r="A322" s="2"/>
      <c r="B322" s="2"/>
      <c r="C322" s="2"/>
      <c r="D322" s="5"/>
    </row>
    <row r="323" spans="1:4">
      <c r="A323" s="2"/>
      <c r="B323" s="2"/>
      <c r="C323" s="2"/>
      <c r="D323" s="5"/>
    </row>
    <row r="324" spans="1:4">
      <c r="A324" s="2"/>
      <c r="B324" s="2"/>
      <c r="C324" s="2"/>
      <c r="D324" s="5"/>
    </row>
    <row r="325" spans="1:4">
      <c r="A325" s="2"/>
      <c r="B325" s="2"/>
      <c r="C325" s="2"/>
      <c r="D325" s="5"/>
    </row>
    <row r="326" spans="1:4">
      <c r="A326" s="2"/>
      <c r="B326" s="2"/>
      <c r="C326" s="2"/>
      <c r="D326" s="5"/>
    </row>
    <row r="327" spans="1:4">
      <c r="A327" s="2"/>
      <c r="B327" s="2"/>
      <c r="C327" s="2"/>
      <c r="D327" s="5"/>
    </row>
    <row r="328" spans="1:4">
      <c r="A328" s="2"/>
      <c r="B328" s="2"/>
      <c r="C328" s="2"/>
      <c r="D328" s="5"/>
    </row>
    <row r="329" spans="1:4">
      <c r="A329" s="2"/>
      <c r="B329" s="2"/>
      <c r="C329" s="2"/>
      <c r="D329" s="5"/>
    </row>
    <row r="330" spans="1:4">
      <c r="A330" s="2"/>
      <c r="B330" s="2"/>
      <c r="C330" s="2"/>
      <c r="D330" s="5"/>
    </row>
    <row r="331" spans="1:4">
      <c r="A331" s="2"/>
      <c r="B331" s="2"/>
      <c r="C331" s="2"/>
      <c r="D331" s="5"/>
    </row>
    <row r="332" spans="1:4">
      <c r="A332" s="2"/>
      <c r="B332" s="2"/>
      <c r="C332" s="2"/>
      <c r="D332" s="5"/>
    </row>
    <row r="333" spans="1:4">
      <c r="A333" s="2"/>
      <c r="B333" s="2"/>
      <c r="C333" s="2"/>
      <c r="D333" s="5"/>
    </row>
    <row r="334" spans="1:4">
      <c r="A334" s="2"/>
      <c r="B334" s="2"/>
      <c r="C334" s="2"/>
      <c r="D334" s="5"/>
    </row>
    <row r="335" spans="1:4">
      <c r="A335" s="2"/>
      <c r="B335" s="2"/>
      <c r="C335" s="2"/>
      <c r="D335" s="5"/>
    </row>
    <row r="336" spans="1:4">
      <c r="A336" s="2"/>
      <c r="B336" s="2"/>
      <c r="C336" s="2"/>
      <c r="D336" s="5"/>
    </row>
    <row r="337" spans="1:4">
      <c r="A337" s="2"/>
      <c r="B337" s="2"/>
      <c r="C337" s="2"/>
      <c r="D337" s="5"/>
    </row>
    <row r="338" spans="1:4">
      <c r="A338" s="2"/>
      <c r="B338" s="2"/>
      <c r="C338" s="2"/>
      <c r="D338" s="5"/>
    </row>
    <row r="339" spans="1:4">
      <c r="A339" s="2"/>
      <c r="B339" s="2"/>
      <c r="C339" s="2"/>
      <c r="D339" s="5"/>
    </row>
    <row r="340" spans="1:4">
      <c r="A340" s="2"/>
      <c r="B340" s="2"/>
      <c r="C340" s="2"/>
      <c r="D340" s="5"/>
    </row>
    <row r="341" spans="1:4">
      <c r="A341" s="2"/>
      <c r="B341" s="2"/>
      <c r="C341" s="2"/>
      <c r="D341" s="5"/>
    </row>
    <row r="342" spans="1:4">
      <c r="A342" s="2"/>
      <c r="B342" s="2"/>
      <c r="C342" s="2"/>
      <c r="D342" s="5"/>
    </row>
    <row r="343" spans="1:4">
      <c r="A343" s="2"/>
      <c r="B343" s="2"/>
      <c r="C343" s="2"/>
      <c r="D343" s="5"/>
    </row>
    <row r="344" spans="1:4">
      <c r="A344" s="2"/>
      <c r="B344" s="2"/>
      <c r="C344" s="2"/>
      <c r="D344" s="5"/>
    </row>
    <row r="345" spans="1:4">
      <c r="A345" s="2"/>
      <c r="B345" s="2"/>
      <c r="C345" s="2"/>
      <c r="D345" s="5"/>
    </row>
    <row r="346" spans="1:4">
      <c r="A346" s="2"/>
      <c r="B346" s="2"/>
      <c r="C346" s="2"/>
      <c r="D346" s="5"/>
    </row>
    <row r="347" spans="1:4">
      <c r="A347" s="2"/>
      <c r="B347" s="2"/>
      <c r="C347" s="2"/>
      <c r="D347" s="5"/>
    </row>
    <row r="348" spans="1:4">
      <c r="A348" s="2"/>
      <c r="B348" s="2"/>
      <c r="C348" s="2"/>
      <c r="D348" s="5"/>
    </row>
    <row r="349" spans="1:4">
      <c r="A349" s="2"/>
      <c r="B349" s="2"/>
      <c r="C349" s="2"/>
      <c r="D349" s="5"/>
    </row>
    <row r="350" spans="1:4">
      <c r="A350" s="2"/>
      <c r="B350" s="2"/>
      <c r="C350" s="2"/>
      <c r="D350" s="5"/>
    </row>
    <row r="351" spans="1:4">
      <c r="A351" s="2"/>
      <c r="B351" s="2"/>
      <c r="C351" s="2"/>
      <c r="D351" s="5"/>
    </row>
    <row r="352" spans="1:4">
      <c r="A352" s="2"/>
      <c r="B352" s="2"/>
      <c r="C352" s="2"/>
      <c r="D352" s="5"/>
    </row>
    <row r="353" spans="1:4">
      <c r="A353" s="2"/>
      <c r="B353" s="2"/>
      <c r="C353" s="2"/>
      <c r="D353" s="5"/>
    </row>
    <row r="354" spans="1:4">
      <c r="A354" s="2"/>
      <c r="B354" s="2"/>
      <c r="C354" s="2"/>
      <c r="D354" s="5"/>
    </row>
    <row r="355" spans="1:4">
      <c r="A355" s="2"/>
      <c r="B355" s="2"/>
      <c r="C355" s="2"/>
      <c r="D355" s="5"/>
    </row>
    <row r="356" spans="1:4">
      <c r="A356" s="2"/>
      <c r="B356" s="2"/>
      <c r="C356" s="2"/>
      <c r="D356" s="5"/>
    </row>
    <row r="357" spans="1:4">
      <c r="A357" s="2"/>
      <c r="B357" s="2"/>
      <c r="C357" s="2"/>
      <c r="D357" s="5"/>
    </row>
    <row r="358" spans="1:4">
      <c r="A358" s="2"/>
      <c r="B358" s="2"/>
      <c r="C358" s="2"/>
      <c r="D358" s="5"/>
    </row>
    <row r="359" spans="1:4">
      <c r="A359" s="2"/>
      <c r="B359" s="2"/>
      <c r="C359" s="2"/>
      <c r="D359" s="5"/>
    </row>
    <row r="360" spans="1:4">
      <c r="A360" s="2"/>
      <c r="B360" s="2"/>
      <c r="C360" s="2"/>
      <c r="D360" s="5"/>
    </row>
    <row r="361" spans="1:4">
      <c r="A361" s="2"/>
      <c r="B361" s="2"/>
      <c r="C361" s="2"/>
      <c r="D361" s="5"/>
    </row>
    <row r="362" spans="1:4">
      <c r="A362" s="2"/>
      <c r="B362" s="2"/>
      <c r="C362" s="2"/>
      <c r="D362" s="5"/>
    </row>
    <row r="363" spans="1:4">
      <c r="A363" s="2"/>
      <c r="B363" s="2"/>
      <c r="C363" s="2"/>
      <c r="D363" s="5"/>
    </row>
    <row r="364" spans="1:4">
      <c r="A364" s="2"/>
      <c r="B364" s="2"/>
      <c r="C364" s="2"/>
      <c r="D364" s="5"/>
    </row>
    <row r="365" spans="1:4">
      <c r="A365" s="2"/>
      <c r="B365" s="2"/>
      <c r="C365" s="2"/>
      <c r="D365" s="5"/>
    </row>
    <row r="366" spans="1:4">
      <c r="A366" s="2"/>
      <c r="B366" s="2"/>
      <c r="C366" s="2"/>
      <c r="D366" s="5"/>
    </row>
    <row r="367" spans="1:4">
      <c r="A367" s="2"/>
      <c r="B367" s="2"/>
      <c r="C367" s="2"/>
      <c r="D367" s="5"/>
    </row>
    <row r="368" spans="1:4">
      <c r="A368" s="2"/>
      <c r="B368" s="2"/>
      <c r="C368" s="2"/>
      <c r="D368" s="5"/>
    </row>
    <row r="369" spans="1:4">
      <c r="A369" s="2"/>
      <c r="B369" s="2"/>
      <c r="C369" s="2"/>
      <c r="D369" s="5"/>
    </row>
    <row r="370" spans="1:4">
      <c r="A370" s="2"/>
      <c r="B370" s="2"/>
      <c r="C370" s="2"/>
      <c r="D370" s="5"/>
    </row>
    <row r="371" spans="1:4">
      <c r="A371" s="2"/>
      <c r="B371" s="2"/>
      <c r="C371" s="2"/>
      <c r="D371" s="5"/>
    </row>
    <row r="372" spans="1:4">
      <c r="A372" s="2"/>
      <c r="B372" s="2"/>
      <c r="C372" s="2"/>
      <c r="D372" s="5"/>
    </row>
    <row r="373" spans="1:4">
      <c r="A373" s="2"/>
      <c r="B373" s="2"/>
      <c r="C373" s="2"/>
      <c r="D373" s="5"/>
    </row>
    <row r="374" spans="1:4">
      <c r="A374" s="2"/>
      <c r="B374" s="2"/>
      <c r="C374" s="2"/>
      <c r="D374" s="5"/>
    </row>
    <row r="375" spans="1:4">
      <c r="A375" s="2"/>
      <c r="B375" s="2"/>
      <c r="C375" s="2"/>
      <c r="D375" s="5"/>
    </row>
    <row r="376" spans="1:4">
      <c r="A376" s="2"/>
      <c r="B376" s="2"/>
      <c r="C376" s="2"/>
      <c r="D376" s="5"/>
    </row>
    <row r="377" spans="1:4">
      <c r="A377" s="2"/>
      <c r="B377" s="2"/>
      <c r="C377" s="2"/>
      <c r="D377" s="5"/>
    </row>
    <row r="378" spans="1:4">
      <c r="A378" s="2"/>
      <c r="B378" s="2"/>
      <c r="C378" s="2"/>
      <c r="D378" s="5"/>
    </row>
    <row r="379" spans="1:4">
      <c r="A379" s="2"/>
      <c r="B379" s="2"/>
      <c r="C379" s="2"/>
      <c r="D379" s="5"/>
    </row>
    <row r="380" spans="1:4">
      <c r="A380" s="2"/>
      <c r="B380" s="2"/>
      <c r="C380" s="2"/>
      <c r="D380" s="5"/>
    </row>
    <row r="381" spans="1:4">
      <c r="A381" s="2"/>
      <c r="B381" s="2"/>
      <c r="C381" s="2"/>
      <c r="D381" s="5"/>
    </row>
    <row r="382" spans="1:4">
      <c r="A382" s="2"/>
      <c r="B382" s="2"/>
      <c r="C382" s="2"/>
      <c r="D382" s="5"/>
    </row>
    <row r="383" spans="1:4">
      <c r="A383" s="2"/>
      <c r="B383" s="2"/>
      <c r="C383" s="2"/>
      <c r="D383" s="5"/>
    </row>
    <row r="384" spans="1:4">
      <c r="A384" s="2"/>
      <c r="B384" s="2"/>
      <c r="C384" s="2"/>
      <c r="D384" s="5"/>
    </row>
    <row r="385" spans="1:4">
      <c r="A385" s="2"/>
      <c r="B385" s="2"/>
      <c r="C385" s="2"/>
      <c r="D385" s="5"/>
    </row>
    <row r="386" spans="1:4">
      <c r="A386" s="2"/>
      <c r="B386" s="2"/>
      <c r="C386" s="2"/>
      <c r="D386" s="5"/>
    </row>
    <row r="387" spans="1:4">
      <c r="A387" s="2"/>
      <c r="B387" s="2"/>
      <c r="C387" s="2"/>
      <c r="D387" s="5"/>
    </row>
    <row r="388" spans="1:4">
      <c r="A388" s="2"/>
      <c r="B388" s="2"/>
      <c r="C388" s="2"/>
      <c r="D388" s="5"/>
    </row>
    <row r="389" spans="1:4">
      <c r="A389" s="2"/>
      <c r="B389" s="2"/>
      <c r="C389" s="2"/>
      <c r="D389" s="5"/>
    </row>
    <row r="390" spans="1:4">
      <c r="A390" s="2"/>
      <c r="B390" s="2"/>
      <c r="C390" s="2"/>
      <c r="D390" s="5"/>
    </row>
    <row r="391" spans="1:4">
      <c r="A391" s="2"/>
      <c r="B391" s="2"/>
      <c r="C391" s="2"/>
      <c r="D391" s="5"/>
    </row>
    <row r="392" spans="1:4">
      <c r="A392" s="2"/>
      <c r="B392" s="2"/>
      <c r="C392" s="2"/>
      <c r="D392" s="5"/>
    </row>
    <row r="393" spans="1:4">
      <c r="A393" s="2"/>
      <c r="B393" s="2"/>
      <c r="C393" s="2"/>
      <c r="D393" s="5"/>
    </row>
    <row r="394" spans="1:4">
      <c r="A394" s="2"/>
      <c r="B394" s="2"/>
      <c r="C394" s="2"/>
      <c r="D394" s="5"/>
    </row>
    <row r="395" spans="1:4">
      <c r="A395" s="2"/>
      <c r="B395" s="2"/>
      <c r="C395" s="2"/>
      <c r="D395" s="5"/>
    </row>
    <row r="396" spans="1:4">
      <c r="A396" s="2"/>
      <c r="B396" s="2"/>
      <c r="C396" s="2"/>
      <c r="D396" s="5"/>
    </row>
    <row r="397" spans="1:4">
      <c r="A397" s="2"/>
      <c r="B397" s="2"/>
      <c r="C397" s="2"/>
      <c r="D397" s="5"/>
    </row>
    <row r="398" spans="1:4">
      <c r="A398" s="2"/>
      <c r="B398" s="2"/>
      <c r="C398" s="2"/>
      <c r="D398" s="5"/>
    </row>
    <row r="399" spans="1:4">
      <c r="A399" s="2"/>
      <c r="B399" s="2"/>
      <c r="C399" s="2"/>
      <c r="D399" s="5"/>
    </row>
    <row r="400" spans="1:4">
      <c r="A400" s="2"/>
      <c r="B400" s="2"/>
      <c r="C400" s="2"/>
      <c r="D400" s="5"/>
    </row>
    <row r="401" spans="1:4">
      <c r="A401" s="2"/>
      <c r="B401" s="2"/>
      <c r="C401" s="2"/>
      <c r="D401" s="5"/>
    </row>
    <row r="402" spans="1:4">
      <c r="A402" s="2"/>
      <c r="B402" s="2"/>
      <c r="C402" s="2"/>
      <c r="D402" s="5"/>
    </row>
    <row r="403" spans="1:4">
      <c r="A403" s="2"/>
      <c r="B403" s="2"/>
      <c r="C403" s="2"/>
      <c r="D403" s="5"/>
    </row>
    <row r="404" spans="1:4">
      <c r="A404" s="2"/>
      <c r="B404" s="2"/>
      <c r="C404" s="2"/>
      <c r="D404" s="5"/>
    </row>
    <row r="405" spans="1:4">
      <c r="A405" s="2"/>
      <c r="B405" s="2"/>
      <c r="C405" s="2"/>
      <c r="D405" s="5"/>
    </row>
    <row r="406" spans="1:4">
      <c r="A406" s="2"/>
      <c r="B406" s="2"/>
      <c r="C406" s="2"/>
      <c r="D406" s="5"/>
    </row>
    <row r="407" spans="1:4">
      <c r="A407" s="2"/>
      <c r="B407" s="2"/>
      <c r="C407" s="2"/>
      <c r="D407" s="5"/>
    </row>
    <row r="408" spans="1:4">
      <c r="A408" s="2"/>
      <c r="B408" s="2"/>
      <c r="C408" s="2"/>
      <c r="D408" s="5"/>
    </row>
    <row r="409" spans="1:4">
      <c r="A409" s="2"/>
      <c r="B409" s="2"/>
      <c r="C409" s="2"/>
      <c r="D409" s="5"/>
    </row>
    <row r="410" spans="1:4">
      <c r="A410" s="2"/>
      <c r="B410" s="2"/>
      <c r="C410" s="2"/>
      <c r="D410" s="5"/>
    </row>
    <row r="411" spans="1:4">
      <c r="A411" s="2"/>
      <c r="B411" s="2"/>
      <c r="C411" s="2"/>
      <c r="D411" s="5"/>
    </row>
    <row r="412" spans="1:4">
      <c r="A412" s="2"/>
      <c r="B412" s="2"/>
      <c r="C412" s="2"/>
      <c r="D412" s="5"/>
    </row>
    <row r="413" spans="1:4">
      <c r="A413" s="2"/>
      <c r="B413" s="2"/>
      <c r="C413" s="2"/>
      <c r="D413" s="5"/>
    </row>
    <row r="414" spans="1:4">
      <c r="A414" s="2"/>
      <c r="B414" s="2"/>
      <c r="C414" s="2"/>
      <c r="D414" s="5"/>
    </row>
    <row r="415" spans="1:4">
      <c r="A415" s="2"/>
      <c r="B415" s="2"/>
      <c r="C415" s="2"/>
      <c r="D415" s="5"/>
    </row>
    <row r="416" spans="1:4">
      <c r="A416" s="2"/>
      <c r="B416" s="2"/>
      <c r="C416" s="2"/>
      <c r="D416" s="5"/>
    </row>
    <row r="417" spans="1:4">
      <c r="A417" s="2"/>
      <c r="B417" s="2"/>
      <c r="C417" s="2"/>
      <c r="D417" s="5"/>
    </row>
    <row r="418" spans="1:4">
      <c r="A418" s="2"/>
      <c r="B418" s="2"/>
      <c r="C418" s="2"/>
      <c r="D418" s="5"/>
    </row>
    <row r="419" spans="1:4">
      <c r="A419" s="2"/>
      <c r="B419" s="2"/>
      <c r="C419" s="2"/>
      <c r="D419" s="5"/>
    </row>
    <row r="420" spans="1:4">
      <c r="A420" s="2"/>
      <c r="B420" s="2"/>
      <c r="C420" s="2"/>
      <c r="D420" s="5"/>
    </row>
    <row r="421" spans="1:4">
      <c r="A421" s="2"/>
      <c r="B421" s="2"/>
      <c r="C421" s="2"/>
      <c r="D421" s="5"/>
    </row>
    <row r="422" spans="1:4">
      <c r="A422" s="2"/>
      <c r="B422" s="2"/>
      <c r="C422" s="2"/>
      <c r="D422" s="5"/>
    </row>
    <row r="423" spans="1:4">
      <c r="A423" s="2"/>
      <c r="B423" s="2"/>
      <c r="C423" s="2"/>
      <c r="D423" s="5"/>
    </row>
    <row r="424" spans="1:4">
      <c r="A424" s="2"/>
      <c r="B424" s="2"/>
      <c r="C424" s="2"/>
      <c r="D424" s="5"/>
    </row>
    <row r="425" spans="1:4">
      <c r="A425" s="2"/>
      <c r="B425" s="2"/>
      <c r="C425" s="2"/>
      <c r="D425" s="5"/>
    </row>
    <row r="426" spans="1:4">
      <c r="A426" s="2"/>
      <c r="B426" s="2"/>
      <c r="C426" s="2"/>
      <c r="D426" s="5"/>
    </row>
    <row r="427" spans="1:4">
      <c r="A427" s="2"/>
      <c r="B427" s="2"/>
      <c r="C427" s="2"/>
      <c r="D427" s="5"/>
    </row>
    <row r="428" spans="1:4">
      <c r="A428" s="2"/>
      <c r="B428" s="2"/>
      <c r="C428" s="2"/>
      <c r="D428" s="5"/>
    </row>
    <row r="429" spans="1:4">
      <c r="A429" s="2"/>
      <c r="B429" s="2"/>
      <c r="C429" s="2"/>
      <c r="D429" s="5"/>
    </row>
    <row r="430" spans="1:4">
      <c r="A430" s="2"/>
      <c r="B430" s="2"/>
      <c r="C430" s="2"/>
      <c r="D430" s="5"/>
    </row>
    <row r="431" spans="1:4">
      <c r="A431" s="2"/>
      <c r="B431" s="2"/>
      <c r="C431" s="2"/>
      <c r="D431" s="5"/>
    </row>
    <row r="432" spans="1:4">
      <c r="A432" s="2"/>
      <c r="B432" s="2"/>
      <c r="C432" s="2"/>
      <c r="D432" s="5"/>
    </row>
    <row r="433" spans="1:4">
      <c r="A433" s="2"/>
      <c r="B433" s="2"/>
      <c r="C433" s="2"/>
      <c r="D433" s="5"/>
    </row>
    <row r="434" spans="1:4">
      <c r="A434" s="2"/>
      <c r="B434" s="2"/>
      <c r="C434" s="2"/>
      <c r="D434" s="5"/>
    </row>
    <row r="435" spans="1:4">
      <c r="A435" s="2"/>
      <c r="B435" s="2"/>
      <c r="C435" s="2"/>
      <c r="D435" s="5"/>
    </row>
    <row r="436" spans="1:4">
      <c r="A436" s="2"/>
      <c r="B436" s="2"/>
      <c r="C436" s="2"/>
      <c r="D436" s="5"/>
    </row>
    <row r="437" spans="1:4">
      <c r="A437" s="2"/>
      <c r="B437" s="2"/>
      <c r="C437" s="2"/>
      <c r="D437" s="5"/>
    </row>
    <row r="438" spans="1:4">
      <c r="A438" s="2"/>
      <c r="B438" s="2"/>
      <c r="C438" s="2"/>
      <c r="D438" s="5"/>
    </row>
    <row r="439" spans="1:4">
      <c r="A439" s="2"/>
      <c r="B439" s="2"/>
      <c r="C439" s="2"/>
      <c r="D439" s="5"/>
    </row>
    <row r="440" spans="1:4">
      <c r="A440" s="2"/>
      <c r="B440" s="2"/>
      <c r="C440" s="2"/>
      <c r="D440" s="5"/>
    </row>
    <row r="441" spans="1:4">
      <c r="A441" s="2"/>
      <c r="B441" s="2"/>
      <c r="C441" s="2"/>
      <c r="D441" s="5"/>
    </row>
    <row r="442" spans="1:4">
      <c r="A442" s="2"/>
      <c r="B442" s="2"/>
      <c r="C442" s="2"/>
      <c r="D442" s="5"/>
    </row>
    <row r="443" spans="1:4">
      <c r="A443" s="2"/>
      <c r="B443" s="2"/>
      <c r="C443" s="2"/>
      <c r="D443" s="5"/>
    </row>
    <row r="444" spans="1:4">
      <c r="A444" s="2"/>
      <c r="B444" s="2"/>
      <c r="C444" s="2"/>
      <c r="D444" s="5"/>
    </row>
    <row r="445" spans="1:4">
      <c r="A445" s="2"/>
      <c r="B445" s="2"/>
      <c r="C445" s="2"/>
      <c r="D445" s="5"/>
    </row>
    <row r="446" spans="1:4">
      <c r="A446" s="2"/>
      <c r="B446" s="2"/>
      <c r="C446" s="2"/>
      <c r="D446" s="5"/>
    </row>
    <row r="447" spans="1:4">
      <c r="A447" s="2"/>
      <c r="B447" s="2"/>
      <c r="C447" s="2"/>
      <c r="D447" s="5"/>
    </row>
    <row r="448" spans="1:4">
      <c r="A448" s="2"/>
      <c r="B448" s="2"/>
      <c r="C448" s="2"/>
      <c r="D448" s="5"/>
    </row>
    <row r="449" spans="1:4">
      <c r="A449" s="2"/>
      <c r="B449" s="2"/>
      <c r="C449" s="2"/>
      <c r="D449" s="5"/>
    </row>
    <row r="450" spans="1:4">
      <c r="A450" s="2"/>
      <c r="B450" s="2"/>
      <c r="C450" s="2"/>
      <c r="D450" s="5"/>
    </row>
    <row r="451" spans="1:4">
      <c r="A451" s="2"/>
      <c r="B451" s="2"/>
      <c r="C451" s="2"/>
      <c r="D451" s="5"/>
    </row>
    <row r="452" spans="1:4">
      <c r="A452" s="2"/>
      <c r="B452" s="2"/>
      <c r="C452" s="2"/>
      <c r="D452" s="5"/>
    </row>
    <row r="453" spans="1:4">
      <c r="A453" s="2"/>
      <c r="B453" s="2"/>
      <c r="C453" s="2"/>
      <c r="D453" s="5"/>
    </row>
    <row r="454" spans="1:4">
      <c r="A454" s="2"/>
      <c r="B454" s="2"/>
      <c r="C454" s="2"/>
      <c r="D454" s="5"/>
    </row>
    <row r="455" spans="1:4">
      <c r="A455" s="2"/>
      <c r="B455" s="2"/>
      <c r="C455" s="2"/>
      <c r="D455" s="5"/>
    </row>
    <row r="456" spans="1:4">
      <c r="A456" s="2"/>
      <c r="B456" s="2"/>
      <c r="C456" s="2"/>
      <c r="D456" s="5"/>
    </row>
    <row r="457" spans="1:4">
      <c r="A457" s="2"/>
      <c r="B457" s="2"/>
      <c r="C457" s="2"/>
      <c r="D457" s="5"/>
    </row>
    <row r="458" spans="1:4">
      <c r="A458" s="2"/>
      <c r="B458" s="2"/>
      <c r="C458" s="2"/>
      <c r="D458" s="5"/>
    </row>
    <row r="459" spans="1:4">
      <c r="A459" s="2"/>
      <c r="B459" s="2"/>
      <c r="C459" s="2"/>
      <c r="D459" s="5"/>
    </row>
    <row r="460" spans="1:4">
      <c r="A460" s="2"/>
      <c r="B460" s="2"/>
      <c r="C460" s="2"/>
      <c r="D460" s="5"/>
    </row>
    <row r="461" spans="1:4">
      <c r="A461" s="2"/>
      <c r="B461" s="2"/>
      <c r="C461" s="2"/>
      <c r="D461" s="5"/>
    </row>
    <row r="462" spans="1:4">
      <c r="A462" s="2"/>
      <c r="B462" s="2"/>
      <c r="C462" s="2"/>
      <c r="D462" s="5"/>
    </row>
    <row r="463" spans="1:4">
      <c r="A463" s="2"/>
      <c r="B463" s="2"/>
      <c r="C463" s="2"/>
      <c r="D463" s="5"/>
    </row>
    <row r="464" spans="1:4">
      <c r="A464" s="2"/>
      <c r="B464" s="2"/>
      <c r="C464" s="2"/>
      <c r="D464" s="5"/>
    </row>
    <row r="465" spans="1:4">
      <c r="A465" s="2"/>
      <c r="B465" s="2"/>
      <c r="C465" s="2"/>
      <c r="D465" s="5"/>
    </row>
    <row r="466" spans="1:4">
      <c r="A466" s="2"/>
      <c r="B466" s="2"/>
      <c r="C466" s="2"/>
      <c r="D466" s="5"/>
    </row>
    <row r="467" spans="1:4">
      <c r="A467" s="2"/>
      <c r="B467" s="2"/>
      <c r="C467" s="2"/>
      <c r="D467" s="5"/>
    </row>
    <row r="468" spans="1:4">
      <c r="A468" s="2"/>
      <c r="B468" s="2"/>
      <c r="C468" s="2"/>
      <c r="D468" s="5"/>
    </row>
    <row r="469" spans="1:4">
      <c r="A469" s="2"/>
      <c r="B469" s="2"/>
      <c r="C469" s="2"/>
      <c r="D469" s="5"/>
    </row>
    <row r="470" spans="1:4">
      <c r="A470" s="2"/>
      <c r="B470" s="2"/>
      <c r="C470" s="2"/>
      <c r="D470" s="5"/>
    </row>
    <row r="471" spans="1:4">
      <c r="A471" s="2"/>
      <c r="B471" s="2"/>
      <c r="C471" s="2"/>
      <c r="D471" s="5"/>
    </row>
    <row r="472" spans="1:4">
      <c r="A472" s="2"/>
      <c r="B472" s="2"/>
      <c r="C472" s="2"/>
      <c r="D472" s="5"/>
    </row>
    <row r="473" spans="1:4">
      <c r="A473" s="2"/>
      <c r="B473" s="2"/>
      <c r="C473" s="2"/>
      <c r="D473" s="5"/>
    </row>
    <row r="474" spans="1:4">
      <c r="A474" s="2"/>
      <c r="B474" s="2"/>
      <c r="C474" s="2"/>
      <c r="D474" s="5"/>
    </row>
    <row r="475" spans="1:4">
      <c r="A475" s="2"/>
      <c r="B475" s="2"/>
      <c r="C475" s="2"/>
      <c r="D475" s="5"/>
    </row>
    <row r="476" spans="1:4">
      <c r="A476" s="2"/>
      <c r="B476" s="2"/>
      <c r="C476" s="2"/>
      <c r="D476" s="5"/>
    </row>
    <row r="477" spans="1:4">
      <c r="A477" s="2"/>
      <c r="B477" s="2"/>
      <c r="C477" s="2"/>
      <c r="D477" s="5"/>
    </row>
    <row r="478" spans="1:4">
      <c r="A478" s="2"/>
      <c r="B478" s="2"/>
      <c r="C478" s="2"/>
      <c r="D478" s="5"/>
    </row>
    <row r="479" spans="1:4">
      <c r="A479" s="2"/>
      <c r="B479" s="2"/>
      <c r="C479" s="2"/>
      <c r="D479" s="5"/>
    </row>
    <row r="480" spans="1:4">
      <c r="A480" s="2"/>
      <c r="B480" s="2"/>
      <c r="C480" s="2"/>
      <c r="D480" s="5"/>
    </row>
    <row r="481" spans="1:4">
      <c r="A481" s="2"/>
      <c r="B481" s="2"/>
      <c r="C481" s="2"/>
      <c r="D481" s="5"/>
    </row>
    <row r="482" spans="1:4">
      <c r="A482" s="2"/>
      <c r="B482" s="2"/>
      <c r="C482" s="2"/>
      <c r="D482" s="5"/>
    </row>
    <row r="483" spans="1:4">
      <c r="A483" s="2"/>
      <c r="B483" s="2"/>
      <c r="C483" s="2"/>
      <c r="D483" s="5"/>
    </row>
    <row r="484" spans="1:4">
      <c r="A484" s="2"/>
      <c r="B484" s="2"/>
      <c r="C484" s="2"/>
      <c r="D484" s="5"/>
    </row>
    <row r="485" spans="1:4">
      <c r="A485" s="2"/>
      <c r="B485" s="2"/>
      <c r="C485" s="2"/>
      <c r="D485" s="5"/>
    </row>
    <row r="486" spans="1:4">
      <c r="A486" s="2"/>
      <c r="B486" s="2"/>
      <c r="C486" s="2"/>
      <c r="D486" s="5"/>
    </row>
    <row r="487" spans="1:4">
      <c r="A487" s="2"/>
      <c r="B487" s="2"/>
      <c r="C487" s="2"/>
      <c r="D487" s="5"/>
    </row>
    <row r="488" spans="1:4">
      <c r="A488" s="2"/>
      <c r="B488" s="2"/>
      <c r="C488" s="2"/>
      <c r="D488" s="5"/>
    </row>
    <row r="489" spans="1:4">
      <c r="A489" s="2"/>
      <c r="B489" s="2"/>
      <c r="C489" s="2"/>
      <c r="D489" s="5"/>
    </row>
    <row r="490" spans="1:4">
      <c r="A490" s="2"/>
      <c r="B490" s="2"/>
      <c r="C490" s="2"/>
      <c r="D490" s="5"/>
    </row>
    <row r="491" spans="1:4">
      <c r="A491" s="2"/>
      <c r="B491" s="2"/>
      <c r="C491" s="2"/>
      <c r="D491" s="5"/>
    </row>
    <row r="492" spans="1:4">
      <c r="A492" s="2"/>
      <c r="B492" s="2"/>
      <c r="C492" s="2"/>
      <c r="D492" s="5"/>
    </row>
    <row r="493" spans="1:4">
      <c r="A493" s="2"/>
      <c r="B493" s="2"/>
      <c r="C493" s="2"/>
      <c r="D493" s="5"/>
    </row>
    <row r="494" spans="1:4">
      <c r="A494" s="2"/>
      <c r="B494" s="2"/>
      <c r="C494" s="2"/>
      <c r="D494" s="5"/>
    </row>
    <row r="495" spans="1:4">
      <c r="A495" s="2"/>
      <c r="B495" s="2"/>
      <c r="C495" s="2"/>
      <c r="D495" s="5"/>
    </row>
    <row r="496" spans="1:4">
      <c r="A496" s="2"/>
      <c r="B496" s="2"/>
      <c r="C496" s="2"/>
      <c r="D496" s="5"/>
    </row>
    <row r="497" spans="1:4">
      <c r="A497" s="2"/>
      <c r="B497" s="2"/>
      <c r="C497" s="2"/>
      <c r="D497" s="5"/>
    </row>
    <row r="498" spans="1:4">
      <c r="A498" s="2"/>
      <c r="B498" s="2"/>
      <c r="C498" s="2"/>
      <c r="D498" s="5"/>
    </row>
    <row r="499" spans="1:4">
      <c r="A499" s="2"/>
      <c r="B499" s="2"/>
      <c r="C499" s="2"/>
      <c r="D499" s="5"/>
    </row>
    <row r="500" spans="1:4">
      <c r="A500" s="2"/>
      <c r="B500" s="2"/>
      <c r="C500" s="2"/>
      <c r="D500" s="5"/>
    </row>
    <row r="501" spans="1:4">
      <c r="A501" s="2"/>
      <c r="B501" s="2"/>
      <c r="C501" s="2"/>
      <c r="D501" s="5"/>
    </row>
    <row r="502" spans="1:4">
      <c r="A502" s="2"/>
      <c r="B502" s="2"/>
      <c r="C502" s="2"/>
      <c r="D502" s="5"/>
    </row>
    <row r="503" spans="1:4">
      <c r="A503" s="2"/>
      <c r="B503" s="2"/>
      <c r="C503" s="2"/>
      <c r="D503" s="5"/>
    </row>
    <row r="504" spans="1:4">
      <c r="A504" s="2"/>
      <c r="B504" s="2"/>
      <c r="C504" s="2"/>
      <c r="D504" s="5"/>
    </row>
    <row r="505" spans="1:4">
      <c r="A505" s="2"/>
      <c r="B505" s="2"/>
      <c r="C505" s="2"/>
      <c r="D505" s="5"/>
    </row>
    <row r="506" spans="1:4">
      <c r="A506" s="2"/>
      <c r="B506" s="2"/>
      <c r="C506" s="2"/>
      <c r="D506" s="5"/>
    </row>
    <row r="507" spans="1:4">
      <c r="A507" s="2"/>
      <c r="B507" s="2"/>
      <c r="C507" s="2"/>
      <c r="D507" s="5"/>
    </row>
    <row r="508" spans="1:4">
      <c r="A508" s="2"/>
      <c r="B508" s="2"/>
      <c r="C508" s="2"/>
      <c r="D508" s="5"/>
    </row>
    <row r="509" spans="1:4">
      <c r="A509" s="2"/>
      <c r="B509" s="2"/>
      <c r="C509" s="2"/>
      <c r="D509" s="5"/>
    </row>
    <row r="510" spans="1:4">
      <c r="A510" s="2"/>
      <c r="B510" s="2"/>
      <c r="C510" s="2"/>
      <c r="D510" s="5"/>
    </row>
    <row r="511" spans="1:4">
      <c r="A511" s="2"/>
      <c r="B511" s="2"/>
      <c r="C511" s="2"/>
      <c r="D511" s="5"/>
    </row>
    <row r="512" spans="1:4">
      <c r="A512" s="2"/>
      <c r="B512" s="2"/>
      <c r="C512" s="2"/>
      <c r="D512" s="5"/>
    </row>
    <row r="513" spans="1:4">
      <c r="A513" s="2"/>
      <c r="B513" s="2"/>
      <c r="C513" s="2"/>
      <c r="D513" s="5"/>
    </row>
    <row r="514" spans="1:4">
      <c r="A514" s="2"/>
      <c r="B514" s="2"/>
      <c r="C514" s="2"/>
      <c r="D514" s="5"/>
    </row>
    <row r="515" spans="1:4">
      <c r="A515" s="2"/>
      <c r="B515" s="2"/>
      <c r="C515" s="2"/>
      <c r="D515" s="5"/>
    </row>
    <row r="516" spans="1:4">
      <c r="A516" s="2"/>
      <c r="B516" s="2"/>
      <c r="C516" s="2"/>
      <c r="D516" s="5"/>
    </row>
    <row r="517" spans="1:4">
      <c r="A517" s="2"/>
      <c r="B517" s="2"/>
      <c r="C517" s="2"/>
      <c r="D517" s="5"/>
    </row>
    <row r="518" spans="1:4">
      <c r="A518" s="2"/>
      <c r="B518" s="2"/>
      <c r="C518" s="2"/>
      <c r="D518" s="5"/>
    </row>
    <row r="519" spans="1:4">
      <c r="A519" s="2"/>
      <c r="B519" s="2"/>
      <c r="C519" s="2"/>
      <c r="D519" s="5"/>
    </row>
    <row r="520" spans="1:4">
      <c r="A520" s="2"/>
      <c r="B520" s="2"/>
      <c r="C520" s="2"/>
      <c r="D520" s="5"/>
    </row>
    <row r="521" spans="1:4">
      <c r="A521" s="2"/>
      <c r="B521" s="2"/>
      <c r="C521" s="2"/>
      <c r="D521" s="5"/>
    </row>
    <row r="522" spans="1:4">
      <c r="A522" s="2"/>
      <c r="B522" s="2"/>
      <c r="C522" s="2"/>
      <c r="D522" s="5"/>
    </row>
    <row r="523" spans="1:4">
      <c r="A523" s="2"/>
      <c r="B523" s="2"/>
      <c r="C523" s="2"/>
      <c r="D523" s="5"/>
    </row>
    <row r="524" spans="1:4">
      <c r="A524" s="2"/>
      <c r="B524" s="2"/>
      <c r="C524" s="2"/>
      <c r="D524" s="5"/>
    </row>
    <row r="525" spans="1:4">
      <c r="A525" s="2"/>
      <c r="B525" s="2"/>
      <c r="C525" s="2"/>
      <c r="D525" s="5"/>
    </row>
    <row r="526" spans="1:4">
      <c r="A526" s="2"/>
      <c r="B526" s="2"/>
      <c r="C526" s="2"/>
      <c r="D526" s="5"/>
    </row>
    <row r="527" spans="1:4">
      <c r="A527" s="2"/>
      <c r="B527" s="2"/>
      <c r="C527" s="2"/>
      <c r="D527" s="5"/>
    </row>
    <row r="528" spans="1:4">
      <c r="A528" s="2"/>
      <c r="B528" s="2"/>
      <c r="C528" s="2"/>
      <c r="D528" s="5"/>
    </row>
    <row r="529" spans="1:4">
      <c r="A529" s="2"/>
      <c r="B529" s="2"/>
      <c r="C529" s="2"/>
      <c r="D529" s="5"/>
    </row>
    <row r="530" spans="1:4">
      <c r="A530" s="2"/>
      <c r="B530" s="2"/>
      <c r="C530" s="2"/>
      <c r="D530" s="5"/>
    </row>
    <row r="531" spans="1:4">
      <c r="A531" s="2"/>
      <c r="B531" s="2"/>
      <c r="C531" s="2"/>
      <c r="D531" s="5"/>
    </row>
    <row r="532" spans="1:4">
      <c r="A532" s="2"/>
      <c r="B532" s="2"/>
      <c r="C532" s="2"/>
      <c r="D532" s="5"/>
    </row>
    <row r="533" spans="1:4">
      <c r="A533" s="2"/>
      <c r="B533" s="2"/>
      <c r="C533" s="2"/>
      <c r="D533" s="5"/>
    </row>
    <row r="534" spans="1:4">
      <c r="A534" s="2"/>
      <c r="B534" s="2"/>
      <c r="C534" s="2"/>
      <c r="D534" s="5"/>
    </row>
    <row r="535" spans="1:4">
      <c r="A535" s="2"/>
      <c r="B535" s="2"/>
      <c r="C535" s="2"/>
      <c r="D535" s="5"/>
    </row>
    <row r="536" spans="1:4">
      <c r="A536" s="2"/>
      <c r="B536" s="2"/>
      <c r="C536" s="2"/>
      <c r="D536" s="5"/>
    </row>
    <row r="537" spans="1:4">
      <c r="A537" s="2"/>
      <c r="B537" s="2"/>
      <c r="C537" s="2"/>
      <c r="D537" s="5"/>
    </row>
    <row r="538" spans="1:4">
      <c r="A538" s="2"/>
      <c r="B538" s="2"/>
      <c r="C538" s="2"/>
      <c r="D538" s="5"/>
    </row>
    <row r="539" spans="1:4">
      <c r="A539" s="2"/>
      <c r="B539" s="2"/>
      <c r="C539" s="2"/>
      <c r="D539" s="5"/>
    </row>
    <row r="540" spans="1:4">
      <c r="A540" s="2"/>
      <c r="B540" s="2"/>
      <c r="C540" s="2"/>
      <c r="D540" s="5"/>
    </row>
    <row r="541" spans="1:4">
      <c r="A541" s="2"/>
      <c r="B541" s="2"/>
      <c r="C541" s="2"/>
      <c r="D541" s="5"/>
    </row>
    <row r="542" spans="1:4">
      <c r="A542" s="2"/>
      <c r="B542" s="2"/>
      <c r="C542" s="2"/>
      <c r="D542" s="5"/>
    </row>
    <row r="543" spans="1:4">
      <c r="A543" s="2"/>
      <c r="B543" s="2"/>
      <c r="C543" s="2"/>
      <c r="D543" s="5"/>
    </row>
    <row r="544" spans="1:4">
      <c r="A544" s="2"/>
      <c r="B544" s="2"/>
      <c r="C544" s="2"/>
      <c r="D544" s="5"/>
    </row>
    <row r="545" spans="1:4">
      <c r="A545" s="2"/>
      <c r="B545" s="2"/>
      <c r="C545" s="2"/>
      <c r="D545" s="5"/>
    </row>
    <row r="546" spans="1:4">
      <c r="A546" s="2"/>
      <c r="B546" s="2"/>
      <c r="C546" s="2"/>
      <c r="D546" s="5"/>
    </row>
    <row r="547" spans="1:4">
      <c r="A547" s="2"/>
      <c r="B547" s="2"/>
      <c r="C547" s="2"/>
      <c r="D547" s="5"/>
    </row>
    <row r="548" spans="1:4">
      <c r="A548" s="2"/>
      <c r="B548" s="2"/>
      <c r="C548" s="2"/>
      <c r="D548" s="5"/>
    </row>
    <row r="549" spans="1:4">
      <c r="A549" s="2"/>
      <c r="B549" s="2"/>
      <c r="C549" s="2"/>
      <c r="D549" s="5"/>
    </row>
    <row r="550" spans="1:4">
      <c r="A550" s="2"/>
      <c r="B550" s="2"/>
      <c r="C550" s="2"/>
      <c r="D550" s="5"/>
    </row>
    <row r="551" spans="1:4">
      <c r="A551" s="2"/>
      <c r="B551" s="2"/>
      <c r="C551" s="2"/>
      <c r="D551" s="5"/>
    </row>
    <row r="552" spans="1:4">
      <c r="A552" s="2"/>
      <c r="B552" s="2"/>
      <c r="C552" s="2"/>
      <c r="D552" s="5"/>
    </row>
    <row r="553" spans="1:4">
      <c r="A553" s="2"/>
      <c r="B553" s="2"/>
      <c r="C553" s="2"/>
      <c r="D553" s="5"/>
    </row>
    <row r="554" spans="1:4">
      <c r="A554" s="2"/>
      <c r="B554" s="2"/>
      <c r="C554" s="2"/>
      <c r="D554" s="5"/>
    </row>
    <row r="555" spans="1:4">
      <c r="A555" s="2"/>
      <c r="B555" s="2"/>
      <c r="C555" s="2"/>
      <c r="D555" s="5"/>
    </row>
    <row r="556" spans="1:4">
      <c r="A556" s="2"/>
      <c r="B556" s="2"/>
      <c r="C556" s="2"/>
      <c r="D556" s="5"/>
    </row>
    <row r="557" spans="1:4">
      <c r="A557" s="2"/>
      <c r="B557" s="2"/>
      <c r="C557" s="2"/>
      <c r="D557" s="5"/>
    </row>
    <row r="558" spans="1:4">
      <c r="A558" s="2"/>
      <c r="B558" s="2"/>
      <c r="C558" s="2"/>
      <c r="D558" s="5"/>
    </row>
    <row r="559" spans="1:4">
      <c r="A559" s="2"/>
      <c r="B559" s="2"/>
      <c r="C559" s="2"/>
      <c r="D559" s="5"/>
    </row>
    <row r="560" spans="1:4">
      <c r="A560" s="2"/>
      <c r="B560" s="2"/>
      <c r="C560" s="2"/>
      <c r="D560" s="5"/>
    </row>
    <row r="561" spans="1:4">
      <c r="A561" s="2"/>
      <c r="B561" s="2"/>
      <c r="C561" s="2"/>
      <c r="D561" s="5"/>
    </row>
    <row r="562" spans="1:4">
      <c r="A562" s="2"/>
      <c r="B562" s="2"/>
      <c r="C562" s="2"/>
      <c r="D562" s="5"/>
    </row>
    <row r="563" spans="1:4">
      <c r="A563" s="2"/>
      <c r="B563" s="2"/>
      <c r="C563" s="2"/>
      <c r="D563" s="5"/>
    </row>
    <row r="564" spans="1:4">
      <c r="A564" s="2"/>
      <c r="B564" s="2"/>
      <c r="C564" s="2"/>
      <c r="D564" s="5"/>
    </row>
    <row r="565" spans="1:4">
      <c r="A565" s="2"/>
      <c r="B565" s="2"/>
      <c r="C565" s="2"/>
      <c r="D565" s="5"/>
    </row>
    <row r="566" spans="1:4">
      <c r="A566" s="2"/>
      <c r="B566" s="2"/>
      <c r="C566" s="2"/>
      <c r="D566" s="5"/>
    </row>
    <row r="567" spans="1:4">
      <c r="A567" s="2"/>
      <c r="B567" s="2"/>
      <c r="C567" s="2"/>
      <c r="D567" s="5"/>
    </row>
    <row r="568" spans="1:4">
      <c r="A568" s="2"/>
      <c r="B568" s="2"/>
      <c r="C568" s="2"/>
      <c r="D568" s="5"/>
    </row>
    <row r="569" spans="1:4">
      <c r="A569" s="2"/>
      <c r="B569" s="2"/>
      <c r="C569" s="2"/>
      <c r="D569" s="5"/>
    </row>
    <row r="570" spans="1:4">
      <c r="A570" s="2"/>
      <c r="B570" s="2"/>
      <c r="C570" s="2"/>
      <c r="D570" s="5"/>
    </row>
    <row r="571" spans="1:4">
      <c r="A571" s="2"/>
      <c r="B571" s="2"/>
      <c r="C571" s="2"/>
      <c r="D571" s="5"/>
    </row>
    <row r="572" spans="1:4">
      <c r="A572" s="2"/>
      <c r="B572" s="2"/>
      <c r="C572" s="2"/>
      <c r="D572" s="5"/>
    </row>
    <row r="573" spans="1:4">
      <c r="A573" s="2"/>
      <c r="B573" s="2"/>
      <c r="C573" s="2"/>
      <c r="D573" s="5"/>
    </row>
    <row r="574" spans="1:4">
      <c r="A574" s="2"/>
      <c r="B574" s="2"/>
      <c r="C574" s="2"/>
      <c r="D574" s="5"/>
    </row>
    <row r="575" spans="1:4">
      <c r="A575" s="2"/>
      <c r="B575" s="2"/>
      <c r="C575" s="2"/>
      <c r="D575" s="5"/>
    </row>
    <row r="576" spans="1:4">
      <c r="A576" s="2"/>
      <c r="B576" s="2"/>
      <c r="C576" s="2"/>
      <c r="D576" s="5"/>
    </row>
    <row r="577" spans="1:4">
      <c r="A577" s="2"/>
      <c r="B577" s="2"/>
      <c r="C577" s="2"/>
      <c r="D577" s="5"/>
    </row>
    <row r="578" spans="1:4">
      <c r="A578" s="2"/>
      <c r="B578" s="2"/>
      <c r="C578" s="2"/>
      <c r="D578" s="5"/>
    </row>
    <row r="579" spans="1:4">
      <c r="A579" s="2"/>
      <c r="B579" s="2"/>
      <c r="C579" s="2"/>
      <c r="D579" s="5"/>
    </row>
    <row r="580" spans="1:4">
      <c r="A580" s="2"/>
      <c r="B580" s="2"/>
      <c r="C580" s="2"/>
      <c r="D580" s="5"/>
    </row>
    <row r="581" spans="1:4">
      <c r="A581" s="2"/>
      <c r="B581" s="2"/>
      <c r="C581" s="2"/>
      <c r="D581" s="5"/>
    </row>
    <row r="582" spans="1:4">
      <c r="A582" s="2"/>
      <c r="B582" s="2"/>
      <c r="C582" s="2"/>
      <c r="D582" s="5"/>
    </row>
    <row r="583" spans="1:4">
      <c r="A583" s="2"/>
      <c r="B583" s="2"/>
      <c r="C583" s="2"/>
      <c r="D583" s="5"/>
    </row>
    <row r="584" spans="1:4">
      <c r="A584" s="2"/>
      <c r="B584" s="2"/>
      <c r="C584" s="2"/>
      <c r="D584" s="5"/>
    </row>
    <row r="585" spans="1:4">
      <c r="A585" s="2"/>
      <c r="B585" s="2"/>
      <c r="C585" s="2"/>
      <c r="D585" s="5"/>
    </row>
    <row r="586" spans="1:4">
      <c r="A586" s="2"/>
      <c r="B586" s="2"/>
      <c r="C586" s="2"/>
      <c r="D586" s="5"/>
    </row>
    <row r="587" spans="1:4">
      <c r="A587" s="2"/>
      <c r="B587" s="2"/>
      <c r="C587" s="2"/>
      <c r="D587" s="5"/>
    </row>
    <row r="588" spans="1:4">
      <c r="A588" s="2"/>
      <c r="B588" s="2"/>
      <c r="C588" s="2"/>
      <c r="D588" s="5"/>
    </row>
    <row r="589" spans="1:4">
      <c r="A589" s="2"/>
      <c r="B589" s="2"/>
      <c r="C589" s="2"/>
      <c r="D589" s="5"/>
    </row>
    <row r="590" spans="1:4">
      <c r="A590" s="2"/>
      <c r="B590" s="2"/>
      <c r="C590" s="2"/>
      <c r="D590" s="5"/>
    </row>
    <row r="591" spans="1:4">
      <c r="A591" s="2"/>
      <c r="B591" s="2"/>
      <c r="C591" s="2"/>
      <c r="D591" s="5"/>
    </row>
    <row r="592" spans="1:4">
      <c r="A592" s="2"/>
      <c r="B592" s="2"/>
      <c r="C592" s="2"/>
      <c r="D592" s="5"/>
    </row>
    <row r="593" spans="1:4">
      <c r="A593" s="2"/>
      <c r="B593" s="2"/>
      <c r="C593" s="2"/>
      <c r="D593" s="5"/>
    </row>
    <row r="594" spans="1:4">
      <c r="A594" s="2"/>
      <c r="B594" s="2"/>
      <c r="C594" s="2"/>
      <c r="D594" s="5"/>
    </row>
    <row r="595" spans="1:4">
      <c r="A595" s="2"/>
      <c r="B595" s="2"/>
      <c r="C595" s="2"/>
      <c r="D595" s="5"/>
    </row>
    <row r="596" spans="1:4">
      <c r="A596" s="2"/>
      <c r="B596" s="2"/>
      <c r="C596" s="2"/>
      <c r="D596" s="5"/>
    </row>
    <row r="597" spans="1:4">
      <c r="A597" s="2"/>
      <c r="B597" s="2"/>
      <c r="C597" s="2"/>
      <c r="D597" s="5"/>
    </row>
    <row r="598" spans="1:4">
      <c r="A598" s="2"/>
      <c r="B598" s="2"/>
      <c r="C598" s="2"/>
      <c r="D598" s="5"/>
    </row>
    <row r="599" spans="1:4">
      <c r="A599" s="2"/>
      <c r="B599" s="2"/>
      <c r="C599" s="2"/>
      <c r="D599" s="5"/>
    </row>
    <row r="600" spans="1:4">
      <c r="A600" s="2"/>
      <c r="B600" s="2"/>
      <c r="C600" s="2"/>
      <c r="D600" s="5"/>
    </row>
    <row r="601" spans="1:4">
      <c r="A601" s="2"/>
      <c r="B601" s="2"/>
      <c r="C601" s="2"/>
      <c r="D601" s="5"/>
    </row>
    <row r="602" spans="1:4">
      <c r="A602" s="2"/>
      <c r="B602" s="2"/>
      <c r="C602" s="2"/>
      <c r="D602" s="5"/>
    </row>
    <row r="603" spans="1:4">
      <c r="A603" s="2"/>
      <c r="B603" s="2"/>
      <c r="C603" s="2"/>
      <c r="D603" s="5"/>
    </row>
    <row r="604" spans="1:4">
      <c r="A604" s="2"/>
      <c r="B604" s="2"/>
      <c r="C604" s="2"/>
      <c r="D604" s="5"/>
    </row>
    <row r="605" spans="1:4">
      <c r="A605" s="2"/>
      <c r="B605" s="2"/>
      <c r="C605" s="2"/>
      <c r="D605" s="5"/>
    </row>
    <row r="606" spans="1:4">
      <c r="A606" s="2"/>
      <c r="B606" s="2"/>
      <c r="C606" s="2"/>
      <c r="D606" s="5"/>
    </row>
    <row r="607" spans="1:4">
      <c r="A607" s="2"/>
      <c r="B607" s="2"/>
      <c r="C607" s="2"/>
      <c r="D607" s="5"/>
    </row>
    <row r="608" spans="1:4">
      <c r="A608" s="2"/>
      <c r="B608" s="2"/>
      <c r="C608" s="2"/>
      <c r="D608" s="5"/>
    </row>
    <row r="609" spans="1:4">
      <c r="A609" s="2"/>
      <c r="B609" s="2"/>
      <c r="C609" s="2"/>
      <c r="D609" s="5"/>
    </row>
    <row r="610" spans="1:4">
      <c r="A610" s="2"/>
      <c r="B610" s="2"/>
      <c r="C610" s="2"/>
      <c r="D610" s="5"/>
    </row>
    <row r="611" spans="1:4">
      <c r="A611" s="2"/>
      <c r="B611" s="2"/>
      <c r="C611" s="2"/>
      <c r="D611" s="5"/>
    </row>
    <row r="612" spans="1:4">
      <c r="A612" s="2"/>
      <c r="B612" s="2"/>
      <c r="C612" s="2"/>
      <c r="D612" s="5"/>
    </row>
    <row r="613" spans="1:4">
      <c r="A613" s="2"/>
      <c r="B613" s="2"/>
      <c r="C613" s="2"/>
      <c r="D613" s="5"/>
    </row>
    <row r="614" spans="1:4">
      <c r="A614" s="2"/>
      <c r="B614" s="2"/>
      <c r="C614" s="2"/>
      <c r="D614" s="5"/>
    </row>
    <row r="615" spans="1:4">
      <c r="A615" s="2"/>
      <c r="B615" s="2"/>
      <c r="C615" s="2"/>
      <c r="D615" s="5"/>
    </row>
    <row r="616" spans="1:4">
      <c r="A616" s="2"/>
      <c r="B616" s="2"/>
      <c r="C616" s="2"/>
      <c r="D616" s="5"/>
    </row>
    <row r="617" spans="1:4">
      <c r="A617" s="2"/>
      <c r="B617" s="2"/>
      <c r="C617" s="2"/>
      <c r="D617" s="5"/>
    </row>
    <row r="618" spans="1:4">
      <c r="A618" s="2"/>
      <c r="B618" s="2"/>
      <c r="C618" s="2"/>
      <c r="D618" s="5"/>
    </row>
    <row r="619" spans="1:4">
      <c r="A619" s="2"/>
      <c r="B619" s="2"/>
      <c r="C619" s="2"/>
      <c r="D619" s="5"/>
    </row>
    <row r="620" spans="1:4">
      <c r="A620" s="2"/>
      <c r="B620" s="2"/>
      <c r="C620" s="2"/>
      <c r="D620" s="5"/>
    </row>
    <row r="621" spans="1:4">
      <c r="A621" s="2"/>
      <c r="B621" s="2"/>
      <c r="C621" s="2"/>
      <c r="D621" s="5"/>
    </row>
    <row r="622" spans="1:4">
      <c r="A622" s="2"/>
      <c r="B622" s="2"/>
      <c r="C622" s="2"/>
      <c r="D622" s="5"/>
    </row>
    <row r="623" spans="1:4">
      <c r="A623" s="2"/>
      <c r="B623" s="2"/>
      <c r="C623" s="2"/>
      <c r="D623" s="5"/>
    </row>
    <row r="624" spans="1:4">
      <c r="A624" s="2"/>
      <c r="B624" s="2"/>
      <c r="C624" s="2"/>
      <c r="D624" s="5"/>
    </row>
    <row r="625" spans="1:4">
      <c r="A625" s="2"/>
      <c r="B625" s="2"/>
      <c r="C625" s="2"/>
      <c r="D625" s="5"/>
    </row>
    <row r="626" spans="1:4">
      <c r="A626" s="2"/>
      <c r="B626" s="2"/>
      <c r="C626" s="2"/>
      <c r="D626" s="5"/>
    </row>
    <row r="627" spans="1:4">
      <c r="A627" s="2"/>
      <c r="B627" s="2"/>
      <c r="C627" s="2"/>
      <c r="D627" s="5"/>
    </row>
    <row r="628" spans="1:4">
      <c r="A628" s="2"/>
      <c r="B628" s="2"/>
      <c r="C628" s="2"/>
      <c r="D628" s="5"/>
    </row>
    <row r="629" spans="1:4">
      <c r="A629" s="2"/>
      <c r="B629" s="2"/>
      <c r="C629" s="2"/>
      <c r="D629" s="5"/>
    </row>
    <row r="630" spans="1:4">
      <c r="A630" s="2"/>
      <c r="B630" s="2"/>
      <c r="C630" s="2"/>
      <c r="D630" s="5"/>
    </row>
    <row r="631" spans="1:4">
      <c r="A631" s="2"/>
      <c r="B631" s="2"/>
      <c r="C631" s="2"/>
      <c r="D631" s="5"/>
    </row>
    <row r="632" spans="1:4">
      <c r="A632" s="2"/>
      <c r="B632" s="2"/>
      <c r="C632" s="2"/>
      <c r="D632" s="5"/>
    </row>
    <row r="633" spans="1:4">
      <c r="A633" s="2"/>
      <c r="B633" s="2"/>
      <c r="C633" s="2"/>
      <c r="D633" s="5"/>
    </row>
    <row r="634" spans="1:4">
      <c r="A634" s="2"/>
      <c r="B634" s="2"/>
      <c r="C634" s="2"/>
      <c r="D634" s="5"/>
    </row>
    <row r="635" spans="1:4">
      <c r="A635" s="2"/>
      <c r="B635" s="2"/>
      <c r="C635" s="2"/>
      <c r="D635" s="5"/>
    </row>
    <row r="636" spans="1:4">
      <c r="A636" s="2"/>
      <c r="B636" s="2"/>
      <c r="C636" s="2"/>
      <c r="D636" s="5"/>
    </row>
    <row r="637" spans="1:4">
      <c r="A637" s="2"/>
      <c r="B637" s="2"/>
      <c r="C637" s="2"/>
      <c r="D637" s="5"/>
    </row>
    <row r="638" spans="1:4">
      <c r="A638" s="2"/>
      <c r="B638" s="2"/>
      <c r="C638" s="2"/>
      <c r="D638" s="5"/>
    </row>
    <row r="639" spans="1:4">
      <c r="A639" s="2"/>
      <c r="B639" s="2"/>
      <c r="C639" s="2"/>
      <c r="D639" s="5"/>
    </row>
    <row r="640" spans="1:4">
      <c r="A640" s="2"/>
      <c r="B640" s="2"/>
      <c r="C640" s="2"/>
      <c r="D640" s="5"/>
    </row>
    <row r="641" spans="1:4">
      <c r="A641" s="2"/>
      <c r="B641" s="2"/>
      <c r="C641" s="2"/>
      <c r="D641" s="5"/>
    </row>
    <row r="642" spans="1:4">
      <c r="A642" s="2"/>
      <c r="B642" s="2"/>
      <c r="C642" s="2"/>
      <c r="D642" s="5"/>
    </row>
    <row r="643" spans="1:4">
      <c r="A643" s="2"/>
      <c r="B643" s="2"/>
      <c r="C643" s="2"/>
      <c r="D643" s="5"/>
    </row>
    <row r="644" spans="1:4">
      <c r="A644" s="2"/>
      <c r="B644" s="2"/>
      <c r="C644" s="2"/>
      <c r="D644" s="5"/>
    </row>
    <row r="645" spans="1:4">
      <c r="A645" s="2"/>
      <c r="B645" s="2"/>
      <c r="C645" s="2"/>
      <c r="D645" s="5"/>
    </row>
    <row r="646" spans="1:4">
      <c r="A646" s="2"/>
      <c r="B646" s="2"/>
      <c r="C646" s="2"/>
      <c r="D646" s="5"/>
    </row>
    <row r="647" spans="1:4">
      <c r="A647" s="2"/>
      <c r="B647" s="2"/>
      <c r="C647" s="2"/>
      <c r="D647" s="5"/>
    </row>
    <row r="648" spans="1:4">
      <c r="A648" s="2"/>
      <c r="B648" s="2"/>
      <c r="C648" s="2"/>
      <c r="D648" s="5"/>
    </row>
    <row r="649" spans="1:4">
      <c r="A649" s="2"/>
      <c r="B649" s="2"/>
      <c r="C649" s="2"/>
      <c r="D649" s="5"/>
    </row>
    <row r="650" spans="1:4">
      <c r="A650" s="2"/>
      <c r="B650" s="2"/>
      <c r="C650" s="2"/>
      <c r="D650" s="5"/>
    </row>
    <row r="651" spans="1:4">
      <c r="A651" s="2"/>
      <c r="B651" s="2"/>
      <c r="C651" s="2"/>
      <c r="D651" s="5"/>
    </row>
    <row r="652" spans="1:4">
      <c r="A652" s="2"/>
      <c r="B652" s="2"/>
      <c r="C652" s="2"/>
      <c r="D652" s="5"/>
    </row>
    <row r="653" spans="1:4">
      <c r="A653" s="2"/>
      <c r="B653" s="2"/>
      <c r="C653" s="2"/>
      <c r="D653" s="5"/>
    </row>
    <row r="654" spans="1:4">
      <c r="A654" s="2"/>
      <c r="B654" s="2"/>
      <c r="C654" s="2"/>
      <c r="D654" s="5"/>
    </row>
    <row r="655" spans="1:4">
      <c r="A655" s="2"/>
      <c r="B655" s="2"/>
      <c r="C655" s="2"/>
      <c r="D655" s="5"/>
    </row>
    <row r="656" spans="1:4">
      <c r="A656" s="2"/>
      <c r="B656" s="2"/>
      <c r="C656" s="2"/>
      <c r="D656" s="5"/>
    </row>
    <row r="657" spans="1:4">
      <c r="A657" s="2"/>
      <c r="B657" s="2"/>
      <c r="C657" s="2"/>
      <c r="D657" s="5"/>
    </row>
    <row r="658" spans="1:4">
      <c r="A658" s="2"/>
      <c r="B658" s="2"/>
      <c r="C658" s="2"/>
      <c r="D658" s="5"/>
    </row>
    <row r="659" spans="1:4">
      <c r="A659" s="2"/>
      <c r="B659" s="2"/>
      <c r="C659" s="2"/>
      <c r="D659" s="5"/>
    </row>
    <row r="660" spans="1:4">
      <c r="A660" s="2"/>
      <c r="B660" s="2"/>
      <c r="C660" s="2"/>
      <c r="D660" s="5"/>
    </row>
    <row r="661" spans="1:4">
      <c r="A661" s="2"/>
      <c r="B661" s="2"/>
      <c r="C661" s="2"/>
      <c r="D661" s="5"/>
    </row>
    <row r="662" spans="1:4">
      <c r="A662" s="2"/>
      <c r="B662" s="2"/>
      <c r="C662" s="2"/>
      <c r="D662" s="5"/>
    </row>
    <row r="663" spans="1:4">
      <c r="A663" s="2"/>
      <c r="B663" s="2"/>
      <c r="C663" s="2"/>
      <c r="D663" s="5"/>
    </row>
    <row r="664" spans="1:4">
      <c r="A664" s="2"/>
      <c r="B664" s="2"/>
      <c r="C664" s="2"/>
      <c r="D664" s="5"/>
    </row>
    <row r="665" spans="1:4">
      <c r="A665" s="2"/>
      <c r="B665" s="2"/>
      <c r="C665" s="2"/>
      <c r="D665" s="5"/>
    </row>
    <row r="666" spans="1:4">
      <c r="A666" s="2"/>
      <c r="B666" s="2"/>
      <c r="C666" s="2"/>
      <c r="D666" s="5"/>
    </row>
    <row r="667" spans="1:4">
      <c r="A667" s="2"/>
      <c r="B667" s="2"/>
      <c r="C667" s="2"/>
      <c r="D667" s="5"/>
    </row>
    <row r="668" spans="1:4">
      <c r="A668" s="2"/>
      <c r="B668" s="2"/>
      <c r="C668" s="2"/>
      <c r="D668" s="5"/>
    </row>
    <row r="669" spans="1:4">
      <c r="A669" s="2"/>
      <c r="B669" s="2"/>
      <c r="C669" s="2"/>
      <c r="D669" s="5"/>
    </row>
    <row r="670" spans="1:4">
      <c r="A670" s="2"/>
      <c r="B670" s="2"/>
      <c r="C670" s="2"/>
      <c r="D670" s="5"/>
    </row>
    <row r="671" spans="1:4">
      <c r="A671" s="2"/>
      <c r="B671" s="2"/>
      <c r="C671" s="2"/>
      <c r="D671" s="5"/>
    </row>
    <row r="672" spans="1:4">
      <c r="A672" s="2"/>
      <c r="B672" s="2"/>
      <c r="C672" s="2"/>
      <c r="D672" s="5"/>
    </row>
    <row r="673" spans="1:4">
      <c r="A673" s="2"/>
      <c r="B673" s="2"/>
      <c r="C673" s="2"/>
      <c r="D673" s="5"/>
    </row>
    <row r="674" spans="1:4">
      <c r="A674" s="2"/>
      <c r="B674" s="2"/>
      <c r="C674" s="2"/>
      <c r="D674" s="5"/>
    </row>
    <row r="675" spans="1:4">
      <c r="A675" s="2"/>
      <c r="B675" s="2"/>
      <c r="C675" s="2"/>
      <c r="D675" s="5"/>
    </row>
    <row r="676" spans="1:4">
      <c r="A676" s="2"/>
      <c r="B676" s="2"/>
      <c r="C676" s="2"/>
      <c r="D676" s="5"/>
    </row>
    <row r="677" spans="1:4">
      <c r="A677" s="2"/>
      <c r="B677" s="2"/>
      <c r="C677" s="2"/>
      <c r="D677" s="5"/>
    </row>
    <row r="678" spans="1:4">
      <c r="A678" s="2"/>
      <c r="B678" s="2"/>
      <c r="C678" s="2"/>
      <c r="D678" s="5"/>
    </row>
    <row r="679" spans="1:4">
      <c r="A679" s="2"/>
      <c r="B679" s="2"/>
      <c r="C679" s="2"/>
      <c r="D679" s="5"/>
    </row>
    <row r="680" spans="1:4">
      <c r="A680" s="2"/>
      <c r="B680" s="2"/>
      <c r="C680" s="2"/>
      <c r="D680" s="5"/>
    </row>
    <row r="681" spans="1:4">
      <c r="A681" s="2"/>
      <c r="B681" s="2"/>
      <c r="C681" s="2"/>
      <c r="D681" s="5"/>
    </row>
    <row r="682" spans="1:4">
      <c r="A682" s="2"/>
      <c r="B682" s="2"/>
      <c r="C682" s="2"/>
      <c r="D682" s="5"/>
    </row>
    <row r="683" spans="1:4">
      <c r="A683" s="2"/>
      <c r="B683" s="2"/>
      <c r="C683" s="2"/>
      <c r="D683" s="5"/>
    </row>
    <row r="684" spans="1:4">
      <c r="A684" s="2"/>
      <c r="B684" s="2"/>
      <c r="C684" s="2"/>
      <c r="D684" s="5"/>
    </row>
    <row r="685" spans="1:4">
      <c r="A685" s="2"/>
      <c r="B685" s="2"/>
      <c r="C685" s="2"/>
      <c r="D685" s="5"/>
    </row>
    <row r="686" spans="1:4">
      <c r="A686" s="2"/>
      <c r="B686" s="2"/>
      <c r="C686" s="2"/>
      <c r="D686" s="5"/>
    </row>
    <row r="687" spans="1:4">
      <c r="A687" s="2"/>
      <c r="B687" s="2"/>
      <c r="C687" s="2"/>
      <c r="D687" s="5"/>
    </row>
    <row r="688" spans="1:4">
      <c r="A688" s="2"/>
      <c r="B688" s="2"/>
      <c r="C688" s="2"/>
      <c r="D688" s="5"/>
    </row>
    <row r="689" spans="1:4">
      <c r="A689" s="2"/>
      <c r="B689" s="2"/>
      <c r="C689" s="2"/>
      <c r="D689" s="5"/>
    </row>
    <row r="690" spans="1:4">
      <c r="A690" s="2"/>
      <c r="B690" s="2"/>
      <c r="C690" s="2"/>
      <c r="D690" s="5"/>
    </row>
    <row r="691" spans="1:4">
      <c r="A691" s="2"/>
      <c r="B691" s="2"/>
      <c r="C691" s="2"/>
      <c r="D691" s="5"/>
    </row>
    <row r="692" spans="1:4">
      <c r="A692" s="2"/>
      <c r="B692" s="2"/>
      <c r="C692" s="2"/>
      <c r="D692" s="5"/>
    </row>
    <row r="693" spans="1:4">
      <c r="A693" s="2"/>
      <c r="B693" s="2"/>
      <c r="C693" s="2"/>
      <c r="D693" s="5"/>
    </row>
    <row r="694" spans="1:4">
      <c r="A694" s="2"/>
      <c r="B694" s="2"/>
      <c r="C694" s="2"/>
      <c r="D694" s="5"/>
    </row>
    <row r="695" spans="1:4">
      <c r="A695" s="2"/>
      <c r="B695" s="2"/>
      <c r="C695" s="2"/>
      <c r="D695" s="5"/>
    </row>
    <row r="696" spans="1:4">
      <c r="A696" s="2"/>
      <c r="B696" s="2"/>
      <c r="C696" s="2"/>
      <c r="D696" s="5"/>
    </row>
    <row r="697" spans="1:4">
      <c r="A697" s="2"/>
      <c r="B697" s="2"/>
      <c r="C697" s="2"/>
      <c r="D697" s="5"/>
    </row>
    <row r="698" spans="1:4">
      <c r="A698" s="2"/>
      <c r="B698" s="2"/>
      <c r="C698" s="2"/>
      <c r="D698" s="5"/>
    </row>
    <row r="699" spans="1:4">
      <c r="A699" s="2"/>
      <c r="B699" s="2"/>
      <c r="C699" s="2"/>
      <c r="D699" s="5"/>
    </row>
    <row r="700" spans="1:4">
      <c r="A700" s="2"/>
      <c r="B700" s="2"/>
      <c r="C700" s="2"/>
      <c r="D700" s="5"/>
    </row>
    <row r="701" spans="1:4">
      <c r="A701" s="2"/>
      <c r="B701" s="2"/>
      <c r="C701" s="2"/>
      <c r="D701" s="5"/>
    </row>
    <row r="702" spans="1:4">
      <c r="A702" s="2"/>
      <c r="B702" s="2"/>
      <c r="C702" s="2"/>
      <c r="D702" s="5"/>
    </row>
    <row r="703" spans="1:4">
      <c r="A703" s="2"/>
      <c r="B703" s="2"/>
      <c r="C703" s="2"/>
      <c r="D703" s="5"/>
    </row>
    <row r="704" spans="1:4">
      <c r="A704" s="2"/>
      <c r="B704" s="2"/>
      <c r="C704" s="2"/>
      <c r="D704" s="5"/>
    </row>
    <row r="705" spans="1:4">
      <c r="A705" s="2"/>
      <c r="B705" s="2"/>
      <c r="C705" s="2"/>
      <c r="D705" s="5"/>
    </row>
    <row r="706" spans="1:4">
      <c r="A706" s="2"/>
      <c r="B706" s="2"/>
      <c r="C706" s="2"/>
      <c r="D706" s="5"/>
    </row>
    <row r="707" spans="1:4">
      <c r="A707" s="2"/>
      <c r="B707" s="2"/>
      <c r="C707" s="2"/>
      <c r="D707" s="5"/>
    </row>
    <row r="708" spans="1:4">
      <c r="A708" s="2"/>
      <c r="B708" s="2"/>
      <c r="C708" s="2"/>
      <c r="D708" s="5"/>
    </row>
    <row r="709" spans="1:4">
      <c r="A709" s="2"/>
      <c r="B709" s="2"/>
      <c r="C709" s="2"/>
      <c r="D709" s="5"/>
    </row>
    <row r="710" spans="1:4">
      <c r="A710" s="2"/>
      <c r="B710" s="2"/>
      <c r="C710" s="2"/>
      <c r="D710" s="5"/>
    </row>
    <row r="711" spans="1:4">
      <c r="A711" s="2"/>
      <c r="B711" s="2"/>
      <c r="C711" s="2"/>
      <c r="D711" s="5"/>
    </row>
    <row r="712" spans="1:4">
      <c r="A712" s="2"/>
      <c r="B712" s="2"/>
      <c r="C712" s="2"/>
      <c r="D712" s="5"/>
    </row>
    <row r="713" spans="1:4">
      <c r="A713" s="2"/>
      <c r="B713" s="2"/>
      <c r="C713" s="2"/>
      <c r="D713" s="5"/>
    </row>
    <row r="714" spans="1:4">
      <c r="A714" s="2"/>
      <c r="B714" s="2"/>
      <c r="C714" s="2"/>
      <c r="D714" s="5"/>
    </row>
    <row r="715" spans="1:4">
      <c r="A715" s="2"/>
      <c r="B715" s="2"/>
      <c r="C715" s="2"/>
      <c r="D715" s="5"/>
    </row>
    <row r="716" spans="1:4">
      <c r="A716" s="2"/>
      <c r="B716" s="2"/>
      <c r="C716" s="2"/>
      <c r="D716" s="5"/>
    </row>
    <row r="717" spans="1:4">
      <c r="A717" s="2"/>
      <c r="B717" s="2"/>
      <c r="C717" s="2"/>
      <c r="D717" s="5"/>
    </row>
    <row r="718" spans="1:4">
      <c r="A718" s="2"/>
      <c r="B718" s="2"/>
      <c r="C718" s="2"/>
      <c r="D718" s="5"/>
    </row>
    <row r="719" spans="1:4">
      <c r="A719" s="2"/>
      <c r="B719" s="2"/>
      <c r="C719" s="2"/>
      <c r="D719" s="5"/>
    </row>
    <row r="720" spans="1:4">
      <c r="A720" s="2"/>
      <c r="B720" s="2"/>
      <c r="C720" s="2"/>
      <c r="D720" s="5"/>
    </row>
    <row r="721" spans="1:4">
      <c r="A721" s="2"/>
      <c r="B721" s="2"/>
      <c r="C721" s="2"/>
      <c r="D721" s="5"/>
    </row>
    <row r="722" spans="1:4">
      <c r="A722" s="2"/>
      <c r="B722" s="2"/>
      <c r="C722" s="2"/>
      <c r="D722" s="5"/>
    </row>
    <row r="723" spans="1:4">
      <c r="A723" s="2"/>
      <c r="B723" s="2"/>
      <c r="C723" s="2"/>
      <c r="D723" s="5"/>
    </row>
    <row r="724" spans="1:4">
      <c r="A724" s="2"/>
      <c r="B724" s="2"/>
      <c r="C724" s="2"/>
      <c r="D724" s="5"/>
    </row>
    <row r="725" spans="1:4">
      <c r="A725" s="2"/>
      <c r="B725" s="2"/>
      <c r="C725" s="2"/>
      <c r="D725" s="5"/>
    </row>
    <row r="726" spans="1:4">
      <c r="A726" s="2"/>
      <c r="B726" s="2"/>
      <c r="C726" s="2"/>
      <c r="D726" s="5"/>
    </row>
    <row r="727" spans="1:4">
      <c r="A727" s="2"/>
      <c r="B727" s="2"/>
      <c r="C727" s="2"/>
      <c r="D727" s="5"/>
    </row>
    <row r="728" spans="1:4">
      <c r="A728" s="2"/>
      <c r="B728" s="2"/>
      <c r="C728" s="2"/>
      <c r="D728" s="5"/>
    </row>
    <row r="729" spans="1:4">
      <c r="A729" s="2"/>
      <c r="B729" s="2"/>
      <c r="C729" s="2"/>
      <c r="D729" s="5"/>
    </row>
    <row r="730" spans="1:4">
      <c r="A730" s="2"/>
      <c r="B730" s="2"/>
      <c r="C730" s="2"/>
      <c r="D730" s="5"/>
    </row>
    <row r="731" spans="1:4">
      <c r="A731" s="2"/>
      <c r="B731" s="2"/>
      <c r="C731" s="2"/>
      <c r="D731" s="5"/>
    </row>
    <row r="732" spans="1:4">
      <c r="A732" s="2"/>
      <c r="B732" s="2"/>
      <c r="C732" s="2"/>
      <c r="D732" s="5"/>
    </row>
    <row r="733" spans="1:4">
      <c r="A733" s="2"/>
      <c r="B733" s="2"/>
      <c r="C733" s="2"/>
      <c r="D733" s="5"/>
    </row>
    <row r="734" spans="1:4">
      <c r="A734" s="2"/>
      <c r="B734" s="2"/>
      <c r="C734" s="2"/>
      <c r="D734" s="5"/>
    </row>
    <row r="735" spans="1:4">
      <c r="A735" s="2"/>
      <c r="B735" s="2"/>
      <c r="C735" s="2"/>
      <c r="D735" s="5"/>
    </row>
    <row r="736" spans="1:4">
      <c r="A736" s="2"/>
      <c r="B736" s="2"/>
      <c r="C736" s="2"/>
      <c r="D736" s="5"/>
    </row>
    <row r="737" spans="1:4">
      <c r="A737" s="2"/>
      <c r="B737" s="2"/>
      <c r="C737" s="2"/>
      <c r="D737" s="5"/>
    </row>
    <row r="738" spans="1:4">
      <c r="A738" s="2"/>
      <c r="B738" s="2"/>
      <c r="C738" s="2"/>
      <c r="D738" s="5"/>
    </row>
    <row r="739" spans="1:4">
      <c r="A739" s="2"/>
      <c r="B739" s="2"/>
      <c r="C739" s="2"/>
      <c r="D739" s="5"/>
    </row>
    <row r="740" spans="1:4">
      <c r="A740" s="2"/>
      <c r="B740" s="2"/>
      <c r="C740" s="2"/>
      <c r="D740" s="5"/>
    </row>
    <row r="741" spans="1:4">
      <c r="A741" s="2"/>
      <c r="B741" s="2"/>
      <c r="C741" s="2"/>
      <c r="D741" s="5"/>
    </row>
    <row r="742" spans="1:4">
      <c r="A742" s="2"/>
      <c r="B742" s="2"/>
      <c r="C742" s="2"/>
      <c r="D742" s="5"/>
    </row>
    <row r="743" spans="1:4">
      <c r="A743" s="2"/>
      <c r="B743" s="2"/>
      <c r="C743" s="2"/>
      <c r="D743" s="5"/>
    </row>
    <row r="744" spans="1:4">
      <c r="A744" s="2"/>
      <c r="B744" s="2"/>
      <c r="C744" s="2"/>
      <c r="D744" s="5"/>
    </row>
    <row r="745" spans="1:4">
      <c r="A745" s="2"/>
      <c r="B745" s="2"/>
      <c r="C745" s="2"/>
      <c r="D745" s="5"/>
    </row>
    <row r="746" spans="1:4">
      <c r="A746" s="2"/>
      <c r="B746" s="2"/>
      <c r="C746" s="2"/>
      <c r="D746" s="5"/>
    </row>
    <row r="747" spans="1:4">
      <c r="A747" s="2"/>
      <c r="B747" s="2"/>
      <c r="C747" s="2"/>
      <c r="D747" s="5"/>
    </row>
    <row r="748" spans="1:4">
      <c r="A748" s="2"/>
      <c r="B748" s="2"/>
      <c r="C748" s="2"/>
      <c r="D748" s="5"/>
    </row>
    <row r="749" spans="1:4">
      <c r="A749" s="2"/>
      <c r="B749" s="2"/>
      <c r="C749" s="2"/>
      <c r="D749" s="5"/>
    </row>
    <row r="750" spans="1:4">
      <c r="A750" s="2"/>
      <c r="B750" s="2"/>
      <c r="C750" s="2"/>
      <c r="D750" s="5"/>
    </row>
    <row r="751" spans="1:4">
      <c r="A751" s="2"/>
      <c r="B751" s="2"/>
      <c r="C751" s="2"/>
      <c r="D751" s="5"/>
    </row>
    <row r="752" spans="1:4">
      <c r="A752" s="2"/>
      <c r="B752" s="2"/>
      <c r="C752" s="2"/>
      <c r="D752" s="5"/>
    </row>
    <row r="753" spans="1:4">
      <c r="A753" s="2"/>
      <c r="B753" s="2"/>
      <c r="C753" s="2"/>
      <c r="D753" s="5"/>
    </row>
    <row r="754" spans="1:4">
      <c r="A754" s="2"/>
      <c r="B754" s="2"/>
      <c r="C754" s="2"/>
      <c r="D754" s="5"/>
    </row>
    <row r="755" spans="1:4">
      <c r="A755" s="2"/>
      <c r="B755" s="2"/>
      <c r="C755" s="2"/>
      <c r="D755" s="5"/>
    </row>
    <row r="756" spans="1:4">
      <c r="A756" s="2"/>
      <c r="B756" s="2"/>
      <c r="C756" s="2"/>
      <c r="D756" s="5"/>
    </row>
    <row r="757" spans="1:4">
      <c r="A757" s="2"/>
      <c r="B757" s="2"/>
      <c r="C757" s="2"/>
      <c r="D757" s="5"/>
    </row>
    <row r="758" spans="1:4">
      <c r="A758" s="2"/>
      <c r="B758" s="2"/>
      <c r="C758" s="2"/>
      <c r="D758" s="5"/>
    </row>
    <row r="759" spans="1:4">
      <c r="A759" s="2"/>
      <c r="B759" s="2"/>
      <c r="C759" s="2"/>
      <c r="D759" s="5"/>
    </row>
    <row r="760" spans="1:4">
      <c r="A760" s="2"/>
      <c r="B760" s="2"/>
      <c r="C760" s="2"/>
      <c r="D760" s="5"/>
    </row>
    <row r="761" spans="1:4">
      <c r="A761" s="2"/>
      <c r="B761" s="2"/>
      <c r="C761" s="2"/>
      <c r="D761" s="5"/>
    </row>
    <row r="762" spans="1:4">
      <c r="A762" s="2"/>
      <c r="B762" s="2"/>
      <c r="C762" s="2"/>
      <c r="D762" s="5"/>
    </row>
    <row r="763" spans="1:4">
      <c r="A763" s="2"/>
      <c r="B763" s="2"/>
      <c r="C763" s="2"/>
      <c r="D763" s="5"/>
    </row>
    <row r="764" spans="1:4">
      <c r="A764" s="2"/>
      <c r="B764" s="2"/>
      <c r="C764" s="2"/>
      <c r="D764" s="5"/>
    </row>
    <row r="765" spans="1:4">
      <c r="A765" s="2"/>
      <c r="B765" s="2"/>
      <c r="C765" s="2"/>
      <c r="D765" s="5"/>
    </row>
    <row r="766" spans="1:4">
      <c r="A766" s="2"/>
      <c r="B766" s="2"/>
      <c r="C766" s="2"/>
      <c r="D766" s="5"/>
    </row>
    <row r="767" spans="1:4">
      <c r="A767" s="2"/>
      <c r="B767" s="2"/>
      <c r="C767" s="2"/>
      <c r="D767" s="5"/>
    </row>
    <row r="768" spans="1:4">
      <c r="A768" s="2"/>
      <c r="B768" s="2"/>
      <c r="C768" s="2"/>
      <c r="D768" s="5"/>
    </row>
    <row r="769" spans="1:4">
      <c r="A769" s="2"/>
      <c r="B769" s="2"/>
      <c r="C769" s="2"/>
      <c r="D769" s="5"/>
    </row>
    <row r="770" spans="1:4">
      <c r="A770" s="2"/>
      <c r="B770" s="2"/>
      <c r="C770" s="2"/>
      <c r="D770" s="5"/>
    </row>
    <row r="771" spans="1:4">
      <c r="A771" s="2"/>
      <c r="B771" s="2"/>
      <c r="C771" s="2"/>
      <c r="D771" s="5"/>
    </row>
    <row r="772" spans="1:4">
      <c r="A772" s="2"/>
      <c r="B772" s="2"/>
      <c r="C772" s="2"/>
      <c r="D772" s="5"/>
    </row>
    <row r="773" spans="1:4">
      <c r="A773" s="2"/>
      <c r="B773" s="2"/>
      <c r="C773" s="2"/>
      <c r="D773" s="5"/>
    </row>
    <row r="774" spans="1:4">
      <c r="A774" s="2"/>
      <c r="B774" s="2"/>
      <c r="C774" s="2"/>
      <c r="D774" s="5"/>
    </row>
    <row r="775" spans="1:4">
      <c r="A775" s="2"/>
      <c r="B775" s="2"/>
      <c r="C775" s="2"/>
      <c r="D775" s="5"/>
    </row>
    <row r="776" spans="1:4">
      <c r="A776" s="2"/>
      <c r="B776" s="2"/>
      <c r="C776" s="2"/>
      <c r="D776" s="5"/>
    </row>
    <row r="777" spans="1:4">
      <c r="A777" s="2"/>
      <c r="B777" s="2"/>
      <c r="C777" s="2"/>
      <c r="D777" s="5"/>
    </row>
    <row r="778" spans="1:4">
      <c r="A778" s="2"/>
      <c r="B778" s="2"/>
      <c r="C778" s="2"/>
      <c r="D778" s="5"/>
    </row>
    <row r="779" spans="1:4">
      <c r="A779" s="2"/>
      <c r="B779" s="2"/>
      <c r="C779" s="2"/>
      <c r="D779" s="5"/>
    </row>
    <row r="780" spans="1:4">
      <c r="A780" s="2"/>
      <c r="B780" s="2"/>
      <c r="C780" s="2"/>
      <c r="D780" s="5"/>
    </row>
    <row r="781" spans="1:4">
      <c r="A781" s="2"/>
      <c r="B781" s="2"/>
      <c r="C781" s="2"/>
      <c r="D781" s="5"/>
    </row>
    <row r="782" spans="1:4">
      <c r="A782" s="2"/>
      <c r="B782" s="2"/>
      <c r="C782" s="2"/>
      <c r="D782" s="5"/>
    </row>
    <row r="783" spans="1:4">
      <c r="A783" s="2"/>
      <c r="B783" s="2"/>
      <c r="C783" s="2"/>
      <c r="D783" s="5"/>
    </row>
    <row r="784" spans="1:4">
      <c r="A784" s="2"/>
      <c r="B784" s="2"/>
      <c r="C784" s="2"/>
      <c r="D784" s="5"/>
    </row>
    <row r="785" spans="1:4">
      <c r="A785" s="2"/>
      <c r="B785" s="2"/>
      <c r="C785" s="2"/>
      <c r="D785" s="5"/>
    </row>
    <row r="786" spans="1:4">
      <c r="A786" s="2"/>
      <c r="B786" s="2"/>
      <c r="C786" s="2"/>
      <c r="D786" s="5"/>
    </row>
    <row r="787" spans="1:4">
      <c r="A787" s="2"/>
      <c r="B787" s="2"/>
      <c r="C787" s="2"/>
      <c r="D787" s="5"/>
    </row>
    <row r="788" spans="1:4">
      <c r="A788" s="2"/>
      <c r="B788" s="2"/>
      <c r="C788" s="2"/>
      <c r="D788" s="5"/>
    </row>
    <row r="789" spans="1:4">
      <c r="A789" s="2"/>
      <c r="B789" s="2"/>
      <c r="C789" s="2"/>
      <c r="D789" s="5"/>
    </row>
    <row r="790" spans="1:4">
      <c r="A790" s="2"/>
      <c r="B790" s="2"/>
      <c r="C790" s="2"/>
      <c r="D790" s="5"/>
    </row>
    <row r="791" spans="1:4">
      <c r="A791" s="2"/>
      <c r="B791" s="2"/>
      <c r="C791" s="2"/>
      <c r="D791" s="5"/>
    </row>
    <row r="792" spans="1:4">
      <c r="A792" s="2"/>
      <c r="B792" s="2"/>
      <c r="C792" s="2"/>
      <c r="D792" s="5"/>
    </row>
    <row r="793" spans="1:4">
      <c r="A793" s="2"/>
      <c r="B793" s="2"/>
      <c r="C793" s="2"/>
      <c r="D793" s="5"/>
    </row>
    <row r="794" spans="1:4">
      <c r="A794" s="2"/>
      <c r="B794" s="2"/>
      <c r="C794" s="2"/>
      <c r="D794" s="5"/>
    </row>
    <row r="795" spans="1:4">
      <c r="A795" s="2"/>
      <c r="B795" s="2"/>
      <c r="C795" s="2"/>
      <c r="D795" s="5"/>
    </row>
    <row r="796" spans="1:4">
      <c r="A796" s="2"/>
      <c r="B796" s="2"/>
      <c r="C796" s="2"/>
      <c r="D796" s="5"/>
    </row>
    <row r="797" spans="1:4">
      <c r="A797" s="2"/>
      <c r="B797" s="2"/>
      <c r="C797" s="2"/>
      <c r="D797" s="5"/>
    </row>
    <row r="798" spans="1:4">
      <c r="A798" s="2"/>
      <c r="B798" s="2"/>
      <c r="C798" s="2"/>
      <c r="D798" s="5"/>
    </row>
    <row r="799" spans="1:4">
      <c r="A799" s="2"/>
      <c r="B799" s="2"/>
      <c r="C799" s="2"/>
      <c r="D799" s="5"/>
    </row>
    <row r="800" spans="1:4">
      <c r="A800" s="2"/>
      <c r="B800" s="2"/>
      <c r="C800" s="2"/>
      <c r="D800" s="5"/>
    </row>
    <row r="801" spans="1:4">
      <c r="A801" s="2"/>
      <c r="B801" s="2"/>
      <c r="C801" s="2"/>
      <c r="D801" s="5"/>
    </row>
    <row r="802" spans="1:4">
      <c r="A802" s="2"/>
      <c r="B802" s="2"/>
      <c r="C802" s="2"/>
      <c r="D802" s="5"/>
    </row>
    <row r="803" spans="1:4">
      <c r="A803" s="2"/>
      <c r="B803" s="2"/>
      <c r="C803" s="2"/>
      <c r="D803" s="5"/>
    </row>
    <row r="804" spans="1:4">
      <c r="A804" s="2"/>
      <c r="B804" s="2"/>
      <c r="C804" s="2"/>
      <c r="D804" s="5"/>
    </row>
    <row r="805" spans="1:4">
      <c r="A805" s="2"/>
      <c r="B805" s="2"/>
      <c r="C805" s="2"/>
      <c r="D805" s="5"/>
    </row>
    <row r="806" spans="1:4">
      <c r="A806" s="2"/>
      <c r="B806" s="2"/>
      <c r="C806" s="2"/>
      <c r="D806" s="5"/>
    </row>
    <row r="807" spans="1:4">
      <c r="A807" s="2"/>
      <c r="B807" s="2"/>
      <c r="C807" s="2"/>
      <c r="D807" s="5"/>
    </row>
    <row r="808" spans="1:4">
      <c r="A808" s="2"/>
      <c r="B808" s="2"/>
      <c r="C808" s="2"/>
      <c r="D808" s="5"/>
    </row>
    <row r="809" spans="1:4">
      <c r="A809" s="2"/>
      <c r="B809" s="2"/>
      <c r="C809" s="2"/>
      <c r="D809" s="5"/>
    </row>
    <row r="810" spans="1:4">
      <c r="A810" s="2"/>
      <c r="B810" s="2"/>
      <c r="C810" s="2"/>
      <c r="D810" s="5"/>
    </row>
    <row r="811" spans="1:4">
      <c r="A811" s="2"/>
      <c r="B811" s="2"/>
      <c r="C811" s="2"/>
      <c r="D811" s="5"/>
    </row>
    <row r="812" spans="1:4">
      <c r="A812" s="2"/>
      <c r="B812" s="2"/>
      <c r="C812" s="2"/>
      <c r="D812" s="5"/>
    </row>
    <row r="813" spans="1:4">
      <c r="A813" s="2"/>
      <c r="B813" s="2"/>
      <c r="C813" s="2"/>
      <c r="D813" s="5"/>
    </row>
    <row r="814" spans="1:4">
      <c r="A814" s="2"/>
      <c r="B814" s="2"/>
      <c r="C814" s="2"/>
      <c r="D814" s="5"/>
    </row>
    <row r="815" spans="1:4">
      <c r="A815" s="2"/>
      <c r="B815" s="2"/>
      <c r="C815" s="2"/>
      <c r="D815" s="5"/>
    </row>
    <row r="816" spans="1:4">
      <c r="A816" s="2"/>
      <c r="B816" s="2"/>
      <c r="C816" s="2"/>
      <c r="D816" s="5"/>
    </row>
    <row r="817" spans="1:4">
      <c r="A817" s="2"/>
      <c r="B817" s="2"/>
      <c r="C817" s="2"/>
      <c r="D817" s="5"/>
    </row>
    <row r="818" spans="1:4">
      <c r="A818" s="2"/>
      <c r="B818" s="2"/>
      <c r="C818" s="2"/>
      <c r="D818" s="5"/>
    </row>
    <row r="819" spans="1:4">
      <c r="A819" s="2"/>
      <c r="B819" s="2"/>
      <c r="C819" s="2"/>
      <c r="D819" s="5"/>
    </row>
    <row r="820" spans="1:4">
      <c r="A820" s="2"/>
      <c r="B820" s="2"/>
      <c r="C820" s="2"/>
      <c r="D820" s="5"/>
    </row>
    <row r="821" spans="1:4">
      <c r="A821" s="2"/>
      <c r="B821" s="2"/>
      <c r="C821" s="2"/>
      <c r="D821" s="5"/>
    </row>
    <row r="822" spans="1:4">
      <c r="A822" s="2"/>
      <c r="B822" s="2"/>
      <c r="C822" s="2"/>
      <c r="D822" s="5"/>
    </row>
    <row r="823" spans="1:4">
      <c r="A823" s="2"/>
      <c r="B823" s="2"/>
      <c r="C823" s="2"/>
      <c r="D823" s="5"/>
    </row>
    <row r="824" spans="1:4">
      <c r="A824" s="2"/>
      <c r="B824" s="2"/>
      <c r="C824" s="2"/>
      <c r="D824" s="5"/>
    </row>
    <row r="825" spans="1:4">
      <c r="A825" s="2"/>
      <c r="B825" s="2"/>
      <c r="C825" s="2"/>
      <c r="D825" s="5"/>
    </row>
    <row r="826" spans="1:4">
      <c r="A826" s="2"/>
      <c r="B826" s="2"/>
      <c r="C826" s="2"/>
      <c r="D826" s="5"/>
    </row>
    <row r="827" spans="1:4">
      <c r="A827" s="2"/>
      <c r="B827" s="2"/>
      <c r="C827" s="2"/>
      <c r="D827" s="5"/>
    </row>
    <row r="828" spans="1:4">
      <c r="A828" s="2"/>
      <c r="B828" s="2"/>
      <c r="C828" s="2"/>
      <c r="D828" s="5"/>
    </row>
    <row r="829" spans="1:4">
      <c r="A829" s="2"/>
      <c r="B829" s="2"/>
      <c r="C829" s="2"/>
      <c r="D829" s="5"/>
    </row>
    <row r="830" spans="1:4">
      <c r="A830" s="2"/>
      <c r="B830" s="2"/>
      <c r="C830" s="2"/>
      <c r="D830" s="5"/>
    </row>
    <row r="831" spans="1:4">
      <c r="A831" s="2"/>
      <c r="B831" s="2"/>
      <c r="C831" s="2"/>
      <c r="D831" s="5"/>
    </row>
    <row r="832" spans="1:4">
      <c r="A832" s="2"/>
      <c r="B832" s="2"/>
      <c r="C832" s="2"/>
      <c r="D832" s="5"/>
    </row>
    <row r="833" spans="1:4">
      <c r="A833" s="2"/>
      <c r="B833" s="2"/>
      <c r="C833" s="2"/>
      <c r="D833" s="5"/>
    </row>
    <row r="834" spans="1:4">
      <c r="A834" s="2"/>
      <c r="B834" s="2"/>
      <c r="C834" s="2"/>
      <c r="D834" s="5"/>
    </row>
    <row r="835" spans="1:4">
      <c r="A835" s="2"/>
      <c r="B835" s="2"/>
      <c r="C835" s="2"/>
      <c r="D835" s="5"/>
    </row>
    <row r="836" spans="1:4">
      <c r="A836" s="2"/>
      <c r="B836" s="2"/>
      <c r="C836" s="2"/>
      <c r="D836" s="5"/>
    </row>
    <row r="837" spans="1:4">
      <c r="A837" s="2"/>
      <c r="B837" s="2"/>
      <c r="C837" s="2"/>
      <c r="D837" s="5"/>
    </row>
    <row r="838" spans="1:4">
      <c r="A838" s="2"/>
      <c r="B838" s="2"/>
      <c r="C838" s="2"/>
      <c r="D838" s="5"/>
    </row>
    <row r="839" spans="1:4">
      <c r="A839" s="2"/>
      <c r="B839" s="2"/>
      <c r="C839" s="2"/>
      <c r="D839" s="5"/>
    </row>
    <row r="840" spans="1:4">
      <c r="A840" s="2"/>
      <c r="B840" s="2"/>
      <c r="C840" s="2"/>
      <c r="D840" s="5"/>
    </row>
    <row r="841" spans="1:4">
      <c r="A841" s="2"/>
      <c r="B841" s="2"/>
      <c r="C841" s="2"/>
      <c r="D841" s="5"/>
    </row>
    <row r="842" spans="1:4">
      <c r="A842" s="2"/>
      <c r="B842" s="2"/>
      <c r="C842" s="2"/>
      <c r="D842" s="5"/>
    </row>
    <row r="843" spans="1:4">
      <c r="A843" s="2"/>
      <c r="B843" s="2"/>
      <c r="C843" s="2"/>
      <c r="D843" s="5"/>
    </row>
    <row r="844" spans="1:4">
      <c r="A844" s="2"/>
      <c r="B844" s="2"/>
      <c r="C844" s="2"/>
      <c r="D844" s="5"/>
    </row>
    <row r="845" spans="1:4">
      <c r="A845" s="2"/>
      <c r="B845" s="2"/>
      <c r="C845" s="2"/>
      <c r="D845" s="5"/>
    </row>
    <row r="846" spans="1:4">
      <c r="A846" s="2"/>
      <c r="B846" s="2"/>
      <c r="C846" s="2"/>
      <c r="D846" s="5"/>
    </row>
    <row r="847" spans="1:4">
      <c r="A847" s="2"/>
      <c r="B847" s="2"/>
      <c r="C847" s="2"/>
      <c r="D847" s="5"/>
    </row>
    <row r="848" spans="1:4">
      <c r="A848" s="2"/>
      <c r="B848" s="2"/>
      <c r="C848" s="2"/>
      <c r="D848" s="5"/>
    </row>
    <row r="849" spans="1:4">
      <c r="A849" s="2"/>
      <c r="B849" s="2"/>
      <c r="C849" s="2"/>
      <c r="D849" s="5"/>
    </row>
    <row r="850" spans="1:4">
      <c r="A850" s="2"/>
      <c r="B850" s="2"/>
      <c r="C850" s="2"/>
      <c r="D850" s="5"/>
    </row>
    <row r="851" spans="1:4">
      <c r="A851" s="2"/>
      <c r="B851" s="2"/>
      <c r="C851" s="2"/>
      <c r="D851" s="5"/>
    </row>
    <row r="852" spans="1:4">
      <c r="A852" s="2"/>
      <c r="B852" s="2"/>
      <c r="C852" s="2"/>
      <c r="D852" s="5"/>
    </row>
    <row r="853" spans="1:4">
      <c r="A853" s="2"/>
      <c r="B853" s="2"/>
      <c r="C853" s="2"/>
      <c r="D853" s="5"/>
    </row>
    <row r="854" spans="1:4">
      <c r="A854" s="2"/>
      <c r="B854" s="2"/>
      <c r="C854" s="2"/>
      <c r="D854" s="5"/>
    </row>
    <row r="855" spans="1:4">
      <c r="A855" s="2"/>
      <c r="B855" s="2"/>
      <c r="C855" s="2"/>
      <c r="D855" s="5"/>
    </row>
    <row r="856" spans="1:4">
      <c r="A856" s="2"/>
      <c r="B856" s="2"/>
      <c r="C856" s="2"/>
      <c r="D856" s="5"/>
    </row>
    <row r="857" spans="1:4">
      <c r="A857" s="2"/>
      <c r="B857" s="2"/>
      <c r="C857" s="2"/>
      <c r="D857" s="5"/>
    </row>
    <row r="858" spans="1:4">
      <c r="A858" s="2"/>
      <c r="B858" s="2"/>
      <c r="C858" s="2"/>
      <c r="D858" s="5"/>
    </row>
    <row r="859" spans="1:4">
      <c r="A859" s="2"/>
      <c r="B859" s="2"/>
      <c r="C859" s="2"/>
      <c r="D859" s="5"/>
    </row>
    <row r="860" spans="1:4">
      <c r="A860" s="2"/>
      <c r="B860" s="2"/>
      <c r="C860" s="2"/>
      <c r="D860" s="5"/>
    </row>
    <row r="861" spans="1:4">
      <c r="A861" s="2"/>
      <c r="B861" s="2"/>
      <c r="C861" s="2"/>
      <c r="D861" s="5"/>
    </row>
    <row r="862" spans="1:4">
      <c r="A862" s="2"/>
      <c r="B862" s="2"/>
      <c r="C862" s="2"/>
      <c r="D862" s="5"/>
    </row>
    <row r="863" spans="1:4">
      <c r="A863" s="2"/>
      <c r="B863" s="2"/>
      <c r="C863" s="2"/>
      <c r="D863" s="5"/>
    </row>
    <row r="864" spans="1:4">
      <c r="A864" s="2"/>
      <c r="B864" s="2"/>
      <c r="C864" s="2"/>
      <c r="D864" s="5"/>
    </row>
    <row r="865" spans="1:4">
      <c r="A865" s="2"/>
      <c r="B865" s="2"/>
      <c r="C865" s="2"/>
      <c r="D865" s="5"/>
    </row>
    <row r="866" spans="1:4">
      <c r="A866" s="2"/>
      <c r="B866" s="2"/>
      <c r="C866" s="2"/>
      <c r="D866" s="5"/>
    </row>
    <row r="867" spans="1:4">
      <c r="A867" s="2"/>
      <c r="B867" s="2"/>
      <c r="C867" s="2"/>
      <c r="D867" s="5"/>
    </row>
    <row r="868" spans="1:4">
      <c r="A868" s="2"/>
      <c r="B868" s="2"/>
      <c r="C868" s="2"/>
      <c r="D868" s="5"/>
    </row>
    <row r="869" spans="1:4">
      <c r="A869" s="2"/>
      <c r="B869" s="2"/>
      <c r="C869" s="2"/>
      <c r="D869" s="5"/>
    </row>
    <row r="870" spans="1:4">
      <c r="A870" s="2"/>
      <c r="B870" s="2"/>
      <c r="C870" s="2"/>
      <c r="D870" s="5"/>
    </row>
    <row r="871" spans="1:4">
      <c r="A871" s="2"/>
      <c r="B871" s="2"/>
      <c r="C871" s="2"/>
      <c r="D871" s="5"/>
    </row>
    <row r="872" spans="1:4">
      <c r="A872" s="2"/>
      <c r="B872" s="2"/>
      <c r="C872" s="2"/>
      <c r="D872" s="5"/>
    </row>
    <row r="873" spans="1:4">
      <c r="A873" s="2"/>
      <c r="B873" s="2"/>
      <c r="C873" s="2"/>
      <c r="D873" s="5"/>
    </row>
    <row r="874" spans="1:4">
      <c r="A874" s="2"/>
      <c r="B874" s="2"/>
      <c r="C874" s="2"/>
      <c r="D874" s="5"/>
    </row>
    <row r="875" spans="1:4">
      <c r="A875" s="2"/>
      <c r="B875" s="2"/>
      <c r="C875" s="2"/>
      <c r="D875" s="5"/>
    </row>
    <row r="876" spans="1:4">
      <c r="A876" s="2"/>
      <c r="B876" s="2"/>
      <c r="C876" s="2"/>
      <c r="D876" s="5"/>
    </row>
    <row r="877" spans="1:4">
      <c r="A877" s="2"/>
      <c r="B877" s="2"/>
      <c r="C877" s="2"/>
      <c r="D877" s="5"/>
    </row>
    <row r="878" spans="1:4">
      <c r="A878" s="2"/>
      <c r="B878" s="2"/>
      <c r="C878" s="2"/>
      <c r="D878" s="5"/>
    </row>
    <row r="879" spans="1:4">
      <c r="A879" s="2"/>
      <c r="B879" s="2"/>
      <c r="C879" s="2"/>
      <c r="D879" s="5"/>
    </row>
    <row r="880" spans="1:4">
      <c r="A880" s="2"/>
      <c r="B880" s="2"/>
      <c r="C880" s="2"/>
      <c r="D880" s="5"/>
    </row>
    <row r="881" spans="1:4">
      <c r="A881" s="2"/>
      <c r="B881" s="2"/>
      <c r="C881" s="2"/>
      <c r="D881" s="5"/>
    </row>
    <row r="882" spans="1:4">
      <c r="A882" s="2"/>
      <c r="B882" s="2"/>
      <c r="C882" s="2"/>
      <c r="D882" s="5"/>
    </row>
    <row r="883" spans="1:4">
      <c r="A883" s="2"/>
      <c r="B883" s="2"/>
      <c r="C883" s="2"/>
      <c r="D883" s="5"/>
    </row>
    <row r="884" spans="1:4">
      <c r="A884" s="2"/>
      <c r="B884" s="2"/>
      <c r="C884" s="2"/>
      <c r="D884" s="5"/>
    </row>
    <row r="885" spans="1:4">
      <c r="A885" s="2"/>
      <c r="B885" s="2"/>
      <c r="C885" s="2"/>
      <c r="D885" s="5"/>
    </row>
    <row r="886" spans="1:4">
      <c r="A886" s="2"/>
      <c r="B886" s="2"/>
      <c r="C886" s="2"/>
      <c r="D886" s="5"/>
    </row>
    <row r="887" spans="1:4">
      <c r="A887" s="2"/>
      <c r="B887" s="2"/>
      <c r="C887" s="2"/>
      <c r="D887" s="5"/>
    </row>
    <row r="888" spans="1:4">
      <c r="A888" s="2"/>
      <c r="B888" s="2"/>
      <c r="C888" s="2"/>
      <c r="D888" s="5"/>
    </row>
    <row r="889" spans="1:4">
      <c r="A889" s="2"/>
      <c r="B889" s="2"/>
      <c r="C889" s="2"/>
      <c r="D889" s="5"/>
    </row>
    <row r="890" spans="1:4">
      <c r="A890" s="2"/>
      <c r="B890" s="2"/>
      <c r="C890" s="2"/>
      <c r="D890" s="5"/>
    </row>
    <row r="891" spans="1:4">
      <c r="A891" s="2"/>
      <c r="B891" s="2"/>
      <c r="C891" s="2"/>
      <c r="D891" s="5"/>
    </row>
    <row r="892" spans="1:4">
      <c r="A892" s="2"/>
      <c r="B892" s="2"/>
      <c r="C892" s="2"/>
      <c r="D892" s="5"/>
    </row>
    <row r="893" spans="1:4">
      <c r="A893" s="2"/>
      <c r="B893" s="2"/>
      <c r="C893" s="2"/>
      <c r="D893" s="5"/>
    </row>
    <row r="894" spans="1:4">
      <c r="A894" s="2"/>
      <c r="B894" s="2"/>
      <c r="C894" s="2"/>
      <c r="D894" s="5"/>
    </row>
    <row r="895" spans="1:4">
      <c r="A895" s="2"/>
      <c r="B895" s="2"/>
      <c r="C895" s="2"/>
      <c r="D895" s="5"/>
    </row>
    <row r="896" spans="1:4">
      <c r="A896" s="2"/>
      <c r="B896" s="2"/>
      <c r="C896" s="2"/>
      <c r="D896" s="5"/>
    </row>
    <row r="897" spans="1:4">
      <c r="A897" s="2"/>
      <c r="B897" s="2"/>
      <c r="C897" s="2"/>
      <c r="D897" s="5"/>
    </row>
    <row r="898" spans="1:4">
      <c r="A898" s="2"/>
      <c r="B898" s="2"/>
      <c r="C898" s="2"/>
      <c r="D898" s="5"/>
    </row>
    <row r="899" spans="1:4">
      <c r="A899" s="2"/>
      <c r="B899" s="2"/>
      <c r="C899" s="2"/>
      <c r="D899" s="5"/>
    </row>
    <row r="900" spans="1:4">
      <c r="A900" s="2"/>
      <c r="B900" s="2"/>
      <c r="C900" s="2"/>
      <c r="D900" s="5"/>
    </row>
    <row r="901" spans="1:4">
      <c r="A901" s="2"/>
      <c r="B901" s="2"/>
      <c r="C901" s="2"/>
      <c r="D901" s="5"/>
    </row>
    <row r="902" spans="1:4">
      <c r="A902" s="2"/>
      <c r="B902" s="2"/>
      <c r="C902" s="2"/>
      <c r="D902" s="5"/>
    </row>
    <row r="903" spans="1:4">
      <c r="A903" s="2"/>
      <c r="B903" s="2"/>
      <c r="C903" s="2"/>
      <c r="D903" s="5"/>
    </row>
    <row r="904" spans="1:4">
      <c r="A904" s="2"/>
      <c r="B904" s="2"/>
      <c r="C904" s="2"/>
      <c r="D904" s="5"/>
    </row>
    <row r="905" spans="1:4">
      <c r="A905" s="2"/>
      <c r="B905" s="2"/>
      <c r="C905" s="2"/>
      <c r="D905" s="5"/>
    </row>
    <row r="906" spans="1:4">
      <c r="A906" s="2"/>
      <c r="B906" s="2"/>
      <c r="C906" s="2"/>
      <c r="D906" s="5"/>
    </row>
    <row r="907" spans="1:4">
      <c r="A907" s="2"/>
      <c r="B907" s="2"/>
      <c r="C907" s="2"/>
      <c r="D907" s="5"/>
    </row>
    <row r="908" spans="1:4">
      <c r="A908" s="2"/>
      <c r="B908" s="2"/>
      <c r="C908" s="2"/>
      <c r="D908" s="5"/>
    </row>
    <row r="909" spans="1:4">
      <c r="A909" s="2"/>
      <c r="B909" s="2"/>
      <c r="C909" s="2"/>
      <c r="D909" s="5"/>
    </row>
    <row r="910" spans="1:4">
      <c r="A910" s="2"/>
      <c r="B910" s="2"/>
      <c r="C910" s="2"/>
      <c r="D910" s="5"/>
    </row>
    <row r="911" spans="1:4">
      <c r="A911" s="2"/>
      <c r="B911" s="2"/>
      <c r="C911" s="2"/>
      <c r="D911" s="5"/>
    </row>
    <row r="912" spans="1:4">
      <c r="A912" s="2"/>
      <c r="B912" s="2"/>
      <c r="C912" s="2"/>
      <c r="D912" s="5"/>
    </row>
    <row r="913" spans="1:4">
      <c r="A913" s="2"/>
      <c r="B913" s="2"/>
      <c r="C913" s="2"/>
      <c r="D913" s="5"/>
    </row>
    <row r="914" spans="1:4">
      <c r="A914" s="2"/>
      <c r="B914" s="2"/>
      <c r="C914" s="2"/>
      <c r="D914" s="5"/>
    </row>
    <row r="915" spans="1:4">
      <c r="A915" s="2"/>
      <c r="B915" s="2"/>
      <c r="C915" s="2"/>
      <c r="D915" s="5"/>
    </row>
    <row r="916" spans="1:4">
      <c r="A916" s="2"/>
      <c r="B916" s="2"/>
      <c r="C916" s="2"/>
      <c r="D916" s="5"/>
    </row>
    <row r="917" spans="1:4">
      <c r="A917" s="2"/>
      <c r="B917" s="2"/>
      <c r="C917" s="2"/>
      <c r="D917" s="5"/>
    </row>
    <row r="918" spans="1:4">
      <c r="A918" s="2"/>
      <c r="B918" s="2"/>
      <c r="C918" s="2"/>
      <c r="D918" s="5"/>
    </row>
    <row r="919" spans="1:4">
      <c r="A919" s="2"/>
      <c r="B919" s="2"/>
      <c r="C919" s="2"/>
      <c r="D919" s="5"/>
    </row>
    <row r="920" spans="1:4">
      <c r="A920" s="2"/>
      <c r="B920" s="2"/>
      <c r="C920" s="2"/>
      <c r="D920" s="5"/>
    </row>
    <row r="921" spans="1:4">
      <c r="A921" s="2"/>
      <c r="B921" s="2"/>
      <c r="C921" s="2"/>
      <c r="D921" s="5"/>
    </row>
    <row r="922" spans="1:4">
      <c r="A922" s="2"/>
      <c r="B922" s="2"/>
      <c r="C922" s="2"/>
      <c r="D922" s="5"/>
    </row>
    <row r="923" spans="1:4">
      <c r="A923" s="2"/>
      <c r="B923" s="2"/>
      <c r="C923" s="2"/>
      <c r="D923" s="5"/>
    </row>
    <row r="924" spans="1:4">
      <c r="A924" s="2"/>
      <c r="B924" s="2"/>
      <c r="C924" s="2"/>
      <c r="D924" s="5"/>
    </row>
    <row r="925" spans="1:4">
      <c r="A925" s="2"/>
      <c r="B925" s="2"/>
      <c r="C925" s="2"/>
      <c r="D925" s="5"/>
    </row>
    <row r="926" spans="1:4">
      <c r="A926" s="2"/>
      <c r="B926" s="2"/>
      <c r="C926" s="2"/>
      <c r="D926" s="5"/>
    </row>
    <row r="927" spans="1:4">
      <c r="A927" s="2"/>
      <c r="B927" s="2"/>
      <c r="C927" s="2"/>
      <c r="D927" s="5"/>
    </row>
    <row r="928" spans="1:4">
      <c r="A928" s="2"/>
      <c r="B928" s="2"/>
      <c r="C928" s="2"/>
      <c r="D928" s="5"/>
    </row>
    <row r="929" spans="1:4">
      <c r="A929" s="2"/>
      <c r="B929" s="2"/>
      <c r="C929" s="2"/>
      <c r="D929" s="5"/>
    </row>
    <row r="930" spans="1:4">
      <c r="A930" s="2"/>
      <c r="B930" s="2"/>
      <c r="C930" s="2"/>
      <c r="D930" s="5"/>
    </row>
    <row r="931" spans="1:4">
      <c r="A931" s="2"/>
      <c r="B931" s="2"/>
      <c r="C931" s="2"/>
      <c r="D931" s="5"/>
    </row>
    <row r="932" spans="1:4">
      <c r="A932" s="2"/>
      <c r="B932" s="2"/>
      <c r="C932" s="2"/>
      <c r="D932" s="5"/>
    </row>
    <row r="933" spans="1:4">
      <c r="A933" s="2"/>
      <c r="B933" s="2"/>
      <c r="C933" s="2"/>
      <c r="D933" s="5"/>
    </row>
    <row r="934" spans="1:4">
      <c r="A934" s="2"/>
      <c r="B934" s="2"/>
      <c r="C934" s="2"/>
      <c r="D934" s="5"/>
    </row>
    <row r="935" spans="1:4">
      <c r="A935" s="2"/>
      <c r="B935" s="2"/>
      <c r="C935" s="2"/>
      <c r="D935" s="5"/>
    </row>
    <row r="936" spans="1:4">
      <c r="A936" s="2"/>
      <c r="B936" s="2"/>
      <c r="C936" s="2"/>
      <c r="D936" s="5"/>
    </row>
    <row r="937" spans="1:4">
      <c r="A937" s="2"/>
      <c r="B937" s="2"/>
      <c r="C937" s="2"/>
      <c r="D937" s="5"/>
    </row>
    <row r="938" spans="1:4">
      <c r="A938" s="2"/>
      <c r="B938" s="2"/>
      <c r="C938" s="2"/>
      <c r="D938" s="5"/>
    </row>
    <row r="939" spans="1:4">
      <c r="A939" s="2"/>
      <c r="B939" s="2"/>
      <c r="C939" s="2"/>
      <c r="D939" s="5"/>
    </row>
    <row r="940" spans="1:4">
      <c r="A940" s="2"/>
      <c r="B940" s="2"/>
      <c r="C940" s="2"/>
      <c r="D940" s="5"/>
    </row>
    <row r="941" spans="1:4">
      <c r="A941" s="2"/>
      <c r="B941" s="2"/>
      <c r="C941" s="2"/>
      <c r="D941" s="5"/>
    </row>
    <row r="942" spans="1:4">
      <c r="A942" s="2"/>
      <c r="B942" s="2"/>
      <c r="C942" s="2"/>
      <c r="D942" s="5"/>
    </row>
    <row r="943" spans="1:4">
      <c r="A943" s="2"/>
      <c r="B943" s="2"/>
      <c r="C943" s="2"/>
      <c r="D943" s="5"/>
    </row>
    <row r="944" spans="1:4">
      <c r="A944" s="2"/>
      <c r="B944" s="2"/>
      <c r="C944" s="2"/>
      <c r="D944" s="5"/>
    </row>
    <row r="945" spans="1:4">
      <c r="A945" s="2"/>
      <c r="B945" s="2"/>
      <c r="C945" s="2"/>
      <c r="D945" s="5"/>
    </row>
    <row r="946" spans="1:4">
      <c r="A946" s="2"/>
      <c r="B946" s="2"/>
      <c r="C946" s="2"/>
      <c r="D946" s="5"/>
    </row>
    <row r="947" spans="1:4">
      <c r="A947" s="2"/>
      <c r="B947" s="2"/>
      <c r="C947" s="2"/>
      <c r="D947" s="5"/>
    </row>
    <row r="948" spans="1:4">
      <c r="A948" s="2"/>
      <c r="B948" s="2"/>
      <c r="C948" s="2"/>
      <c r="D948" s="5"/>
    </row>
    <row r="949" spans="1:4">
      <c r="A949" s="2"/>
      <c r="B949" s="2"/>
      <c r="C949" s="2"/>
      <c r="D949" s="5"/>
    </row>
    <row r="950" spans="1:4">
      <c r="A950" s="2"/>
      <c r="B950" s="2"/>
      <c r="C950" s="2"/>
      <c r="D950" s="5"/>
    </row>
    <row r="951" spans="1:4">
      <c r="A951" s="2"/>
      <c r="B951" s="2"/>
      <c r="C951" s="2"/>
      <c r="D951" s="5"/>
    </row>
    <row r="952" spans="1:4">
      <c r="A952" s="2"/>
      <c r="B952" s="2"/>
      <c r="C952" s="2"/>
      <c r="D952" s="5"/>
    </row>
    <row r="953" spans="1:4">
      <c r="A953" s="2"/>
      <c r="B953" s="2"/>
      <c r="C953" s="2"/>
      <c r="D953" s="5"/>
    </row>
    <row r="954" spans="1:4">
      <c r="A954" s="2"/>
      <c r="B954" s="2"/>
      <c r="C954" s="2"/>
      <c r="D954" s="5"/>
    </row>
    <row r="955" spans="1:4">
      <c r="A955" s="2"/>
      <c r="B955" s="2"/>
      <c r="C955" s="2"/>
      <c r="D955" s="5"/>
    </row>
    <row r="956" spans="1:4">
      <c r="A956" s="2"/>
      <c r="B956" s="2"/>
      <c r="C956" s="2"/>
      <c r="D956" s="5"/>
    </row>
    <row r="957" spans="1:4">
      <c r="A957" s="2"/>
      <c r="B957" s="2"/>
      <c r="C957" s="2"/>
      <c r="D957" s="5"/>
    </row>
    <row r="958" spans="1:4">
      <c r="A958" s="2"/>
      <c r="B958" s="2"/>
      <c r="C958" s="2"/>
      <c r="D958" s="5"/>
    </row>
    <row r="959" spans="1:4">
      <c r="A959" s="2"/>
      <c r="B959" s="2"/>
      <c r="C959" s="2"/>
      <c r="D959" s="5"/>
    </row>
    <row r="960" spans="1:4">
      <c r="A960" s="2"/>
      <c r="B960" s="2"/>
      <c r="C960" s="2"/>
      <c r="D960" s="5"/>
    </row>
    <row r="961" spans="1:4">
      <c r="A961" s="2"/>
      <c r="B961" s="2"/>
      <c r="C961" s="2"/>
      <c r="D961" s="5"/>
    </row>
    <row r="962" spans="1:4">
      <c r="A962" s="2"/>
      <c r="B962" s="2"/>
      <c r="C962" s="2"/>
      <c r="D962" s="5"/>
    </row>
    <row r="963" spans="1:4">
      <c r="A963" s="2"/>
      <c r="B963" s="2"/>
      <c r="C963" s="2"/>
      <c r="D963" s="5"/>
    </row>
    <row r="964" spans="1:4">
      <c r="A964" s="2"/>
      <c r="B964" s="2"/>
      <c r="C964" s="2"/>
      <c r="D964" s="5"/>
    </row>
    <row r="965" spans="1:4">
      <c r="A965" s="2"/>
      <c r="B965" s="2"/>
      <c r="C965" s="2"/>
      <c r="D965" s="5"/>
    </row>
    <row r="966" spans="1:4">
      <c r="A966" s="2"/>
      <c r="B966" s="2"/>
      <c r="C966" s="2"/>
      <c r="D966" s="5"/>
    </row>
    <row r="967" spans="1:4">
      <c r="A967" s="2"/>
      <c r="B967" s="2"/>
      <c r="C967" s="2"/>
      <c r="D967" s="5"/>
    </row>
    <row r="968" spans="1:4">
      <c r="A968" s="2"/>
      <c r="B968" s="2"/>
      <c r="C968" s="2"/>
      <c r="D968" s="5"/>
    </row>
    <row r="969" spans="1:4">
      <c r="A969" s="2"/>
      <c r="B969" s="2"/>
      <c r="C969" s="2"/>
      <c r="D969" s="5"/>
    </row>
    <row r="970" spans="1:4">
      <c r="A970" s="2"/>
      <c r="B970" s="2"/>
      <c r="C970" s="2"/>
      <c r="D970" s="5"/>
    </row>
    <row r="971" spans="1:4">
      <c r="A971" s="2"/>
      <c r="B971" s="2"/>
      <c r="C971" s="2"/>
      <c r="D971" s="5"/>
    </row>
    <row r="972" spans="1:4">
      <c r="A972" s="2"/>
      <c r="B972" s="2"/>
      <c r="C972" s="2"/>
      <c r="D972" s="5"/>
    </row>
    <row r="973" spans="1:4">
      <c r="A973" s="2"/>
      <c r="B973" s="2"/>
      <c r="C973" s="2"/>
      <c r="D973" s="5"/>
    </row>
    <row r="974" spans="1:4">
      <c r="A974" s="2"/>
      <c r="B974" s="2"/>
      <c r="C974" s="2"/>
      <c r="D974" s="5"/>
    </row>
    <row r="975" spans="1:4">
      <c r="A975" s="2"/>
      <c r="B975" s="2"/>
      <c r="C975" s="2"/>
      <c r="D975" s="5"/>
    </row>
    <row r="976" spans="1:4">
      <c r="A976" s="2"/>
      <c r="B976" s="2"/>
      <c r="C976" s="2"/>
      <c r="D976" s="5"/>
    </row>
    <row r="977" spans="1:4">
      <c r="A977" s="2"/>
      <c r="B977" s="2"/>
      <c r="C977" s="2"/>
      <c r="D977" s="5"/>
    </row>
    <row r="978" spans="1:4">
      <c r="A978" s="2"/>
      <c r="B978" s="2"/>
      <c r="C978" s="2"/>
      <c r="D978" s="5"/>
    </row>
    <row r="979" spans="1:4">
      <c r="A979" s="2"/>
      <c r="B979" s="2"/>
      <c r="C979" s="2"/>
      <c r="D979" s="5"/>
    </row>
    <row r="980" spans="1:4">
      <c r="A980" s="2"/>
      <c r="B980" s="2"/>
      <c r="C980" s="2"/>
      <c r="D980" s="5"/>
    </row>
    <row r="981" spans="1:4">
      <c r="A981" s="2"/>
      <c r="B981" s="2"/>
      <c r="C981" s="2"/>
      <c r="D981" s="5"/>
    </row>
    <row r="982" spans="1:4">
      <c r="A982" s="2"/>
      <c r="B982" s="2"/>
      <c r="C982" s="2"/>
      <c r="D982" s="5"/>
    </row>
    <row r="983" spans="1:4">
      <c r="A983" s="2"/>
      <c r="B983" s="2"/>
      <c r="C983" s="2"/>
      <c r="D983" s="5"/>
    </row>
    <row r="984" spans="1:4">
      <c r="A984" s="2"/>
      <c r="B984" s="2"/>
      <c r="C984" s="2"/>
      <c r="D984" s="5"/>
    </row>
    <row r="985" spans="1:4">
      <c r="A985" s="2"/>
      <c r="B985" s="2"/>
      <c r="C985" s="2"/>
      <c r="D985" s="5"/>
    </row>
    <row r="986" spans="1:4">
      <c r="A986" s="2"/>
      <c r="B986" s="2"/>
      <c r="C986" s="2"/>
      <c r="D986" s="5"/>
    </row>
    <row r="987" spans="1:4">
      <c r="A987" s="2"/>
      <c r="B987" s="2"/>
      <c r="C987" s="2"/>
      <c r="D987" s="5"/>
    </row>
    <row r="988" spans="1:4">
      <c r="A988" s="2"/>
      <c r="B988" s="2"/>
      <c r="C988" s="2"/>
      <c r="D988" s="5"/>
    </row>
    <row r="989" spans="1:4">
      <c r="A989" s="2"/>
      <c r="B989" s="2"/>
      <c r="C989" s="2"/>
      <c r="D989" s="5"/>
    </row>
    <row r="990" spans="1:4">
      <c r="A990" s="2"/>
      <c r="B990" s="2"/>
      <c r="C990" s="2"/>
      <c r="D990" s="5"/>
    </row>
    <row r="991" spans="1:4">
      <c r="A991" s="2"/>
      <c r="B991" s="2"/>
      <c r="C991" s="2"/>
      <c r="D991" s="5"/>
    </row>
    <row r="992" spans="1:4">
      <c r="A992" s="2"/>
      <c r="B992" s="2"/>
      <c r="C992" s="2"/>
      <c r="D992" s="5"/>
    </row>
    <row r="993" spans="1:4">
      <c r="A993" s="2"/>
      <c r="B993" s="2"/>
      <c r="C993" s="2"/>
      <c r="D993" s="5"/>
    </row>
    <row r="994" spans="1:4">
      <c r="A994" s="2"/>
      <c r="B994" s="2"/>
      <c r="C994" s="2"/>
      <c r="D994" s="5"/>
    </row>
    <row r="995" spans="1:4">
      <c r="A995" s="2"/>
      <c r="B995" s="2"/>
      <c r="C995" s="2"/>
      <c r="D995" s="5"/>
    </row>
    <row r="996" spans="1:4">
      <c r="A996" s="2"/>
      <c r="B996" s="2"/>
      <c r="C996" s="2"/>
      <c r="D996" s="5"/>
    </row>
    <row r="997" spans="1:4">
      <c r="A997" s="2"/>
      <c r="B997" s="2"/>
      <c r="C997" s="2"/>
      <c r="D997" s="5"/>
    </row>
    <row r="998" spans="1:4">
      <c r="A998" s="2"/>
      <c r="B998" s="2"/>
      <c r="C998" s="2"/>
      <c r="D998" s="5"/>
    </row>
    <row r="999" spans="1:4">
      <c r="A999" s="2"/>
      <c r="B999" s="2"/>
      <c r="C999" s="2"/>
      <c r="D999" s="5"/>
    </row>
    <row r="1000" spans="1:4">
      <c r="A1000" s="2"/>
      <c r="B1000" s="2"/>
      <c r="C1000" s="2"/>
      <c r="D1000" s="5"/>
    </row>
    <row r="1001" spans="1:4">
      <c r="A1001" s="2"/>
      <c r="B1001" s="2"/>
      <c r="C1001" s="2"/>
      <c r="D1001" s="5"/>
    </row>
    <row r="1002" spans="1:4">
      <c r="A1002" s="2"/>
      <c r="B1002" s="2"/>
      <c r="C1002" s="2"/>
      <c r="D1002" s="5"/>
    </row>
    <row r="1003" spans="1:4">
      <c r="A1003" s="2"/>
      <c r="B1003" s="2"/>
      <c r="C1003" s="2"/>
      <c r="D1003" s="5"/>
    </row>
    <row r="1004" spans="1:4">
      <c r="A1004" s="2"/>
      <c r="B1004" s="2"/>
      <c r="C1004" s="2"/>
      <c r="D1004" s="5"/>
    </row>
    <row r="1005" spans="1:4">
      <c r="A1005" s="2"/>
      <c r="B1005" s="2"/>
      <c r="C1005" s="2"/>
      <c r="D1005" s="5"/>
    </row>
    <row r="1006" spans="1:4">
      <c r="A1006" s="2"/>
      <c r="B1006" s="2"/>
      <c r="C1006" s="2"/>
      <c r="D1006" s="5"/>
    </row>
    <row r="1007" spans="1:4">
      <c r="A1007" s="2"/>
      <c r="B1007" s="2"/>
      <c r="C1007" s="2"/>
      <c r="D1007" s="5"/>
    </row>
    <row r="1008" spans="1:4">
      <c r="A1008" s="2"/>
      <c r="B1008" s="2"/>
      <c r="C1008" s="2"/>
      <c r="D1008" s="5"/>
    </row>
    <row r="1009" spans="1:4">
      <c r="A1009" s="2"/>
      <c r="B1009" s="2"/>
      <c r="C1009" s="2"/>
      <c r="D1009" s="5"/>
    </row>
    <row r="1010" spans="1:4">
      <c r="A1010" s="2"/>
      <c r="B1010" s="2"/>
      <c r="C1010" s="2"/>
      <c r="D1010" s="5"/>
    </row>
    <row r="1011" spans="1:4">
      <c r="A1011" s="2"/>
      <c r="B1011" s="2"/>
      <c r="C1011" s="2"/>
      <c r="D1011" s="5"/>
    </row>
    <row r="1012" spans="1:4">
      <c r="A1012" s="2"/>
      <c r="B1012" s="2"/>
      <c r="C1012" s="2"/>
      <c r="D1012" s="5"/>
    </row>
    <row r="1013" spans="1:4">
      <c r="A1013" s="2"/>
      <c r="B1013" s="2"/>
      <c r="C1013" s="2"/>
      <c r="D1013" s="5"/>
    </row>
    <row r="1014" spans="1:4">
      <c r="A1014" s="2"/>
      <c r="B1014" s="2"/>
      <c r="C1014" s="2"/>
      <c r="D1014" s="5"/>
    </row>
    <row r="1015" spans="1:4">
      <c r="A1015" s="2"/>
      <c r="B1015" s="2"/>
      <c r="C1015" s="2"/>
      <c r="D1015" s="5"/>
    </row>
    <row r="1016" spans="1:4">
      <c r="A1016" s="2"/>
      <c r="B1016" s="2"/>
      <c r="C1016" s="2"/>
      <c r="D1016" s="5"/>
    </row>
    <row r="1017" spans="1:4">
      <c r="A1017" s="2"/>
      <c r="B1017" s="2"/>
      <c r="C1017" s="2"/>
      <c r="D1017" s="5"/>
    </row>
    <row r="1018" spans="1:4">
      <c r="A1018" s="2"/>
      <c r="B1018" s="2"/>
      <c r="C1018" s="2"/>
      <c r="D1018" s="5"/>
    </row>
    <row r="1019" spans="1:4">
      <c r="A1019" s="2"/>
      <c r="B1019" s="2"/>
      <c r="C1019" s="2"/>
      <c r="D1019" s="5"/>
    </row>
    <row r="1020" spans="1:4">
      <c r="A1020" s="2"/>
      <c r="B1020" s="2"/>
      <c r="C1020" s="2"/>
      <c r="D1020" s="5"/>
    </row>
    <row r="1021" spans="1:4">
      <c r="A1021" s="2"/>
      <c r="B1021" s="2"/>
      <c r="C1021" s="2"/>
      <c r="D1021" s="5"/>
    </row>
    <row r="1022" spans="1:4">
      <c r="A1022" s="2"/>
      <c r="B1022" s="2"/>
      <c r="C1022" s="2"/>
      <c r="D1022" s="5"/>
    </row>
    <row r="1023" spans="1:4">
      <c r="A1023" s="2"/>
      <c r="B1023" s="2"/>
      <c r="C1023" s="2"/>
      <c r="D1023" s="5"/>
    </row>
    <row r="1024" spans="1:4">
      <c r="A1024" s="2"/>
      <c r="B1024" s="2"/>
      <c r="C1024" s="2"/>
      <c r="D1024" s="5"/>
    </row>
    <row r="1025" spans="1:4">
      <c r="A1025" s="2"/>
      <c r="B1025" s="2"/>
      <c r="C1025" s="2"/>
      <c r="D1025" s="5"/>
    </row>
    <row r="1026" spans="1:4">
      <c r="A1026" s="2"/>
      <c r="B1026" s="2"/>
      <c r="C1026" s="2"/>
      <c r="D1026" s="5"/>
    </row>
    <row r="1027" spans="1:4">
      <c r="A1027" s="2"/>
      <c r="B1027" s="2"/>
      <c r="C1027" s="2"/>
      <c r="D1027" s="5"/>
    </row>
    <row r="1028" spans="1:4">
      <c r="A1028" s="2"/>
      <c r="B1028" s="2"/>
      <c r="C1028" s="2"/>
      <c r="D1028" s="5"/>
    </row>
    <row r="1029" spans="1:4">
      <c r="A1029" s="2"/>
      <c r="B1029" s="2"/>
      <c r="C1029" s="2"/>
      <c r="D1029" s="5"/>
    </row>
    <row r="1030" spans="1:4">
      <c r="A1030" s="2"/>
      <c r="B1030" s="2"/>
      <c r="C1030" s="2"/>
      <c r="D1030" s="5"/>
    </row>
    <row r="1031" spans="1:4">
      <c r="A1031" s="2"/>
      <c r="B1031" s="2"/>
      <c r="C1031" s="2"/>
      <c r="D1031" s="5"/>
    </row>
    <row r="1032" spans="1:4">
      <c r="A1032" s="2"/>
      <c r="B1032" s="2"/>
      <c r="C1032" s="2"/>
      <c r="D1032" s="5"/>
    </row>
    <row r="1033" spans="1:4">
      <c r="A1033" s="2"/>
      <c r="B1033" s="2"/>
      <c r="C1033" s="2"/>
      <c r="D1033" s="5"/>
    </row>
    <row r="1034" spans="1:4">
      <c r="A1034" s="2"/>
      <c r="B1034" s="2"/>
      <c r="C1034" s="2"/>
      <c r="D1034" s="5"/>
    </row>
    <row r="1035" spans="1:4">
      <c r="A1035" s="2"/>
      <c r="B1035" s="2"/>
      <c r="C1035" s="2"/>
      <c r="D1035" s="5"/>
    </row>
    <row r="1036" spans="1:4">
      <c r="A1036" s="2"/>
      <c r="B1036" s="2"/>
      <c r="C1036" s="2"/>
      <c r="D1036" s="5"/>
    </row>
    <row r="1037" spans="1:4">
      <c r="A1037" s="2"/>
      <c r="B1037" s="2"/>
      <c r="C1037" s="2"/>
      <c r="D1037" s="5"/>
    </row>
    <row r="1038" spans="1:4">
      <c r="A1038" s="2"/>
      <c r="B1038" s="2"/>
      <c r="C1038" s="2"/>
      <c r="D1038" s="5"/>
    </row>
    <row r="1039" spans="1:4">
      <c r="A1039" s="2"/>
      <c r="B1039" s="2"/>
      <c r="C1039" s="2"/>
      <c r="D1039" s="5"/>
    </row>
    <row r="1040" spans="1:4">
      <c r="A1040" s="2"/>
      <c r="B1040" s="2"/>
      <c r="C1040" s="2"/>
      <c r="D1040" s="5"/>
    </row>
    <row r="1041" spans="1:4">
      <c r="A1041" s="2"/>
      <c r="B1041" s="2"/>
      <c r="C1041" s="2"/>
      <c r="D1041" s="5"/>
    </row>
    <row r="1042" spans="1:4">
      <c r="A1042" s="2"/>
      <c r="B1042" s="2"/>
      <c r="C1042" s="2"/>
      <c r="D1042" s="5"/>
    </row>
    <row r="1043" spans="1:4">
      <c r="A1043" s="2"/>
      <c r="B1043" s="2"/>
      <c r="C1043" s="2"/>
      <c r="D1043" s="5"/>
    </row>
    <row r="1044" spans="1:4">
      <c r="A1044" s="2"/>
      <c r="B1044" s="2"/>
      <c r="C1044" s="2"/>
      <c r="D1044" s="5"/>
    </row>
    <row r="1045" spans="1:4">
      <c r="A1045" s="2"/>
      <c r="B1045" s="2"/>
      <c r="C1045" s="2"/>
      <c r="D1045" s="5"/>
    </row>
    <row r="1046" spans="1:4">
      <c r="A1046" s="2"/>
      <c r="B1046" s="2"/>
      <c r="C1046" s="2"/>
      <c r="D1046" s="5"/>
    </row>
    <row r="1047" spans="1:4">
      <c r="A1047" s="2"/>
      <c r="B1047" s="2"/>
      <c r="C1047" s="2"/>
      <c r="D1047" s="5"/>
    </row>
    <row r="1048" spans="1:4">
      <c r="A1048" s="2"/>
      <c r="B1048" s="2"/>
      <c r="C1048" s="2"/>
      <c r="D1048" s="5"/>
    </row>
    <row r="1049" spans="1:4">
      <c r="A1049" s="2"/>
      <c r="B1049" s="2"/>
      <c r="C1049" s="2"/>
      <c r="D1049" s="5"/>
    </row>
    <row r="1050" spans="1:4">
      <c r="A1050" s="2"/>
      <c r="B1050" s="2"/>
      <c r="C1050" s="2"/>
      <c r="D1050" s="5"/>
    </row>
    <row r="1051" spans="1:4">
      <c r="A1051" s="2"/>
      <c r="B1051" s="2"/>
      <c r="C1051" s="2"/>
      <c r="D1051" s="5"/>
    </row>
    <row r="1052" spans="1:4">
      <c r="A1052" s="2"/>
      <c r="B1052" s="2"/>
      <c r="C1052" s="2"/>
      <c r="D1052" s="5"/>
    </row>
    <row r="1053" spans="1:4">
      <c r="A1053" s="2"/>
      <c r="B1053" s="2"/>
      <c r="C1053" s="2"/>
      <c r="D1053" s="5"/>
    </row>
    <row r="1054" spans="1:4">
      <c r="A1054" s="2"/>
      <c r="B1054" s="2"/>
      <c r="C1054" s="2"/>
      <c r="D1054" s="5"/>
    </row>
    <row r="1055" spans="1:4">
      <c r="A1055" s="2"/>
      <c r="B1055" s="2"/>
      <c r="C1055" s="2"/>
      <c r="D1055" s="5"/>
    </row>
    <row r="1056" spans="1:4">
      <c r="A1056" s="2"/>
      <c r="B1056" s="2"/>
      <c r="C1056" s="2"/>
      <c r="D1056" s="5"/>
    </row>
    <row r="1057" spans="1:4">
      <c r="A1057" s="2"/>
      <c r="B1057" s="2"/>
      <c r="C1057" s="2"/>
      <c r="D1057" s="5"/>
    </row>
    <row r="1058" spans="1:4">
      <c r="A1058" s="2"/>
      <c r="B1058" s="2"/>
      <c r="C1058" s="2"/>
      <c r="D1058" s="5"/>
    </row>
    <row r="1059" spans="1:4">
      <c r="A1059" s="2"/>
      <c r="B1059" s="2"/>
      <c r="C1059" s="2"/>
      <c r="D1059" s="5"/>
    </row>
    <row r="1060" spans="1:4">
      <c r="A1060" s="2"/>
      <c r="B1060" s="2"/>
      <c r="C1060" s="2"/>
      <c r="D1060" s="5"/>
    </row>
    <row r="1061" spans="1:4">
      <c r="A1061" s="2"/>
      <c r="B1061" s="2"/>
      <c r="C1061" s="2"/>
      <c r="D1061" s="5"/>
    </row>
    <row r="1062" spans="1:4">
      <c r="A1062" s="2"/>
      <c r="B1062" s="2"/>
      <c r="C1062" s="2"/>
      <c r="D1062" s="5"/>
    </row>
    <row r="1063" spans="1:4">
      <c r="A1063" s="2"/>
      <c r="B1063" s="2"/>
      <c r="C1063" s="2"/>
      <c r="D1063" s="5"/>
    </row>
    <row r="1064" spans="1:4">
      <c r="A1064" s="2"/>
      <c r="B1064" s="2"/>
      <c r="C1064" s="2"/>
      <c r="D1064" s="5"/>
    </row>
    <row r="1065" spans="1:4">
      <c r="A1065" s="2"/>
      <c r="B1065" s="2"/>
      <c r="C1065" s="2"/>
      <c r="D1065" s="5"/>
    </row>
    <row r="1066" spans="1:4">
      <c r="A1066" s="2"/>
      <c r="B1066" s="2"/>
      <c r="C1066" s="2"/>
      <c r="D1066" s="5"/>
    </row>
    <row r="1067" spans="1:4">
      <c r="A1067" s="2"/>
      <c r="B1067" s="2"/>
      <c r="C1067" s="2"/>
      <c r="D1067" s="5"/>
    </row>
    <row r="1068" spans="1:4">
      <c r="A1068" s="2"/>
      <c r="B1068" s="2"/>
      <c r="C1068" s="2"/>
      <c r="D1068" s="5"/>
    </row>
    <row r="1069" spans="1:4">
      <c r="A1069" s="2"/>
      <c r="B1069" s="2"/>
      <c r="C1069" s="2"/>
      <c r="D1069" s="5"/>
    </row>
    <row r="1070" spans="1:4">
      <c r="A1070" s="2"/>
      <c r="B1070" s="2"/>
      <c r="C1070" s="2"/>
      <c r="D1070" s="5"/>
    </row>
    <row r="1071" spans="1:4">
      <c r="A1071" s="2"/>
      <c r="B1071" s="2"/>
      <c r="C1071" s="2"/>
      <c r="D1071" s="5"/>
    </row>
    <row r="1072" spans="1:4">
      <c r="A1072" s="2"/>
      <c r="B1072" s="2"/>
      <c r="C1072" s="2"/>
      <c r="D1072" s="5"/>
    </row>
    <row r="1073" spans="1:4">
      <c r="A1073" s="2"/>
      <c r="B1073" s="2"/>
      <c r="C1073" s="2"/>
      <c r="D1073" s="5"/>
    </row>
    <row r="1074" spans="1:4">
      <c r="A1074" s="2"/>
      <c r="B1074" s="2"/>
      <c r="C1074" s="2"/>
      <c r="D1074" s="5"/>
    </row>
    <row r="1075" spans="1:4">
      <c r="A1075" s="2"/>
      <c r="B1075" s="2"/>
      <c r="C1075" s="2"/>
      <c r="D1075" s="5"/>
    </row>
    <row r="1076" spans="1:4">
      <c r="A1076" s="2"/>
      <c r="B1076" s="2"/>
      <c r="C1076" s="2"/>
      <c r="D1076" s="5"/>
    </row>
    <row r="1077" spans="1:4">
      <c r="A1077" s="2"/>
      <c r="B1077" s="2"/>
      <c r="C1077" s="2"/>
      <c r="D1077" s="5"/>
    </row>
    <row r="1078" spans="1:4">
      <c r="A1078" s="2"/>
      <c r="B1078" s="2"/>
      <c r="C1078" s="2"/>
      <c r="D1078" s="5"/>
    </row>
    <row r="1079" spans="1:4">
      <c r="A1079" s="2"/>
      <c r="B1079" s="2"/>
      <c r="C1079" s="2"/>
      <c r="D1079" s="5"/>
    </row>
    <row r="1080" spans="1:4">
      <c r="A1080" s="2"/>
      <c r="B1080" s="2"/>
      <c r="C1080" s="2"/>
      <c r="D1080" s="5"/>
    </row>
    <row r="1081" spans="1:4">
      <c r="A1081" s="2"/>
      <c r="B1081" s="2"/>
      <c r="C1081" s="2"/>
      <c r="D1081" s="5"/>
    </row>
    <row r="1082" spans="1:4">
      <c r="A1082" s="2"/>
      <c r="B1082" s="2"/>
      <c r="C1082" s="2"/>
      <c r="D1082" s="5"/>
    </row>
    <row r="1083" spans="1:4">
      <c r="A1083" s="2"/>
      <c r="B1083" s="2"/>
      <c r="C1083" s="2"/>
      <c r="D1083" s="5"/>
    </row>
    <row r="1084" spans="1:4">
      <c r="A1084" s="2"/>
      <c r="B1084" s="2"/>
      <c r="C1084" s="2"/>
      <c r="D1084" s="5"/>
    </row>
    <row r="1085" spans="1:4">
      <c r="A1085" s="2"/>
      <c r="B1085" s="2"/>
      <c r="C1085" s="2"/>
      <c r="D1085" s="5"/>
    </row>
    <row r="1086" spans="1:4">
      <c r="A1086" s="2"/>
      <c r="B1086" s="2"/>
      <c r="C1086" s="2"/>
      <c r="D1086" s="5"/>
    </row>
    <row r="1087" spans="1:4">
      <c r="A1087" s="2"/>
      <c r="B1087" s="2"/>
      <c r="C1087" s="2"/>
      <c r="D1087" s="5"/>
    </row>
    <row r="1088" spans="1:4">
      <c r="A1088" s="2"/>
      <c r="B1088" s="2"/>
      <c r="C1088" s="2"/>
      <c r="D1088" s="5"/>
    </row>
    <row r="1089" spans="1:4">
      <c r="A1089" s="2"/>
      <c r="B1089" s="2"/>
      <c r="C1089" s="2"/>
      <c r="D1089" s="5"/>
    </row>
    <row r="1090" spans="1:4">
      <c r="A1090" s="2"/>
      <c r="B1090" s="2"/>
      <c r="C1090" s="2"/>
      <c r="D1090" s="5"/>
    </row>
    <row r="1091" spans="1:4">
      <c r="A1091" s="2"/>
      <c r="B1091" s="2"/>
      <c r="C1091" s="2"/>
      <c r="D1091" s="5"/>
    </row>
    <row r="1092" spans="1:4">
      <c r="A1092" s="2"/>
      <c r="B1092" s="2"/>
      <c r="C1092" s="2"/>
      <c r="D1092" s="5"/>
    </row>
    <row r="1093" spans="1:4">
      <c r="A1093" s="2"/>
      <c r="B1093" s="2"/>
      <c r="C1093" s="2"/>
      <c r="D1093" s="5"/>
    </row>
    <row r="1094" spans="1:4">
      <c r="A1094" s="2"/>
      <c r="B1094" s="2"/>
      <c r="C1094" s="2"/>
      <c r="D1094" s="5"/>
    </row>
    <row r="1095" spans="1:4">
      <c r="A1095" s="2"/>
      <c r="B1095" s="2"/>
      <c r="C1095" s="2"/>
      <c r="D1095" s="5"/>
    </row>
    <row r="1096" spans="1:4">
      <c r="A1096" s="2"/>
      <c r="B1096" s="2"/>
      <c r="C1096" s="2"/>
      <c r="D1096" s="5"/>
    </row>
    <row r="1097" spans="1:4">
      <c r="A1097" s="2"/>
      <c r="B1097" s="2"/>
      <c r="C1097" s="2"/>
      <c r="D1097" s="5"/>
    </row>
    <row r="1098" spans="1:4">
      <c r="A1098" s="2"/>
      <c r="B1098" s="2"/>
      <c r="C1098" s="2"/>
      <c r="D1098" s="5"/>
    </row>
    <row r="1099" spans="1:4">
      <c r="A1099" s="2"/>
      <c r="B1099" s="2"/>
      <c r="C1099" s="2"/>
      <c r="D1099" s="5"/>
    </row>
    <row r="1100" spans="1:4">
      <c r="A1100" s="2"/>
      <c r="B1100" s="2"/>
      <c r="C1100" s="2"/>
      <c r="D1100" s="5"/>
    </row>
    <row r="1101" spans="1:4">
      <c r="A1101" s="2"/>
      <c r="B1101" s="2"/>
      <c r="C1101" s="2"/>
      <c r="D1101" s="5"/>
    </row>
    <row r="1102" spans="1:4">
      <c r="A1102" s="2"/>
      <c r="B1102" s="2"/>
      <c r="C1102" s="2"/>
      <c r="D1102" s="5"/>
    </row>
    <row r="1103" spans="1:4">
      <c r="A1103" s="2"/>
      <c r="B1103" s="2"/>
      <c r="C1103" s="2"/>
      <c r="D1103" s="5"/>
    </row>
    <row r="1104" spans="1:4">
      <c r="A1104" s="2"/>
      <c r="B1104" s="2"/>
      <c r="C1104" s="2"/>
      <c r="D1104" s="5"/>
    </row>
    <row r="1105" spans="1:4">
      <c r="A1105" s="2"/>
      <c r="B1105" s="2"/>
      <c r="C1105" s="2"/>
      <c r="D1105" s="5"/>
    </row>
    <row r="1106" spans="1:4">
      <c r="A1106" s="2"/>
      <c r="B1106" s="2"/>
      <c r="C1106" s="2"/>
      <c r="D1106" s="5"/>
    </row>
  </sheetData>
  <pageMargins left="0.7" right="0.7" top="0.75" bottom="0.75" header="0.3" footer="0.3"/>
  <pageSetup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D6" sqref="D6"/>
    </sheetView>
  </sheetViews>
  <sheetFormatPr defaultRowHeight="15"/>
  <cols>
    <col min="1" max="1" width="16.28515625" bestFit="1" customWidth="1"/>
  </cols>
  <sheetData>
    <row r="1" spans="1:6">
      <c r="A1" s="21" t="s">
        <v>9</v>
      </c>
    </row>
    <row r="2" spans="1:6">
      <c r="A2" t="s">
        <v>32</v>
      </c>
      <c r="B2" t="s">
        <v>33</v>
      </c>
    </row>
    <row r="3" spans="1:6" s="10" customFormat="1">
      <c r="B3" s="10" t="s">
        <v>41</v>
      </c>
      <c r="D3" s="10" t="s">
        <v>40</v>
      </c>
      <c r="F3" s="10" t="s">
        <v>42</v>
      </c>
    </row>
    <row r="4" spans="1:6">
      <c r="A4" t="s">
        <v>34</v>
      </c>
      <c r="B4">
        <v>6.2</v>
      </c>
      <c r="C4" t="s">
        <v>35</v>
      </c>
      <c r="D4" s="10">
        <v>5.13</v>
      </c>
      <c r="E4" s="10" t="s">
        <v>35</v>
      </c>
    </row>
    <row r="5" spans="1:6">
      <c r="A5" t="s">
        <v>36</v>
      </c>
      <c r="B5">
        <f>Citrus_Seager!L6</f>
        <v>46.99412807950624</v>
      </c>
      <c r="C5" t="s">
        <v>35</v>
      </c>
      <c r="D5" s="10">
        <f>Citrus_Seager!L6</f>
        <v>46.99412807950624</v>
      </c>
      <c r="E5" s="10" t="s">
        <v>35</v>
      </c>
    </row>
    <row r="6" spans="1:6">
      <c r="A6" t="s">
        <v>37</v>
      </c>
      <c r="B6">
        <f>(B4/B5)*365</f>
        <v>48.154952384080424</v>
      </c>
      <c r="D6" s="10">
        <f>(D4/D5)*365</f>
        <v>39.844339633924612</v>
      </c>
      <c r="E6" s="10"/>
    </row>
    <row r="7" spans="1:6">
      <c r="A7" t="s">
        <v>38</v>
      </c>
      <c r="B7" s="29">
        <f>(ROUND((43.75*B6)/(4.38+B6),1))/100</f>
        <v>0.40100000000000002</v>
      </c>
      <c r="C7" s="29"/>
      <c r="D7" s="29">
        <f>(ROUND((43.75*D6)/(4.38+D6),1))/100</f>
        <v>0.39399999999999996</v>
      </c>
      <c r="E7" s="29"/>
      <c r="F7" s="29">
        <f>B7-D7</f>
        <v>7.0000000000000617E-3</v>
      </c>
    </row>
    <row r="8" spans="1:6">
      <c r="A8" t="s">
        <v>39</v>
      </c>
      <c r="B8" s="29">
        <f>(ROUND(44.53+6.146*LN(B6)+0.145*(LN(B6)^2),1))/100</f>
        <v>0.70499999999999996</v>
      </c>
      <c r="C8" s="29"/>
      <c r="D8" s="29">
        <f>(ROUND(44.53+6.146*LN(D6)+0.145*(LN(D6)^2),1))/100</f>
        <v>0.69099999999999995</v>
      </c>
      <c r="E8" s="29"/>
      <c r="F8" s="29">
        <f>B8-D8</f>
        <v>1.4000000000000012E-2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45"/>
  <sheetViews>
    <sheetView workbookViewId="0">
      <pane ySplit="1" topLeftCell="A236" activePane="bottomLeft" state="frozen"/>
      <selection pane="bottomLeft" activeCell="L253" sqref="L253"/>
    </sheetView>
  </sheetViews>
  <sheetFormatPr defaultRowHeight="15"/>
  <cols>
    <col min="1" max="1" width="12" style="42" bestFit="1" customWidth="1"/>
    <col min="2" max="2" width="12.85546875" style="42" bestFit="1" customWidth="1"/>
    <col min="3" max="3" width="12.7109375" style="42" bestFit="1" customWidth="1"/>
    <col min="4" max="4" width="8.140625" style="42" customWidth="1"/>
    <col min="5" max="5" width="13.7109375" style="43" customWidth="1"/>
    <col min="6" max="6" width="14.7109375" style="43" customWidth="1"/>
    <col min="7" max="10" width="13.7109375" style="43" customWidth="1"/>
    <col min="11" max="11" width="15.7109375" style="43" bestFit="1" customWidth="1"/>
    <col min="12" max="12" width="15.7109375" style="44" bestFit="1" customWidth="1"/>
    <col min="13" max="13" width="16.7109375" style="44" bestFit="1" customWidth="1"/>
    <col min="14" max="14" width="15.7109375" style="44" bestFit="1" customWidth="1"/>
    <col min="15" max="16384" width="9.140625" style="44"/>
  </cols>
  <sheetData>
    <row r="1" spans="1:14">
      <c r="A1" s="42" t="s">
        <v>54</v>
      </c>
      <c r="B1" s="42" t="s">
        <v>61</v>
      </c>
      <c r="C1" s="42" t="s">
        <v>69</v>
      </c>
      <c r="D1" s="42" t="s">
        <v>55</v>
      </c>
      <c r="E1" s="43" t="s">
        <v>70</v>
      </c>
      <c r="F1" s="43" t="s">
        <v>71</v>
      </c>
      <c r="G1" s="43" t="s">
        <v>72</v>
      </c>
      <c r="H1" s="43" t="s">
        <v>66</v>
      </c>
      <c r="I1" s="43" t="s">
        <v>67</v>
      </c>
      <c r="J1" s="43" t="s">
        <v>60</v>
      </c>
      <c r="K1" s="43" t="s">
        <v>73</v>
      </c>
      <c r="L1" s="45" t="s">
        <v>74</v>
      </c>
      <c r="M1" s="28" t="s">
        <v>75</v>
      </c>
      <c r="N1" s="28" t="s">
        <v>76</v>
      </c>
    </row>
    <row r="2" spans="1:14">
      <c r="A2" s="42" t="s">
        <v>57</v>
      </c>
      <c r="B2" s="42">
        <v>1110</v>
      </c>
      <c r="C2" s="42" t="s">
        <v>56</v>
      </c>
      <c r="D2" s="42" t="s">
        <v>47</v>
      </c>
      <c r="E2" s="43">
        <v>0.22</v>
      </c>
      <c r="F2" s="43">
        <v>50.8</v>
      </c>
      <c r="G2" s="43">
        <v>0</v>
      </c>
      <c r="H2" s="43">
        <v>0.96799999999999997</v>
      </c>
      <c r="I2" s="43">
        <v>0.125</v>
      </c>
      <c r="J2" s="43">
        <v>0.28799999999999998</v>
      </c>
      <c r="K2" s="43">
        <v>2.1358508325000001E-2</v>
      </c>
      <c r="L2" s="30">
        <f>F2*J2*K2/12</f>
        <v>2.6040293349839996E-2</v>
      </c>
      <c r="M2" s="30">
        <f>ROUND(2.721*H2*L2,1)</f>
        <v>0.1</v>
      </c>
      <c r="N2" s="30">
        <f>ROUND((2.721*I2*L2)+(E2*K2),1)</f>
        <v>0</v>
      </c>
    </row>
    <row r="3" spans="1:14">
      <c r="A3" s="42" t="s">
        <v>57</v>
      </c>
      <c r="B3" s="42">
        <v>1110</v>
      </c>
      <c r="C3" s="42" t="s">
        <v>56</v>
      </c>
      <c r="D3" s="42" t="s">
        <v>49</v>
      </c>
      <c r="E3" s="43">
        <v>0.22</v>
      </c>
      <c r="F3" s="43">
        <v>50.8</v>
      </c>
      <c r="G3" s="43">
        <v>0</v>
      </c>
      <c r="H3" s="43">
        <v>0.96799999999999997</v>
      </c>
      <c r="I3" s="43">
        <v>0.125</v>
      </c>
      <c r="J3" s="43">
        <v>0.28799999999999998</v>
      </c>
      <c r="K3" s="43">
        <v>7.0311695526500004E-2</v>
      </c>
      <c r="L3" s="30">
        <f t="shared" ref="L3:L66" si="0">F3*J3*K3/12</f>
        <v>8.5724019185908787E-2</v>
      </c>
      <c r="M3" s="30">
        <f t="shared" ref="M3:M66" si="1">ROUND(2.721*H3*L3,1)</f>
        <v>0.2</v>
      </c>
      <c r="N3" s="30">
        <f t="shared" ref="N3:N66" si="2">ROUND((2.721*I3*L3)+(E3*K3),1)</f>
        <v>0</v>
      </c>
    </row>
    <row r="4" spans="1:14">
      <c r="A4" s="42" t="s">
        <v>57</v>
      </c>
      <c r="B4" s="42">
        <v>1110</v>
      </c>
      <c r="C4" s="42" t="s">
        <v>56</v>
      </c>
      <c r="D4" s="42" t="s">
        <v>47</v>
      </c>
      <c r="E4" s="43">
        <v>0.22</v>
      </c>
      <c r="F4" s="43">
        <v>50.8</v>
      </c>
      <c r="G4" s="43">
        <v>0</v>
      </c>
      <c r="H4" s="43">
        <v>0.96799999999999997</v>
      </c>
      <c r="I4" s="43">
        <v>0.125</v>
      </c>
      <c r="J4" s="43">
        <v>0.28799999999999998</v>
      </c>
      <c r="K4" s="43">
        <v>7.2262831616600007E-2</v>
      </c>
      <c r="L4" s="30">
        <f t="shared" si="0"/>
        <v>8.8102844306958708E-2</v>
      </c>
      <c r="M4" s="30">
        <f t="shared" si="1"/>
        <v>0.2</v>
      </c>
      <c r="N4" s="30">
        <f t="shared" si="2"/>
        <v>0</v>
      </c>
    </row>
    <row r="5" spans="1:14">
      <c r="A5" s="42" t="s">
        <v>57</v>
      </c>
      <c r="B5" s="42">
        <v>1110</v>
      </c>
      <c r="C5" s="42" t="s">
        <v>56</v>
      </c>
      <c r="D5" s="42" t="s">
        <v>49</v>
      </c>
      <c r="E5" s="43">
        <v>0.22</v>
      </c>
      <c r="F5" s="43">
        <v>50.8</v>
      </c>
      <c r="G5" s="43">
        <v>0</v>
      </c>
      <c r="H5" s="43">
        <v>0.96799999999999997</v>
      </c>
      <c r="I5" s="43">
        <v>0.125</v>
      </c>
      <c r="J5" s="43">
        <v>0.28799999999999998</v>
      </c>
      <c r="K5" s="43">
        <v>0.62436834844699995</v>
      </c>
      <c r="L5" s="30">
        <f t="shared" si="0"/>
        <v>0.76122989042658229</v>
      </c>
      <c r="M5" s="30">
        <f t="shared" si="1"/>
        <v>2</v>
      </c>
      <c r="N5" s="30">
        <f t="shared" si="2"/>
        <v>0.4</v>
      </c>
    </row>
    <row r="6" spans="1:14">
      <c r="A6" s="42" t="s">
        <v>57</v>
      </c>
      <c r="B6" s="42">
        <v>1110</v>
      </c>
      <c r="C6" s="42" t="s">
        <v>56</v>
      </c>
      <c r="D6" s="42" t="s">
        <v>49</v>
      </c>
      <c r="E6" s="43">
        <v>0.22</v>
      </c>
      <c r="F6" s="43">
        <v>50.8</v>
      </c>
      <c r="G6" s="43">
        <v>0</v>
      </c>
      <c r="H6" s="43">
        <v>0.96799999999999997</v>
      </c>
      <c r="I6" s="43">
        <v>0.125</v>
      </c>
      <c r="J6" s="43">
        <v>0.28799999999999998</v>
      </c>
      <c r="K6" s="43">
        <v>0.831183804498</v>
      </c>
      <c r="L6" s="30">
        <f t="shared" si="0"/>
        <v>1.0133792944439615</v>
      </c>
      <c r="M6" s="30">
        <f t="shared" si="1"/>
        <v>2.7</v>
      </c>
      <c r="N6" s="30">
        <f t="shared" si="2"/>
        <v>0.5</v>
      </c>
    </row>
    <row r="7" spans="1:14">
      <c r="A7" s="42" t="s">
        <v>57</v>
      </c>
      <c r="B7" s="42">
        <v>1110</v>
      </c>
      <c r="C7" s="42" t="s">
        <v>56</v>
      </c>
      <c r="D7" s="42" t="s">
        <v>49</v>
      </c>
      <c r="E7" s="43">
        <v>0.22</v>
      </c>
      <c r="F7" s="43">
        <v>50.8</v>
      </c>
      <c r="G7" s="43">
        <v>0</v>
      </c>
      <c r="H7" s="43">
        <v>0.96799999999999997</v>
      </c>
      <c r="I7" s="43">
        <v>0.125</v>
      </c>
      <c r="J7" s="43">
        <v>0.28799999999999998</v>
      </c>
      <c r="K7" s="43">
        <v>0.93618681930000003</v>
      </c>
      <c r="L7" s="30">
        <f t="shared" si="0"/>
        <v>1.1413989700905598</v>
      </c>
      <c r="M7" s="30">
        <f t="shared" si="1"/>
        <v>3</v>
      </c>
      <c r="N7" s="30">
        <f t="shared" si="2"/>
        <v>0.6</v>
      </c>
    </row>
    <row r="8" spans="1:14">
      <c r="A8" s="42" t="s">
        <v>57</v>
      </c>
      <c r="B8" s="42">
        <v>1110</v>
      </c>
      <c r="C8" s="42" t="s">
        <v>56</v>
      </c>
      <c r="D8" s="42" t="s">
        <v>47</v>
      </c>
      <c r="E8" s="43">
        <v>0.22</v>
      </c>
      <c r="F8" s="43">
        <v>50.8</v>
      </c>
      <c r="G8" s="43">
        <v>0</v>
      </c>
      <c r="H8" s="43">
        <v>0.96799999999999997</v>
      </c>
      <c r="I8" s="43">
        <v>0.125</v>
      </c>
      <c r="J8" s="43">
        <v>0.28799999999999998</v>
      </c>
      <c r="K8" s="43">
        <v>0.98374623206300005</v>
      </c>
      <c r="L8" s="30">
        <f t="shared" si="0"/>
        <v>1.1993834061312094</v>
      </c>
      <c r="M8" s="30">
        <f t="shared" si="1"/>
        <v>3.2</v>
      </c>
      <c r="N8" s="30">
        <f t="shared" si="2"/>
        <v>0.6</v>
      </c>
    </row>
    <row r="9" spans="1:14">
      <c r="A9" s="42" t="s">
        <v>57</v>
      </c>
      <c r="B9" s="42">
        <v>1110</v>
      </c>
      <c r="C9" s="42" t="s">
        <v>56</v>
      </c>
      <c r="D9" s="42" t="s">
        <v>49</v>
      </c>
      <c r="E9" s="43">
        <v>0.22</v>
      </c>
      <c r="F9" s="43">
        <v>50.8</v>
      </c>
      <c r="G9" s="43">
        <v>0</v>
      </c>
      <c r="H9" s="43">
        <v>0.96799999999999997</v>
      </c>
      <c r="I9" s="43">
        <v>0.125</v>
      </c>
      <c r="J9" s="43">
        <v>0.28799999999999998</v>
      </c>
      <c r="K9" s="43">
        <v>0.98607859711300005</v>
      </c>
      <c r="L9" s="30">
        <f t="shared" si="0"/>
        <v>1.2022270256001695</v>
      </c>
      <c r="M9" s="30">
        <f t="shared" si="1"/>
        <v>3.2</v>
      </c>
      <c r="N9" s="30">
        <f t="shared" si="2"/>
        <v>0.6</v>
      </c>
    </row>
    <row r="10" spans="1:14">
      <c r="A10" s="42" t="s">
        <v>57</v>
      </c>
      <c r="B10" s="42">
        <v>1110</v>
      </c>
      <c r="C10" s="42" t="s">
        <v>56</v>
      </c>
      <c r="D10" s="42" t="s">
        <v>47</v>
      </c>
      <c r="E10" s="43">
        <v>0.22</v>
      </c>
      <c r="F10" s="43">
        <v>50.8</v>
      </c>
      <c r="G10" s="43">
        <v>0</v>
      </c>
      <c r="H10" s="43">
        <v>0.96799999999999997</v>
      </c>
      <c r="I10" s="43">
        <v>0.125</v>
      </c>
      <c r="J10" s="43">
        <v>0.28799999999999998</v>
      </c>
      <c r="K10" s="43">
        <v>1.0594284142899999</v>
      </c>
      <c r="L10" s="30">
        <f t="shared" si="0"/>
        <v>1.2916551227023676</v>
      </c>
      <c r="M10" s="30">
        <f t="shared" si="1"/>
        <v>3.4</v>
      </c>
      <c r="N10" s="30">
        <f t="shared" si="2"/>
        <v>0.7</v>
      </c>
    </row>
    <row r="11" spans="1:14">
      <c r="A11" s="42" t="s">
        <v>57</v>
      </c>
      <c r="B11" s="42">
        <v>1110</v>
      </c>
      <c r="C11" s="42" t="s">
        <v>56</v>
      </c>
      <c r="D11" s="42" t="s">
        <v>49</v>
      </c>
      <c r="E11" s="43">
        <v>0.22</v>
      </c>
      <c r="F11" s="43">
        <v>50.8</v>
      </c>
      <c r="G11" s="43">
        <v>0</v>
      </c>
      <c r="H11" s="43">
        <v>0.96799999999999997</v>
      </c>
      <c r="I11" s="43">
        <v>0.125</v>
      </c>
      <c r="J11" s="43">
        <v>0.28799999999999998</v>
      </c>
      <c r="K11" s="43">
        <v>1.0636718157</v>
      </c>
      <c r="L11" s="30">
        <f t="shared" si="0"/>
        <v>1.2968286777014397</v>
      </c>
      <c r="M11" s="30">
        <f t="shared" si="1"/>
        <v>3.4</v>
      </c>
      <c r="N11" s="30">
        <f t="shared" si="2"/>
        <v>0.7</v>
      </c>
    </row>
    <row r="12" spans="1:14">
      <c r="A12" s="42" t="s">
        <v>57</v>
      </c>
      <c r="B12" s="42">
        <v>1110</v>
      </c>
      <c r="C12" s="42" t="s">
        <v>56</v>
      </c>
      <c r="D12" s="42" t="s">
        <v>49</v>
      </c>
      <c r="E12" s="43">
        <v>0.22</v>
      </c>
      <c r="F12" s="43">
        <v>50.8</v>
      </c>
      <c r="G12" s="43">
        <v>0</v>
      </c>
      <c r="H12" s="43">
        <v>0.96799999999999997</v>
      </c>
      <c r="I12" s="43">
        <v>0.125</v>
      </c>
      <c r="J12" s="43">
        <v>0.28799999999999998</v>
      </c>
      <c r="K12" s="43">
        <v>1.1496765280600001</v>
      </c>
      <c r="L12" s="30">
        <f t="shared" si="0"/>
        <v>1.4016856230107519</v>
      </c>
      <c r="M12" s="30">
        <f t="shared" si="1"/>
        <v>3.7</v>
      </c>
      <c r="N12" s="30">
        <f t="shared" si="2"/>
        <v>0.7</v>
      </c>
    </row>
    <row r="13" spans="1:14">
      <c r="A13" s="42" t="s">
        <v>57</v>
      </c>
      <c r="B13" s="42">
        <v>1110</v>
      </c>
      <c r="C13" s="42" t="s">
        <v>56</v>
      </c>
      <c r="D13" s="42" t="s">
        <v>49</v>
      </c>
      <c r="E13" s="43">
        <v>0.22</v>
      </c>
      <c r="F13" s="43">
        <v>50.8</v>
      </c>
      <c r="G13" s="43">
        <v>0</v>
      </c>
      <c r="H13" s="43">
        <v>0.96799999999999997</v>
      </c>
      <c r="I13" s="43">
        <v>0.125</v>
      </c>
      <c r="J13" s="43">
        <v>0.28799999999999998</v>
      </c>
      <c r="K13" s="43">
        <v>1.36300264321</v>
      </c>
      <c r="L13" s="30">
        <f t="shared" si="0"/>
        <v>1.6617728226016319</v>
      </c>
      <c r="M13" s="30">
        <f t="shared" si="1"/>
        <v>4.4000000000000004</v>
      </c>
      <c r="N13" s="30">
        <f t="shared" si="2"/>
        <v>0.9</v>
      </c>
    </row>
    <row r="14" spans="1:14">
      <c r="A14" s="42" t="s">
        <v>57</v>
      </c>
      <c r="B14" s="42">
        <v>1110</v>
      </c>
      <c r="C14" s="42" t="s">
        <v>56</v>
      </c>
      <c r="D14" s="42" t="s">
        <v>49</v>
      </c>
      <c r="E14" s="43">
        <v>0.22</v>
      </c>
      <c r="F14" s="43">
        <v>50.8</v>
      </c>
      <c r="G14" s="43">
        <v>0</v>
      </c>
      <c r="H14" s="43">
        <v>0.96799999999999997</v>
      </c>
      <c r="I14" s="43">
        <v>0.125</v>
      </c>
      <c r="J14" s="43">
        <v>0.28799999999999998</v>
      </c>
      <c r="K14" s="43">
        <v>1.9689773616899999</v>
      </c>
      <c r="L14" s="30">
        <f t="shared" si="0"/>
        <v>2.4005771993724476</v>
      </c>
      <c r="M14" s="30">
        <f t="shared" si="1"/>
        <v>6.3</v>
      </c>
      <c r="N14" s="30">
        <f t="shared" si="2"/>
        <v>1.2</v>
      </c>
    </row>
    <row r="15" spans="1:14">
      <c r="A15" s="42" t="s">
        <v>57</v>
      </c>
      <c r="B15" s="42">
        <v>1110</v>
      </c>
      <c r="C15" s="42" t="s">
        <v>56</v>
      </c>
      <c r="D15" s="42" t="s">
        <v>49</v>
      </c>
      <c r="E15" s="43">
        <v>0.22</v>
      </c>
      <c r="F15" s="43">
        <v>50.8</v>
      </c>
      <c r="G15" s="43">
        <v>0</v>
      </c>
      <c r="H15" s="43">
        <v>0.96799999999999997</v>
      </c>
      <c r="I15" s="43">
        <v>0.125</v>
      </c>
      <c r="J15" s="43">
        <v>0.28799999999999998</v>
      </c>
      <c r="K15" s="43">
        <v>2.2111751237199999</v>
      </c>
      <c r="L15" s="30">
        <f t="shared" si="0"/>
        <v>2.6958647108394236</v>
      </c>
      <c r="M15" s="30">
        <f t="shared" si="1"/>
        <v>7.1</v>
      </c>
      <c r="N15" s="30">
        <f t="shared" si="2"/>
        <v>1.4</v>
      </c>
    </row>
    <row r="16" spans="1:14">
      <c r="A16" s="42" t="s">
        <v>57</v>
      </c>
      <c r="B16" s="42">
        <v>1110</v>
      </c>
      <c r="C16" s="42" t="s">
        <v>56</v>
      </c>
      <c r="D16" s="42" t="s">
        <v>49</v>
      </c>
      <c r="E16" s="43">
        <v>0.22</v>
      </c>
      <c r="F16" s="43">
        <v>50.8</v>
      </c>
      <c r="G16" s="43">
        <v>0</v>
      </c>
      <c r="H16" s="43">
        <v>0.96799999999999997</v>
      </c>
      <c r="I16" s="43">
        <v>0.125</v>
      </c>
      <c r="J16" s="43">
        <v>0.28799999999999998</v>
      </c>
      <c r="K16" s="43">
        <v>2.61243539597</v>
      </c>
      <c r="L16" s="30">
        <f t="shared" si="0"/>
        <v>3.1850812347666237</v>
      </c>
      <c r="M16" s="30">
        <f t="shared" si="1"/>
        <v>8.4</v>
      </c>
      <c r="N16" s="30">
        <f t="shared" si="2"/>
        <v>1.7</v>
      </c>
    </row>
    <row r="17" spans="1:14">
      <c r="A17" s="42" t="s">
        <v>57</v>
      </c>
      <c r="B17" s="42">
        <v>1110</v>
      </c>
      <c r="C17" s="42" t="s">
        <v>56</v>
      </c>
      <c r="D17" s="42" t="s">
        <v>47</v>
      </c>
      <c r="E17" s="43">
        <v>0.22</v>
      </c>
      <c r="F17" s="43">
        <v>50.8</v>
      </c>
      <c r="G17" s="43">
        <v>0</v>
      </c>
      <c r="H17" s="43">
        <v>0.96799999999999997</v>
      </c>
      <c r="I17" s="43">
        <v>0.125</v>
      </c>
      <c r="J17" s="43">
        <v>0.28799999999999998</v>
      </c>
      <c r="K17" s="43">
        <v>2.7590275747200002</v>
      </c>
      <c r="L17" s="30">
        <f t="shared" si="0"/>
        <v>3.3638064190986241</v>
      </c>
      <c r="M17" s="30">
        <f t="shared" si="1"/>
        <v>8.9</v>
      </c>
      <c r="N17" s="30">
        <f t="shared" si="2"/>
        <v>1.8</v>
      </c>
    </row>
    <row r="18" spans="1:14">
      <c r="A18" s="42" t="s">
        <v>57</v>
      </c>
      <c r="B18" s="42">
        <v>1110</v>
      </c>
      <c r="C18" s="42" t="s">
        <v>56</v>
      </c>
      <c r="D18" s="42" t="s">
        <v>49</v>
      </c>
      <c r="E18" s="43">
        <v>0.22</v>
      </c>
      <c r="F18" s="43">
        <v>50.8</v>
      </c>
      <c r="G18" s="43">
        <v>0</v>
      </c>
      <c r="H18" s="43">
        <v>0.96799999999999997</v>
      </c>
      <c r="I18" s="43">
        <v>0.125</v>
      </c>
      <c r="J18" s="43">
        <v>0.28799999999999998</v>
      </c>
      <c r="K18" s="43">
        <v>4.0639739907200001</v>
      </c>
      <c r="L18" s="30">
        <f t="shared" si="0"/>
        <v>4.9547970894858233</v>
      </c>
      <c r="M18" s="30">
        <f t="shared" si="1"/>
        <v>13.1</v>
      </c>
      <c r="N18" s="30">
        <f t="shared" si="2"/>
        <v>2.6</v>
      </c>
    </row>
    <row r="19" spans="1:14">
      <c r="A19" s="42" t="s">
        <v>57</v>
      </c>
      <c r="B19" s="42">
        <v>1110</v>
      </c>
      <c r="C19" s="42" t="s">
        <v>56</v>
      </c>
      <c r="D19" s="42" t="s">
        <v>49</v>
      </c>
      <c r="E19" s="43">
        <v>0.22</v>
      </c>
      <c r="F19" s="43">
        <v>50.8</v>
      </c>
      <c r="G19" s="43">
        <v>0</v>
      </c>
      <c r="H19" s="43">
        <v>0.96799999999999997</v>
      </c>
      <c r="I19" s="43">
        <v>0.125</v>
      </c>
      <c r="J19" s="43">
        <v>0.28799999999999998</v>
      </c>
      <c r="K19" s="43">
        <v>4.6179168177200003</v>
      </c>
      <c r="L19" s="30">
        <f t="shared" si="0"/>
        <v>5.6301641841642232</v>
      </c>
      <c r="M19" s="30">
        <f t="shared" si="1"/>
        <v>14.8</v>
      </c>
      <c r="N19" s="30">
        <f t="shared" si="2"/>
        <v>2.9</v>
      </c>
    </row>
    <row r="20" spans="1:14">
      <c r="A20" s="42" t="s">
        <v>57</v>
      </c>
      <c r="B20" s="42">
        <v>1110</v>
      </c>
      <c r="C20" s="42" t="s">
        <v>56</v>
      </c>
      <c r="D20" s="42" t="s">
        <v>49</v>
      </c>
      <c r="E20" s="43">
        <v>0.22</v>
      </c>
      <c r="F20" s="43">
        <v>50.8</v>
      </c>
      <c r="G20" s="43">
        <v>0</v>
      </c>
      <c r="H20" s="43">
        <v>0.96799999999999997</v>
      </c>
      <c r="I20" s="43">
        <v>0.125</v>
      </c>
      <c r="J20" s="43">
        <v>0.28799999999999998</v>
      </c>
      <c r="K20" s="43">
        <v>4.8617467217800003</v>
      </c>
      <c r="L20" s="30">
        <f t="shared" si="0"/>
        <v>5.9274416031941755</v>
      </c>
      <c r="M20" s="30">
        <f t="shared" si="1"/>
        <v>15.6</v>
      </c>
      <c r="N20" s="30">
        <f t="shared" si="2"/>
        <v>3.1</v>
      </c>
    </row>
    <row r="21" spans="1:14">
      <c r="A21" s="42" t="s">
        <v>57</v>
      </c>
      <c r="B21" s="42">
        <v>1110</v>
      </c>
      <c r="C21" s="42" t="s">
        <v>56</v>
      </c>
      <c r="D21" s="42" t="s">
        <v>49</v>
      </c>
      <c r="E21" s="43">
        <v>0.22</v>
      </c>
      <c r="F21" s="43">
        <v>50.8</v>
      </c>
      <c r="G21" s="43">
        <v>0</v>
      </c>
      <c r="H21" s="43">
        <v>0.96799999999999997</v>
      </c>
      <c r="I21" s="43">
        <v>0.125</v>
      </c>
      <c r="J21" s="43">
        <v>0.28799999999999998</v>
      </c>
      <c r="K21" s="43">
        <v>16.656137543</v>
      </c>
      <c r="L21" s="30">
        <f t="shared" si="0"/>
        <v>20.307162892425598</v>
      </c>
      <c r="M21" s="30">
        <f t="shared" si="1"/>
        <v>53.5</v>
      </c>
      <c r="N21" s="30">
        <f t="shared" si="2"/>
        <v>10.6</v>
      </c>
    </row>
    <row r="22" spans="1:14">
      <c r="A22" s="42" t="s">
        <v>57</v>
      </c>
      <c r="B22" s="42">
        <v>1210</v>
      </c>
      <c r="C22" s="42" t="s">
        <v>56</v>
      </c>
      <c r="D22" s="42" t="s">
        <v>49</v>
      </c>
      <c r="E22" s="43">
        <v>0.22</v>
      </c>
      <c r="F22" s="43">
        <v>50.8</v>
      </c>
      <c r="G22" s="43">
        <v>0</v>
      </c>
      <c r="H22" s="43">
        <v>1.2450000000000001</v>
      </c>
      <c r="I22" s="43">
        <v>0.21299999999999999</v>
      </c>
      <c r="J22" s="43">
        <v>0.28799999999999998</v>
      </c>
      <c r="K22" s="43">
        <v>1.4330587911700001E-2</v>
      </c>
      <c r="L22" s="30">
        <f t="shared" si="0"/>
        <v>1.7471852781944641E-2</v>
      </c>
      <c r="M22" s="30">
        <f t="shared" si="1"/>
        <v>0.1</v>
      </c>
      <c r="N22" s="30">
        <f t="shared" si="2"/>
        <v>0</v>
      </c>
    </row>
    <row r="23" spans="1:14">
      <c r="A23" s="42" t="s">
        <v>57</v>
      </c>
      <c r="B23" s="42">
        <v>1210</v>
      </c>
      <c r="C23" s="42" t="s">
        <v>56</v>
      </c>
      <c r="D23" s="42" t="s">
        <v>49</v>
      </c>
      <c r="E23" s="43">
        <v>0.22</v>
      </c>
      <c r="F23" s="43">
        <v>50.8</v>
      </c>
      <c r="G23" s="43">
        <v>0</v>
      </c>
      <c r="H23" s="43">
        <v>1.2450000000000001</v>
      </c>
      <c r="I23" s="43">
        <v>0.21299999999999999</v>
      </c>
      <c r="J23" s="43">
        <v>0.28799999999999998</v>
      </c>
      <c r="K23" s="43">
        <v>0.74135376600699998</v>
      </c>
      <c r="L23" s="30">
        <f t="shared" si="0"/>
        <v>0.90385851151573426</v>
      </c>
      <c r="M23" s="30">
        <f t="shared" si="1"/>
        <v>3.1</v>
      </c>
      <c r="N23" s="30">
        <f t="shared" si="2"/>
        <v>0.7</v>
      </c>
    </row>
    <row r="24" spans="1:14">
      <c r="A24" s="42" t="s">
        <v>57</v>
      </c>
      <c r="B24" s="42">
        <v>1210</v>
      </c>
      <c r="C24" s="42" t="s">
        <v>56</v>
      </c>
      <c r="D24" s="42" t="s">
        <v>49</v>
      </c>
      <c r="E24" s="43">
        <v>0.22</v>
      </c>
      <c r="F24" s="43">
        <v>50.8</v>
      </c>
      <c r="G24" s="43">
        <v>0</v>
      </c>
      <c r="H24" s="43">
        <v>1.2450000000000001</v>
      </c>
      <c r="I24" s="43">
        <v>0.21299999999999999</v>
      </c>
      <c r="J24" s="43">
        <v>0.28799999999999998</v>
      </c>
      <c r="K24" s="43">
        <v>2.36118380483</v>
      </c>
      <c r="L24" s="30">
        <f t="shared" si="0"/>
        <v>2.8787552948487356</v>
      </c>
      <c r="M24" s="30">
        <f t="shared" si="1"/>
        <v>9.8000000000000007</v>
      </c>
      <c r="N24" s="30">
        <f t="shared" si="2"/>
        <v>2.2000000000000002</v>
      </c>
    </row>
    <row r="25" spans="1:14">
      <c r="A25" s="42" t="s">
        <v>57</v>
      </c>
      <c r="B25" s="42">
        <v>1210</v>
      </c>
      <c r="C25" s="42" t="s">
        <v>56</v>
      </c>
      <c r="D25" s="42" t="s">
        <v>49</v>
      </c>
      <c r="E25" s="43">
        <v>0.22</v>
      </c>
      <c r="F25" s="43">
        <v>50.8</v>
      </c>
      <c r="G25" s="43">
        <v>0</v>
      </c>
      <c r="H25" s="43">
        <v>1.2450000000000001</v>
      </c>
      <c r="I25" s="43">
        <v>0.21299999999999999</v>
      </c>
      <c r="J25" s="43">
        <v>0.28799999999999998</v>
      </c>
      <c r="K25" s="43">
        <v>3.5185719631999999</v>
      </c>
      <c r="L25" s="30">
        <f t="shared" si="0"/>
        <v>4.2898429375334395</v>
      </c>
      <c r="M25" s="30">
        <f t="shared" si="1"/>
        <v>14.5</v>
      </c>
      <c r="N25" s="30">
        <f t="shared" si="2"/>
        <v>3.3</v>
      </c>
    </row>
    <row r="26" spans="1:14">
      <c r="A26" s="42" t="s">
        <v>57</v>
      </c>
      <c r="B26" s="42">
        <v>1210</v>
      </c>
      <c r="C26" s="42" t="s">
        <v>56</v>
      </c>
      <c r="D26" s="42" t="s">
        <v>46</v>
      </c>
      <c r="E26" s="43">
        <v>0.22</v>
      </c>
      <c r="F26" s="43">
        <v>50.8</v>
      </c>
      <c r="G26" s="43">
        <v>0</v>
      </c>
      <c r="H26" s="43">
        <v>1.2450000000000001</v>
      </c>
      <c r="I26" s="43">
        <v>0.21299999999999999</v>
      </c>
      <c r="J26" s="43">
        <v>0.28799999999999998</v>
      </c>
      <c r="K26" s="43">
        <v>4.2751603786599999</v>
      </c>
      <c r="L26" s="30">
        <f t="shared" si="0"/>
        <v>5.2122755336622708</v>
      </c>
      <c r="M26" s="30">
        <f t="shared" si="1"/>
        <v>17.7</v>
      </c>
      <c r="N26" s="30">
        <f t="shared" si="2"/>
        <v>4</v>
      </c>
    </row>
    <row r="27" spans="1:14">
      <c r="A27" s="42" t="s">
        <v>57</v>
      </c>
      <c r="B27" s="42">
        <v>1210</v>
      </c>
      <c r="C27" s="42" t="s">
        <v>56</v>
      </c>
      <c r="D27" s="42" t="s">
        <v>49</v>
      </c>
      <c r="E27" s="43">
        <v>0.22</v>
      </c>
      <c r="F27" s="43">
        <v>50.8</v>
      </c>
      <c r="G27" s="43">
        <v>0</v>
      </c>
      <c r="H27" s="43">
        <v>1.2450000000000001</v>
      </c>
      <c r="I27" s="43">
        <v>0.21299999999999999</v>
      </c>
      <c r="J27" s="43">
        <v>0.28799999999999998</v>
      </c>
      <c r="K27" s="43">
        <v>14.975100123900001</v>
      </c>
      <c r="L27" s="30">
        <f t="shared" si="0"/>
        <v>18.257642071058878</v>
      </c>
      <c r="M27" s="30">
        <f t="shared" si="1"/>
        <v>61.9</v>
      </c>
      <c r="N27" s="30">
        <f t="shared" si="2"/>
        <v>13.9</v>
      </c>
    </row>
    <row r="28" spans="1:14">
      <c r="A28" s="42" t="s">
        <v>57</v>
      </c>
      <c r="B28" s="42">
        <v>1210</v>
      </c>
      <c r="C28" s="42" t="s">
        <v>56</v>
      </c>
      <c r="D28" s="42" t="s">
        <v>49</v>
      </c>
      <c r="E28" s="43">
        <v>0.22</v>
      </c>
      <c r="F28" s="43">
        <v>50.8</v>
      </c>
      <c r="G28" s="43">
        <v>0</v>
      </c>
      <c r="H28" s="43">
        <v>1.2450000000000001</v>
      </c>
      <c r="I28" s="43">
        <v>0.21299999999999999</v>
      </c>
      <c r="J28" s="43">
        <v>0.28799999999999998</v>
      </c>
      <c r="K28" s="43">
        <v>21.037211564</v>
      </c>
      <c r="L28" s="30">
        <f t="shared" si="0"/>
        <v>25.648568338828795</v>
      </c>
      <c r="M28" s="30">
        <f t="shared" si="1"/>
        <v>86.9</v>
      </c>
      <c r="N28" s="30">
        <f t="shared" si="2"/>
        <v>19.5</v>
      </c>
    </row>
    <row r="29" spans="1:14">
      <c r="A29" s="42" t="s">
        <v>57</v>
      </c>
      <c r="B29" s="42">
        <v>1320</v>
      </c>
      <c r="C29" s="42" t="s">
        <v>56</v>
      </c>
      <c r="D29" s="42" t="s">
        <v>47</v>
      </c>
      <c r="E29" s="43">
        <v>0.22</v>
      </c>
      <c r="F29" s="43">
        <v>50.8</v>
      </c>
      <c r="G29" s="43">
        <v>0</v>
      </c>
      <c r="H29" s="43">
        <v>1.395</v>
      </c>
      <c r="I29" s="43">
        <v>0.33900000000000002</v>
      </c>
      <c r="J29" s="43">
        <v>0.39300000000000002</v>
      </c>
      <c r="K29" s="43">
        <v>0.51086182467499996</v>
      </c>
      <c r="L29" s="30">
        <f t="shared" si="0"/>
        <v>0.8499208177117975</v>
      </c>
      <c r="M29" s="30">
        <f t="shared" si="1"/>
        <v>3.2</v>
      </c>
      <c r="N29" s="30">
        <f t="shared" si="2"/>
        <v>0.9</v>
      </c>
    </row>
    <row r="30" spans="1:14">
      <c r="A30" s="42" t="s">
        <v>57</v>
      </c>
      <c r="B30" s="42">
        <v>1320</v>
      </c>
      <c r="C30" s="42" t="s">
        <v>56</v>
      </c>
      <c r="D30" s="42" t="s">
        <v>47</v>
      </c>
      <c r="E30" s="43">
        <v>0.22</v>
      </c>
      <c r="F30" s="43">
        <v>50.8</v>
      </c>
      <c r="G30" s="43">
        <v>0</v>
      </c>
      <c r="H30" s="43">
        <v>1.395</v>
      </c>
      <c r="I30" s="43">
        <v>0.33900000000000002</v>
      </c>
      <c r="J30" s="43">
        <v>0.39300000000000002</v>
      </c>
      <c r="K30" s="43">
        <v>1.2950003126</v>
      </c>
      <c r="L30" s="30">
        <f t="shared" si="0"/>
        <v>2.1544920200726203</v>
      </c>
      <c r="M30" s="30">
        <f t="shared" si="1"/>
        <v>8.1999999999999993</v>
      </c>
      <c r="N30" s="30">
        <f t="shared" si="2"/>
        <v>2.2999999999999998</v>
      </c>
    </row>
    <row r="31" spans="1:14">
      <c r="A31" s="42" t="s">
        <v>57</v>
      </c>
      <c r="B31" s="42">
        <v>1320</v>
      </c>
      <c r="C31" s="42" t="s">
        <v>56</v>
      </c>
      <c r="D31" s="42" t="s">
        <v>49</v>
      </c>
      <c r="E31" s="43">
        <v>0.22</v>
      </c>
      <c r="F31" s="43">
        <v>50.8</v>
      </c>
      <c r="G31" s="43">
        <v>0</v>
      </c>
      <c r="H31" s="43">
        <v>1.395</v>
      </c>
      <c r="I31" s="43">
        <v>0.33900000000000002</v>
      </c>
      <c r="J31" s="43">
        <v>0.39300000000000002</v>
      </c>
      <c r="K31" s="43">
        <v>5.9316000646799996</v>
      </c>
      <c r="L31" s="30">
        <f t="shared" si="0"/>
        <v>9.8684030276081156</v>
      </c>
      <c r="M31" s="30">
        <f t="shared" si="1"/>
        <v>37.5</v>
      </c>
      <c r="N31" s="30">
        <f t="shared" si="2"/>
        <v>10.4</v>
      </c>
    </row>
    <row r="32" spans="1:14">
      <c r="A32" s="42" t="s">
        <v>57</v>
      </c>
      <c r="B32" s="42">
        <v>1320</v>
      </c>
      <c r="C32" s="42" t="s">
        <v>56</v>
      </c>
      <c r="D32" s="42" t="s">
        <v>49</v>
      </c>
      <c r="E32" s="43">
        <v>0.22</v>
      </c>
      <c r="F32" s="43">
        <v>50.8</v>
      </c>
      <c r="G32" s="43">
        <v>0</v>
      </c>
      <c r="H32" s="43">
        <v>1.395</v>
      </c>
      <c r="I32" s="43">
        <v>0.33900000000000002</v>
      </c>
      <c r="J32" s="43">
        <v>0.39300000000000002</v>
      </c>
      <c r="K32" s="43">
        <v>31.3868157689</v>
      </c>
      <c r="L32" s="30">
        <f t="shared" si="0"/>
        <v>52.218245394718934</v>
      </c>
      <c r="M32" s="30">
        <f t="shared" si="1"/>
        <v>198.2</v>
      </c>
      <c r="N32" s="30">
        <f t="shared" si="2"/>
        <v>55.1</v>
      </c>
    </row>
    <row r="33" spans="1:14">
      <c r="A33" s="42" t="s">
        <v>57</v>
      </c>
      <c r="B33" s="42">
        <v>1330</v>
      </c>
      <c r="C33" s="42" t="s">
        <v>56</v>
      </c>
      <c r="D33" s="42" t="s">
        <v>47</v>
      </c>
      <c r="E33" s="43">
        <v>0.22</v>
      </c>
      <c r="F33" s="43">
        <v>50.8</v>
      </c>
      <c r="G33" s="43">
        <v>0</v>
      </c>
      <c r="H33" s="43">
        <v>1.395</v>
      </c>
      <c r="I33" s="43">
        <v>0.33900000000000002</v>
      </c>
      <c r="J33" s="43">
        <v>0.39300000000000002</v>
      </c>
      <c r="K33" s="43">
        <v>1.4404228116899999E-3</v>
      </c>
      <c r="L33" s="30">
        <f t="shared" si="0"/>
        <v>2.3964314318086532E-3</v>
      </c>
      <c r="M33" s="30">
        <f t="shared" si="1"/>
        <v>0</v>
      </c>
      <c r="N33" s="30">
        <f t="shared" si="2"/>
        <v>0</v>
      </c>
    </row>
    <row r="34" spans="1:14">
      <c r="A34" s="42" t="s">
        <v>57</v>
      </c>
      <c r="B34" s="42">
        <v>1330</v>
      </c>
      <c r="C34" s="42" t="s">
        <v>56</v>
      </c>
      <c r="E34" s="43">
        <v>0.22</v>
      </c>
      <c r="F34" s="43">
        <v>50.8</v>
      </c>
      <c r="G34" s="43">
        <v>0</v>
      </c>
      <c r="H34" s="43">
        <v>1.395</v>
      </c>
      <c r="I34" s="43">
        <v>0.33900000000000002</v>
      </c>
      <c r="J34" s="43">
        <v>0.39300000000000002</v>
      </c>
      <c r="K34" s="43">
        <v>0.28594078335599998</v>
      </c>
      <c r="L34" s="30">
        <f t="shared" si="0"/>
        <v>0.47571968126937719</v>
      </c>
      <c r="M34" s="30">
        <f t="shared" si="1"/>
        <v>1.8</v>
      </c>
      <c r="N34" s="30">
        <f t="shared" si="2"/>
        <v>0.5</v>
      </c>
    </row>
    <row r="35" spans="1:14">
      <c r="A35" s="42" t="s">
        <v>57</v>
      </c>
      <c r="B35" s="42">
        <v>1330</v>
      </c>
      <c r="C35" s="42" t="s">
        <v>56</v>
      </c>
      <c r="D35" s="42" t="s">
        <v>49</v>
      </c>
      <c r="E35" s="43">
        <v>0.22</v>
      </c>
      <c r="F35" s="43">
        <v>50.8</v>
      </c>
      <c r="G35" s="43">
        <v>0</v>
      </c>
      <c r="H35" s="43">
        <v>1.395</v>
      </c>
      <c r="I35" s="43">
        <v>0.33900000000000002</v>
      </c>
      <c r="J35" s="43">
        <v>0.39300000000000002</v>
      </c>
      <c r="K35" s="43">
        <v>0.31546772754800001</v>
      </c>
      <c r="L35" s="30">
        <f t="shared" si="0"/>
        <v>0.52484365832160762</v>
      </c>
      <c r="M35" s="30">
        <f t="shared" si="1"/>
        <v>2</v>
      </c>
      <c r="N35" s="30">
        <f t="shared" si="2"/>
        <v>0.6</v>
      </c>
    </row>
    <row r="36" spans="1:14">
      <c r="A36" s="42" t="s">
        <v>57</v>
      </c>
      <c r="B36" s="42">
        <v>1330</v>
      </c>
      <c r="C36" s="42" t="s">
        <v>56</v>
      </c>
      <c r="E36" s="43">
        <v>0.22</v>
      </c>
      <c r="F36" s="43">
        <v>50.8</v>
      </c>
      <c r="G36" s="43">
        <v>0</v>
      </c>
      <c r="H36" s="43">
        <v>1.395</v>
      </c>
      <c r="I36" s="43">
        <v>0.33900000000000002</v>
      </c>
      <c r="J36" s="43">
        <v>0.39300000000000002</v>
      </c>
      <c r="K36" s="43">
        <v>0.51300100820299999</v>
      </c>
      <c r="L36" s="30">
        <f t="shared" si="0"/>
        <v>0.85347977734733116</v>
      </c>
      <c r="M36" s="30">
        <f t="shared" si="1"/>
        <v>3.2</v>
      </c>
      <c r="N36" s="30">
        <f t="shared" si="2"/>
        <v>0.9</v>
      </c>
    </row>
    <row r="37" spans="1:14">
      <c r="A37" s="42" t="s">
        <v>57</v>
      </c>
      <c r="B37" s="42">
        <v>1330</v>
      </c>
      <c r="C37" s="42" t="s">
        <v>56</v>
      </c>
      <c r="D37" s="42" t="s">
        <v>47</v>
      </c>
      <c r="E37" s="43">
        <v>0.22</v>
      </c>
      <c r="F37" s="43">
        <v>50.8</v>
      </c>
      <c r="G37" s="43">
        <v>0</v>
      </c>
      <c r="H37" s="43">
        <v>1.395</v>
      </c>
      <c r="I37" s="43">
        <v>0.33900000000000002</v>
      </c>
      <c r="J37" s="43">
        <v>0.39300000000000002</v>
      </c>
      <c r="K37" s="43">
        <v>1.1838360511499999</v>
      </c>
      <c r="L37" s="30">
        <f t="shared" si="0"/>
        <v>1.9695480382982549</v>
      </c>
      <c r="M37" s="30">
        <f t="shared" si="1"/>
        <v>7.5</v>
      </c>
      <c r="N37" s="30">
        <f t="shared" si="2"/>
        <v>2.1</v>
      </c>
    </row>
    <row r="38" spans="1:14">
      <c r="A38" s="42" t="s">
        <v>57</v>
      </c>
      <c r="B38" s="42">
        <v>1330</v>
      </c>
      <c r="C38" s="42" t="s">
        <v>56</v>
      </c>
      <c r="D38" s="42" t="s">
        <v>47</v>
      </c>
      <c r="E38" s="43">
        <v>0.22</v>
      </c>
      <c r="F38" s="43">
        <v>50.8</v>
      </c>
      <c r="G38" s="43">
        <v>0</v>
      </c>
      <c r="H38" s="43">
        <v>1.395</v>
      </c>
      <c r="I38" s="43">
        <v>0.33900000000000002</v>
      </c>
      <c r="J38" s="43">
        <v>0.39300000000000002</v>
      </c>
      <c r="K38" s="43">
        <v>1.4408956603600001</v>
      </c>
      <c r="L38" s="30">
        <f t="shared" si="0"/>
        <v>2.397218110140932</v>
      </c>
      <c r="M38" s="30">
        <f t="shared" si="1"/>
        <v>9.1</v>
      </c>
      <c r="N38" s="30">
        <f t="shared" si="2"/>
        <v>2.5</v>
      </c>
    </row>
    <row r="39" spans="1:14">
      <c r="A39" s="42" t="s">
        <v>57</v>
      </c>
      <c r="B39" s="42">
        <v>1330</v>
      </c>
      <c r="C39" s="42" t="s">
        <v>56</v>
      </c>
      <c r="D39" s="42" t="s">
        <v>49</v>
      </c>
      <c r="E39" s="43">
        <v>0.22</v>
      </c>
      <c r="F39" s="43">
        <v>50.8</v>
      </c>
      <c r="G39" s="43">
        <v>0</v>
      </c>
      <c r="H39" s="43">
        <v>1.395</v>
      </c>
      <c r="I39" s="43">
        <v>0.33900000000000002</v>
      </c>
      <c r="J39" s="43">
        <v>0.39300000000000002</v>
      </c>
      <c r="K39" s="43">
        <v>2.4351658387200001</v>
      </c>
      <c r="L39" s="30">
        <f t="shared" si="0"/>
        <v>4.051385405878464</v>
      </c>
      <c r="M39" s="30">
        <f t="shared" si="1"/>
        <v>15.4</v>
      </c>
      <c r="N39" s="30">
        <f t="shared" si="2"/>
        <v>4.3</v>
      </c>
    </row>
    <row r="40" spans="1:14">
      <c r="A40" s="42" t="s">
        <v>57</v>
      </c>
      <c r="B40" s="42">
        <v>1330</v>
      </c>
      <c r="C40" s="42" t="s">
        <v>56</v>
      </c>
      <c r="D40" s="42" t="s">
        <v>49</v>
      </c>
      <c r="E40" s="43">
        <v>0.22</v>
      </c>
      <c r="F40" s="43">
        <v>50.8</v>
      </c>
      <c r="G40" s="43">
        <v>0</v>
      </c>
      <c r="H40" s="43">
        <v>1.395</v>
      </c>
      <c r="I40" s="43">
        <v>0.33900000000000002</v>
      </c>
      <c r="J40" s="43">
        <v>0.39300000000000002</v>
      </c>
      <c r="K40" s="43">
        <v>2.4668231834399998</v>
      </c>
      <c r="L40" s="30">
        <f t="shared" si="0"/>
        <v>4.1040537302891282</v>
      </c>
      <c r="M40" s="30">
        <f t="shared" si="1"/>
        <v>15.6</v>
      </c>
      <c r="N40" s="30">
        <f t="shared" si="2"/>
        <v>4.3</v>
      </c>
    </row>
    <row r="41" spans="1:14">
      <c r="A41" s="42" t="s">
        <v>57</v>
      </c>
      <c r="B41" s="42">
        <v>1330</v>
      </c>
      <c r="C41" s="42" t="s">
        <v>56</v>
      </c>
      <c r="D41" s="42" t="s">
        <v>49</v>
      </c>
      <c r="E41" s="43">
        <v>0.22</v>
      </c>
      <c r="F41" s="43">
        <v>50.8</v>
      </c>
      <c r="G41" s="43">
        <v>0</v>
      </c>
      <c r="H41" s="43">
        <v>1.395</v>
      </c>
      <c r="I41" s="43">
        <v>0.33900000000000002</v>
      </c>
      <c r="J41" s="43">
        <v>0.39300000000000002</v>
      </c>
      <c r="K41" s="43">
        <v>2.57166825935</v>
      </c>
      <c r="L41" s="30">
        <f t="shared" si="0"/>
        <v>4.2784844830805957</v>
      </c>
      <c r="M41" s="30">
        <f t="shared" si="1"/>
        <v>16.2</v>
      </c>
      <c r="N41" s="30">
        <f t="shared" si="2"/>
        <v>4.5</v>
      </c>
    </row>
    <row r="42" spans="1:14">
      <c r="A42" s="42" t="s">
        <v>57</v>
      </c>
      <c r="B42" s="42">
        <v>1330</v>
      </c>
      <c r="C42" s="42" t="s">
        <v>56</v>
      </c>
      <c r="D42" s="42" t="s">
        <v>47</v>
      </c>
      <c r="E42" s="43">
        <v>0.22</v>
      </c>
      <c r="F42" s="43">
        <v>50.8</v>
      </c>
      <c r="G42" s="43">
        <v>0</v>
      </c>
      <c r="H42" s="43">
        <v>1.395</v>
      </c>
      <c r="I42" s="43">
        <v>0.33900000000000002</v>
      </c>
      <c r="J42" s="43">
        <v>0.39300000000000002</v>
      </c>
      <c r="K42" s="43">
        <v>2.6143137566500001</v>
      </c>
      <c r="L42" s="30">
        <f t="shared" si="0"/>
        <v>4.3494337969386052</v>
      </c>
      <c r="M42" s="30">
        <f t="shared" si="1"/>
        <v>16.5</v>
      </c>
      <c r="N42" s="30">
        <f t="shared" si="2"/>
        <v>4.5999999999999996</v>
      </c>
    </row>
    <row r="43" spans="1:14">
      <c r="A43" s="42" t="s">
        <v>57</v>
      </c>
      <c r="B43" s="42">
        <v>1330</v>
      </c>
      <c r="C43" s="42" t="s">
        <v>56</v>
      </c>
      <c r="D43" s="42" t="s">
        <v>49</v>
      </c>
      <c r="E43" s="43">
        <v>0.22</v>
      </c>
      <c r="F43" s="43">
        <v>50.8</v>
      </c>
      <c r="G43" s="43">
        <v>0</v>
      </c>
      <c r="H43" s="43">
        <v>1.395</v>
      </c>
      <c r="I43" s="43">
        <v>0.33900000000000002</v>
      </c>
      <c r="J43" s="43">
        <v>0.39300000000000002</v>
      </c>
      <c r="K43" s="43">
        <v>10.8706887173</v>
      </c>
      <c r="L43" s="30">
        <f t="shared" si="0"/>
        <v>18.085564818972014</v>
      </c>
      <c r="M43" s="30">
        <f t="shared" si="1"/>
        <v>68.599999999999994</v>
      </c>
      <c r="N43" s="30">
        <f t="shared" si="2"/>
        <v>19.100000000000001</v>
      </c>
    </row>
    <row r="44" spans="1:14">
      <c r="A44" s="42" t="s">
        <v>57</v>
      </c>
      <c r="B44" s="42">
        <v>1330</v>
      </c>
      <c r="C44" s="42" t="s">
        <v>56</v>
      </c>
      <c r="D44" s="42" t="s">
        <v>49</v>
      </c>
      <c r="E44" s="43">
        <v>0.22</v>
      </c>
      <c r="F44" s="43">
        <v>50.8</v>
      </c>
      <c r="G44" s="43">
        <v>0</v>
      </c>
      <c r="H44" s="43">
        <v>1.395</v>
      </c>
      <c r="I44" s="43">
        <v>0.33900000000000002</v>
      </c>
      <c r="J44" s="43">
        <v>0.39300000000000002</v>
      </c>
      <c r="K44" s="43">
        <v>15.6323281349</v>
      </c>
      <c r="L44" s="30">
        <f t="shared" si="0"/>
        <v>26.007504318033131</v>
      </c>
      <c r="M44" s="30">
        <f t="shared" si="1"/>
        <v>98.7</v>
      </c>
      <c r="N44" s="30">
        <f t="shared" si="2"/>
        <v>27.4</v>
      </c>
    </row>
    <row r="45" spans="1:14">
      <c r="A45" s="42" t="s">
        <v>57</v>
      </c>
      <c r="B45" s="42">
        <v>1330</v>
      </c>
      <c r="C45" s="42" t="s">
        <v>56</v>
      </c>
      <c r="D45" s="42" t="s">
        <v>49</v>
      </c>
      <c r="E45" s="43">
        <v>0.22</v>
      </c>
      <c r="F45" s="43">
        <v>50.8</v>
      </c>
      <c r="G45" s="43">
        <v>0</v>
      </c>
      <c r="H45" s="43">
        <v>1.395</v>
      </c>
      <c r="I45" s="43">
        <v>0.33900000000000002</v>
      </c>
      <c r="J45" s="43">
        <v>0.39300000000000002</v>
      </c>
      <c r="K45" s="43">
        <v>85.408503046299998</v>
      </c>
      <c r="L45" s="30">
        <f t="shared" si="0"/>
        <v>142.09412651812931</v>
      </c>
      <c r="M45" s="30">
        <f t="shared" si="1"/>
        <v>539.4</v>
      </c>
      <c r="N45" s="30">
        <f t="shared" si="2"/>
        <v>149.9</v>
      </c>
    </row>
    <row r="46" spans="1:14">
      <c r="A46" s="42" t="s">
        <v>57</v>
      </c>
      <c r="B46" s="42">
        <v>1400</v>
      </c>
      <c r="C46" s="42" t="s">
        <v>56</v>
      </c>
      <c r="D46" s="42" t="s">
        <v>47</v>
      </c>
      <c r="E46" s="43">
        <v>0.22</v>
      </c>
      <c r="F46" s="43">
        <v>50.8</v>
      </c>
      <c r="G46" s="43">
        <v>0</v>
      </c>
      <c r="H46" s="43">
        <v>0.70899999999999996</v>
      </c>
      <c r="I46" s="43">
        <v>0.11700000000000001</v>
      </c>
      <c r="J46" s="43">
        <v>0.43099999999999999</v>
      </c>
      <c r="K46" s="43">
        <v>2.90485588335E-2</v>
      </c>
      <c r="L46" s="30">
        <f t="shared" si="0"/>
        <v>5.3001032162309648E-2</v>
      </c>
      <c r="M46" s="30">
        <f t="shared" si="1"/>
        <v>0.1</v>
      </c>
      <c r="N46" s="30">
        <f t="shared" si="2"/>
        <v>0</v>
      </c>
    </row>
    <row r="47" spans="1:14">
      <c r="A47" s="42" t="s">
        <v>57</v>
      </c>
      <c r="B47" s="42">
        <v>1400</v>
      </c>
      <c r="C47" s="42" t="s">
        <v>56</v>
      </c>
      <c r="D47" s="42" t="s">
        <v>49</v>
      </c>
      <c r="E47" s="43">
        <v>0.22</v>
      </c>
      <c r="F47" s="43">
        <v>50.8</v>
      </c>
      <c r="G47" s="43">
        <v>0</v>
      </c>
      <c r="H47" s="43">
        <v>0.70899999999999996</v>
      </c>
      <c r="I47" s="43">
        <v>0.11700000000000001</v>
      </c>
      <c r="J47" s="43">
        <v>0.43099999999999999</v>
      </c>
      <c r="K47" s="43">
        <v>4.5025799124499999E-2</v>
      </c>
      <c r="L47" s="30">
        <f t="shared" si="0"/>
        <v>8.2152572222591883E-2</v>
      </c>
      <c r="M47" s="30">
        <f t="shared" si="1"/>
        <v>0.2</v>
      </c>
      <c r="N47" s="30">
        <f t="shared" si="2"/>
        <v>0</v>
      </c>
    </row>
    <row r="48" spans="1:14">
      <c r="A48" s="42" t="s">
        <v>57</v>
      </c>
      <c r="B48" s="42">
        <v>1400</v>
      </c>
      <c r="C48" s="42" t="s">
        <v>56</v>
      </c>
      <c r="D48" s="42" t="s">
        <v>49</v>
      </c>
      <c r="E48" s="43">
        <v>0.22</v>
      </c>
      <c r="F48" s="43">
        <v>50.8</v>
      </c>
      <c r="G48" s="43">
        <v>0</v>
      </c>
      <c r="H48" s="43">
        <v>0.70899999999999996</v>
      </c>
      <c r="I48" s="43">
        <v>0.11700000000000001</v>
      </c>
      <c r="J48" s="43">
        <v>0.43099999999999999</v>
      </c>
      <c r="K48" s="43">
        <v>5.2228746425399999E-2</v>
      </c>
      <c r="L48" s="30">
        <f t="shared" si="0"/>
        <v>9.5294829769570655E-2</v>
      </c>
      <c r="M48" s="30">
        <f t="shared" si="1"/>
        <v>0.2</v>
      </c>
      <c r="N48" s="30">
        <f t="shared" si="2"/>
        <v>0</v>
      </c>
    </row>
    <row r="49" spans="1:14">
      <c r="A49" s="42" t="s">
        <v>57</v>
      </c>
      <c r="B49" s="42">
        <v>1400</v>
      </c>
      <c r="C49" s="42" t="s">
        <v>56</v>
      </c>
      <c r="E49" s="43">
        <v>0.22</v>
      </c>
      <c r="F49" s="43">
        <v>50.8</v>
      </c>
      <c r="G49" s="43">
        <v>0</v>
      </c>
      <c r="H49" s="43">
        <v>0.70899999999999996</v>
      </c>
      <c r="I49" s="43">
        <v>0.11700000000000001</v>
      </c>
      <c r="J49" s="43">
        <v>0.43099999999999999</v>
      </c>
      <c r="K49" s="43">
        <v>6.3835318511899997E-2</v>
      </c>
      <c r="L49" s="30">
        <f t="shared" si="0"/>
        <v>0.11647179431286235</v>
      </c>
      <c r="M49" s="30">
        <f t="shared" si="1"/>
        <v>0.2</v>
      </c>
      <c r="N49" s="30">
        <f t="shared" si="2"/>
        <v>0.1</v>
      </c>
    </row>
    <row r="50" spans="1:14">
      <c r="A50" s="42" t="s">
        <v>57</v>
      </c>
      <c r="B50" s="42">
        <v>1400</v>
      </c>
      <c r="C50" s="42" t="s">
        <v>56</v>
      </c>
      <c r="D50" s="42" t="s">
        <v>46</v>
      </c>
      <c r="E50" s="43">
        <v>0.22</v>
      </c>
      <c r="F50" s="43">
        <v>50.8</v>
      </c>
      <c r="G50" s="43">
        <v>0</v>
      </c>
      <c r="H50" s="43">
        <v>0.70899999999999996</v>
      </c>
      <c r="I50" s="43">
        <v>0.11700000000000001</v>
      </c>
      <c r="J50" s="43">
        <v>0.43099999999999999</v>
      </c>
      <c r="K50" s="43">
        <v>7.29512888374E-2</v>
      </c>
      <c r="L50" s="30">
        <f t="shared" si="0"/>
        <v>0.13310448990309212</v>
      </c>
      <c r="M50" s="30">
        <f t="shared" si="1"/>
        <v>0.3</v>
      </c>
      <c r="N50" s="30">
        <f t="shared" si="2"/>
        <v>0.1</v>
      </c>
    </row>
    <row r="51" spans="1:14">
      <c r="A51" s="42" t="s">
        <v>57</v>
      </c>
      <c r="B51" s="42">
        <v>1400</v>
      </c>
      <c r="C51" s="42" t="s">
        <v>56</v>
      </c>
      <c r="D51" s="42" t="s">
        <v>49</v>
      </c>
      <c r="E51" s="43">
        <v>0.22</v>
      </c>
      <c r="F51" s="43">
        <v>50.8</v>
      </c>
      <c r="G51" s="43">
        <v>0</v>
      </c>
      <c r="H51" s="43">
        <v>0.70899999999999996</v>
      </c>
      <c r="I51" s="43">
        <v>0.11700000000000001</v>
      </c>
      <c r="J51" s="43">
        <v>0.43099999999999999</v>
      </c>
      <c r="K51" s="43">
        <v>8.4539136505900003E-2</v>
      </c>
      <c r="L51" s="30">
        <f t="shared" si="0"/>
        <v>0.15424729049744829</v>
      </c>
      <c r="M51" s="30">
        <f t="shared" si="1"/>
        <v>0.3</v>
      </c>
      <c r="N51" s="30">
        <f t="shared" si="2"/>
        <v>0.1</v>
      </c>
    </row>
    <row r="52" spans="1:14">
      <c r="A52" s="42" t="s">
        <v>57</v>
      </c>
      <c r="B52" s="42">
        <v>1400</v>
      </c>
      <c r="C52" s="42" t="s">
        <v>56</v>
      </c>
      <c r="D52" s="42" t="s">
        <v>49</v>
      </c>
      <c r="E52" s="43">
        <v>0.22</v>
      </c>
      <c r="F52" s="43">
        <v>50.8</v>
      </c>
      <c r="G52" s="43">
        <v>0</v>
      </c>
      <c r="H52" s="43">
        <v>0.70899999999999996</v>
      </c>
      <c r="I52" s="43">
        <v>0.11700000000000001</v>
      </c>
      <c r="J52" s="43">
        <v>0.43099999999999999</v>
      </c>
      <c r="K52" s="43">
        <v>0.13530344297300001</v>
      </c>
      <c r="L52" s="30">
        <f t="shared" si="0"/>
        <v>0.24687015193377004</v>
      </c>
      <c r="M52" s="30">
        <f t="shared" si="1"/>
        <v>0.5</v>
      </c>
      <c r="N52" s="30">
        <f t="shared" si="2"/>
        <v>0.1</v>
      </c>
    </row>
    <row r="53" spans="1:14">
      <c r="A53" s="42" t="s">
        <v>57</v>
      </c>
      <c r="B53" s="42">
        <v>1400</v>
      </c>
      <c r="C53" s="42" t="s">
        <v>56</v>
      </c>
      <c r="D53" s="42" t="s">
        <v>49</v>
      </c>
      <c r="E53" s="43">
        <v>0.22</v>
      </c>
      <c r="F53" s="43">
        <v>50.8</v>
      </c>
      <c r="G53" s="43">
        <v>0</v>
      </c>
      <c r="H53" s="43">
        <v>0.70899999999999996</v>
      </c>
      <c r="I53" s="43">
        <v>0.11700000000000001</v>
      </c>
      <c r="J53" s="43">
        <v>0.43099999999999999</v>
      </c>
      <c r="K53" s="43">
        <v>0.232090880601</v>
      </c>
      <c r="L53" s="30">
        <f t="shared" si="0"/>
        <v>0.42346528438189784</v>
      </c>
      <c r="M53" s="30">
        <f t="shared" si="1"/>
        <v>0.8</v>
      </c>
      <c r="N53" s="30">
        <f t="shared" si="2"/>
        <v>0.2</v>
      </c>
    </row>
    <row r="54" spans="1:14">
      <c r="A54" s="42" t="s">
        <v>57</v>
      </c>
      <c r="B54" s="42">
        <v>1400</v>
      </c>
      <c r="C54" s="42" t="s">
        <v>56</v>
      </c>
      <c r="D54" s="42" t="s">
        <v>47</v>
      </c>
      <c r="E54" s="43">
        <v>0.22</v>
      </c>
      <c r="F54" s="43">
        <v>50.8</v>
      </c>
      <c r="G54" s="43">
        <v>0</v>
      </c>
      <c r="H54" s="43">
        <v>0.70899999999999996</v>
      </c>
      <c r="I54" s="43">
        <v>0.11700000000000001</v>
      </c>
      <c r="J54" s="43">
        <v>0.43099999999999999</v>
      </c>
      <c r="K54" s="43">
        <v>0.31316284216500001</v>
      </c>
      <c r="L54" s="30">
        <f t="shared" si="0"/>
        <v>0.57138648305285356</v>
      </c>
      <c r="M54" s="30">
        <f t="shared" si="1"/>
        <v>1.1000000000000001</v>
      </c>
      <c r="N54" s="30">
        <f t="shared" si="2"/>
        <v>0.3</v>
      </c>
    </row>
    <row r="55" spans="1:14">
      <c r="A55" s="42" t="s">
        <v>57</v>
      </c>
      <c r="B55" s="42">
        <v>1400</v>
      </c>
      <c r="C55" s="42" t="s">
        <v>56</v>
      </c>
      <c r="D55" s="42" t="s">
        <v>47</v>
      </c>
      <c r="E55" s="43">
        <v>0.22</v>
      </c>
      <c r="F55" s="43">
        <v>50.8</v>
      </c>
      <c r="G55" s="43">
        <v>0</v>
      </c>
      <c r="H55" s="43">
        <v>0.70899999999999996</v>
      </c>
      <c r="I55" s="43">
        <v>0.11700000000000001</v>
      </c>
      <c r="J55" s="43">
        <v>0.43099999999999999</v>
      </c>
      <c r="K55" s="43">
        <v>0.32108978996499998</v>
      </c>
      <c r="L55" s="30">
        <f t="shared" si="0"/>
        <v>0.58584972777714017</v>
      </c>
      <c r="M55" s="30">
        <f t="shared" si="1"/>
        <v>1.1000000000000001</v>
      </c>
      <c r="N55" s="30">
        <f t="shared" si="2"/>
        <v>0.3</v>
      </c>
    </row>
    <row r="56" spans="1:14">
      <c r="A56" s="42" t="s">
        <v>57</v>
      </c>
      <c r="B56" s="42">
        <v>1400</v>
      </c>
      <c r="C56" s="42" t="s">
        <v>56</v>
      </c>
      <c r="D56" s="42" t="s">
        <v>47</v>
      </c>
      <c r="E56" s="43">
        <v>0.22</v>
      </c>
      <c r="F56" s="43">
        <v>50.8</v>
      </c>
      <c r="G56" s="43">
        <v>0</v>
      </c>
      <c r="H56" s="43">
        <v>0.70899999999999996</v>
      </c>
      <c r="I56" s="43">
        <v>0.11700000000000001</v>
      </c>
      <c r="J56" s="43">
        <v>0.43099999999999999</v>
      </c>
      <c r="K56" s="43">
        <v>0.53412072737799998</v>
      </c>
      <c r="L56" s="30">
        <f t="shared" si="0"/>
        <v>0.97453887514965276</v>
      </c>
      <c r="M56" s="30">
        <f t="shared" si="1"/>
        <v>1.9</v>
      </c>
      <c r="N56" s="30">
        <f t="shared" si="2"/>
        <v>0.4</v>
      </c>
    </row>
    <row r="57" spans="1:14">
      <c r="A57" s="42" t="s">
        <v>57</v>
      </c>
      <c r="B57" s="42">
        <v>1400</v>
      </c>
      <c r="C57" s="42" t="s">
        <v>56</v>
      </c>
      <c r="D57" s="42" t="s">
        <v>47</v>
      </c>
      <c r="E57" s="43">
        <v>0.22</v>
      </c>
      <c r="F57" s="43">
        <v>50.8</v>
      </c>
      <c r="G57" s="43">
        <v>0</v>
      </c>
      <c r="H57" s="43">
        <v>0.70899999999999996</v>
      </c>
      <c r="I57" s="43">
        <v>0.11700000000000001</v>
      </c>
      <c r="J57" s="43">
        <v>0.43099999999999999</v>
      </c>
      <c r="K57" s="43">
        <v>0.71118155838700003</v>
      </c>
      <c r="L57" s="30">
        <f t="shared" si="0"/>
        <v>1.2975981653809741</v>
      </c>
      <c r="M57" s="30">
        <f t="shared" si="1"/>
        <v>2.5</v>
      </c>
      <c r="N57" s="30">
        <f t="shared" si="2"/>
        <v>0.6</v>
      </c>
    </row>
    <row r="58" spans="1:14">
      <c r="A58" s="42" t="s">
        <v>57</v>
      </c>
      <c r="B58" s="42">
        <v>1400</v>
      </c>
      <c r="C58" s="42" t="s">
        <v>56</v>
      </c>
      <c r="D58" s="42" t="s">
        <v>49</v>
      </c>
      <c r="E58" s="43">
        <v>0.22</v>
      </c>
      <c r="F58" s="43">
        <v>50.8</v>
      </c>
      <c r="G58" s="43">
        <v>0</v>
      </c>
      <c r="H58" s="43">
        <v>0.70899999999999996</v>
      </c>
      <c r="I58" s="43">
        <v>0.11700000000000001</v>
      </c>
      <c r="J58" s="43">
        <v>0.43099999999999999</v>
      </c>
      <c r="K58" s="43">
        <v>0.75414021756000005</v>
      </c>
      <c r="L58" s="30">
        <f t="shared" si="0"/>
        <v>1.375979102952724</v>
      </c>
      <c r="M58" s="30">
        <f t="shared" si="1"/>
        <v>2.7</v>
      </c>
      <c r="N58" s="30">
        <f t="shared" si="2"/>
        <v>0.6</v>
      </c>
    </row>
    <row r="59" spans="1:14">
      <c r="A59" s="42" t="s">
        <v>57</v>
      </c>
      <c r="B59" s="42">
        <v>1400</v>
      </c>
      <c r="C59" s="42" t="s">
        <v>56</v>
      </c>
      <c r="D59" s="42" t="s">
        <v>49</v>
      </c>
      <c r="E59" s="43">
        <v>0.22</v>
      </c>
      <c r="F59" s="43">
        <v>50.8</v>
      </c>
      <c r="G59" s="43">
        <v>0</v>
      </c>
      <c r="H59" s="43">
        <v>0.70899999999999996</v>
      </c>
      <c r="I59" s="43">
        <v>0.11700000000000001</v>
      </c>
      <c r="J59" s="43">
        <v>0.43099999999999999</v>
      </c>
      <c r="K59" s="43">
        <v>0.79845664755199997</v>
      </c>
      <c r="L59" s="30">
        <f t="shared" si="0"/>
        <v>1.4568373839017941</v>
      </c>
      <c r="M59" s="30">
        <f t="shared" si="1"/>
        <v>2.8</v>
      </c>
      <c r="N59" s="30">
        <f t="shared" si="2"/>
        <v>0.6</v>
      </c>
    </row>
    <row r="60" spans="1:14">
      <c r="A60" s="42" t="s">
        <v>57</v>
      </c>
      <c r="B60" s="42">
        <v>1400</v>
      </c>
      <c r="C60" s="42" t="s">
        <v>56</v>
      </c>
      <c r="D60" s="42" t="s">
        <v>47</v>
      </c>
      <c r="E60" s="43">
        <v>0.22</v>
      </c>
      <c r="F60" s="43">
        <v>50.8</v>
      </c>
      <c r="G60" s="43">
        <v>0</v>
      </c>
      <c r="H60" s="43">
        <v>0.70899999999999996</v>
      </c>
      <c r="I60" s="43">
        <v>0.11700000000000001</v>
      </c>
      <c r="J60" s="43">
        <v>0.43099999999999999</v>
      </c>
      <c r="K60" s="43">
        <v>0.90472212060900004</v>
      </c>
      <c r="L60" s="30">
        <f t="shared" si="0"/>
        <v>1.6507258238591611</v>
      </c>
      <c r="M60" s="30">
        <f t="shared" si="1"/>
        <v>3.2</v>
      </c>
      <c r="N60" s="30">
        <f t="shared" si="2"/>
        <v>0.7</v>
      </c>
    </row>
    <row r="61" spans="1:14">
      <c r="A61" s="42" t="s">
        <v>57</v>
      </c>
      <c r="B61" s="42">
        <v>1400</v>
      </c>
      <c r="C61" s="42" t="s">
        <v>56</v>
      </c>
      <c r="E61" s="43">
        <v>0.22</v>
      </c>
      <c r="F61" s="43">
        <v>50.8</v>
      </c>
      <c r="G61" s="43">
        <v>0</v>
      </c>
      <c r="H61" s="43">
        <v>0.70899999999999996</v>
      </c>
      <c r="I61" s="43">
        <v>0.11700000000000001</v>
      </c>
      <c r="J61" s="43">
        <v>0.43099999999999999</v>
      </c>
      <c r="K61" s="43">
        <v>0.98304890246800003</v>
      </c>
      <c r="L61" s="30">
        <f t="shared" si="0"/>
        <v>1.7936382591463638</v>
      </c>
      <c r="M61" s="30">
        <f t="shared" si="1"/>
        <v>3.5</v>
      </c>
      <c r="N61" s="30">
        <f t="shared" si="2"/>
        <v>0.8</v>
      </c>
    </row>
    <row r="62" spans="1:14">
      <c r="A62" s="42" t="s">
        <v>57</v>
      </c>
      <c r="B62" s="42">
        <v>1400</v>
      </c>
      <c r="C62" s="42" t="s">
        <v>56</v>
      </c>
      <c r="D62" s="42" t="s">
        <v>49</v>
      </c>
      <c r="E62" s="43">
        <v>0.22</v>
      </c>
      <c r="F62" s="43">
        <v>50.8</v>
      </c>
      <c r="G62" s="43">
        <v>0</v>
      </c>
      <c r="H62" s="43">
        <v>0.70899999999999996</v>
      </c>
      <c r="I62" s="43">
        <v>0.11700000000000001</v>
      </c>
      <c r="J62" s="43">
        <v>0.43099999999999999</v>
      </c>
      <c r="K62" s="43">
        <v>1.0894623966799999</v>
      </c>
      <c r="L62" s="30">
        <f t="shared" si="0"/>
        <v>1.9877967735691051</v>
      </c>
      <c r="M62" s="30">
        <f t="shared" si="1"/>
        <v>3.8</v>
      </c>
      <c r="N62" s="30">
        <f t="shared" si="2"/>
        <v>0.9</v>
      </c>
    </row>
    <row r="63" spans="1:14">
      <c r="A63" s="42" t="s">
        <v>57</v>
      </c>
      <c r="B63" s="42">
        <v>1400</v>
      </c>
      <c r="C63" s="42" t="s">
        <v>56</v>
      </c>
      <c r="D63" s="42" t="s">
        <v>49</v>
      </c>
      <c r="E63" s="43">
        <v>0.22</v>
      </c>
      <c r="F63" s="43">
        <v>50.8</v>
      </c>
      <c r="G63" s="43">
        <v>0</v>
      </c>
      <c r="H63" s="43">
        <v>0.70899999999999996</v>
      </c>
      <c r="I63" s="43">
        <v>0.11700000000000001</v>
      </c>
      <c r="J63" s="43">
        <v>0.43099999999999999</v>
      </c>
      <c r="K63" s="43">
        <v>1.25114882984</v>
      </c>
      <c r="L63" s="30">
        <f t="shared" si="0"/>
        <v>2.2828044499650693</v>
      </c>
      <c r="M63" s="30">
        <f t="shared" si="1"/>
        <v>4.4000000000000004</v>
      </c>
      <c r="N63" s="30">
        <f t="shared" si="2"/>
        <v>1</v>
      </c>
    </row>
    <row r="64" spans="1:14">
      <c r="A64" s="42" t="s">
        <v>57</v>
      </c>
      <c r="B64" s="42">
        <v>1400</v>
      </c>
      <c r="C64" s="42" t="s">
        <v>56</v>
      </c>
      <c r="D64" s="42" t="s">
        <v>47</v>
      </c>
      <c r="E64" s="43">
        <v>0.22</v>
      </c>
      <c r="F64" s="43">
        <v>50.8</v>
      </c>
      <c r="G64" s="43">
        <v>0</v>
      </c>
      <c r="H64" s="43">
        <v>0.70899999999999996</v>
      </c>
      <c r="I64" s="43">
        <v>0.11700000000000001</v>
      </c>
      <c r="J64" s="43">
        <v>0.43099999999999999</v>
      </c>
      <c r="K64" s="43">
        <v>1.2683816692200001</v>
      </c>
      <c r="L64" s="30">
        <f t="shared" si="0"/>
        <v>2.3142469142698379</v>
      </c>
      <c r="M64" s="30">
        <f t="shared" si="1"/>
        <v>4.5</v>
      </c>
      <c r="N64" s="30">
        <f t="shared" si="2"/>
        <v>1</v>
      </c>
    </row>
    <row r="65" spans="1:14">
      <c r="A65" s="42" t="s">
        <v>57</v>
      </c>
      <c r="B65" s="42">
        <v>1400</v>
      </c>
      <c r="C65" s="42" t="s">
        <v>56</v>
      </c>
      <c r="D65" s="42" t="s">
        <v>49</v>
      </c>
      <c r="E65" s="43">
        <v>0.22</v>
      </c>
      <c r="F65" s="43">
        <v>50.8</v>
      </c>
      <c r="G65" s="43">
        <v>0</v>
      </c>
      <c r="H65" s="43">
        <v>0.70899999999999996</v>
      </c>
      <c r="I65" s="43">
        <v>0.11700000000000001</v>
      </c>
      <c r="J65" s="43">
        <v>0.43099999999999999</v>
      </c>
      <c r="K65" s="43">
        <v>1.4495912576700001</v>
      </c>
      <c r="L65" s="30">
        <f t="shared" si="0"/>
        <v>2.6448758890360931</v>
      </c>
      <c r="M65" s="30">
        <f t="shared" si="1"/>
        <v>5.0999999999999996</v>
      </c>
      <c r="N65" s="30">
        <f t="shared" si="2"/>
        <v>1.2</v>
      </c>
    </row>
    <row r="66" spans="1:14">
      <c r="A66" s="42" t="s">
        <v>57</v>
      </c>
      <c r="B66" s="42">
        <v>1400</v>
      </c>
      <c r="C66" s="42" t="s">
        <v>56</v>
      </c>
      <c r="D66" s="42" t="s">
        <v>49</v>
      </c>
      <c r="E66" s="43">
        <v>0.22</v>
      </c>
      <c r="F66" s="43">
        <v>50.8</v>
      </c>
      <c r="G66" s="43">
        <v>0</v>
      </c>
      <c r="H66" s="43">
        <v>0.70899999999999996</v>
      </c>
      <c r="I66" s="43">
        <v>0.11700000000000001</v>
      </c>
      <c r="J66" s="43">
        <v>0.43099999999999999</v>
      </c>
      <c r="K66" s="43">
        <v>1.81343316526</v>
      </c>
      <c r="L66" s="30">
        <f t="shared" si="0"/>
        <v>3.308729705561221</v>
      </c>
      <c r="M66" s="30">
        <f t="shared" si="1"/>
        <v>6.4</v>
      </c>
      <c r="N66" s="30">
        <f t="shared" si="2"/>
        <v>1.5</v>
      </c>
    </row>
    <row r="67" spans="1:14">
      <c r="A67" s="42" t="s">
        <v>57</v>
      </c>
      <c r="B67" s="42">
        <v>1400</v>
      </c>
      <c r="C67" s="42" t="s">
        <v>56</v>
      </c>
      <c r="D67" s="42" t="s">
        <v>47</v>
      </c>
      <c r="E67" s="43">
        <v>0.22</v>
      </c>
      <c r="F67" s="43">
        <v>50.8</v>
      </c>
      <c r="G67" s="43">
        <v>0</v>
      </c>
      <c r="H67" s="43">
        <v>0.70899999999999996</v>
      </c>
      <c r="I67" s="43">
        <v>0.11700000000000001</v>
      </c>
      <c r="J67" s="43">
        <v>0.43099999999999999</v>
      </c>
      <c r="K67" s="43">
        <v>1.8698126526800001</v>
      </c>
      <c r="L67" s="30">
        <f t="shared" ref="L67:L130" si="3">F67*J67*K67/12</f>
        <v>3.4115978389915056</v>
      </c>
      <c r="M67" s="30">
        <f t="shared" ref="M67:M130" si="4">ROUND(2.721*H67*L67,1)</f>
        <v>6.6</v>
      </c>
      <c r="N67" s="30">
        <f t="shared" ref="N67:N130" si="5">ROUND((2.721*I67*L67)+(E67*K67),1)</f>
        <v>1.5</v>
      </c>
    </row>
    <row r="68" spans="1:14">
      <c r="A68" s="42" t="s">
        <v>57</v>
      </c>
      <c r="B68" s="42">
        <v>1400</v>
      </c>
      <c r="C68" s="42" t="s">
        <v>56</v>
      </c>
      <c r="D68" s="42" t="s">
        <v>49</v>
      </c>
      <c r="E68" s="43">
        <v>0.22</v>
      </c>
      <c r="F68" s="43">
        <v>50.8</v>
      </c>
      <c r="G68" s="43">
        <v>0</v>
      </c>
      <c r="H68" s="43">
        <v>0.70899999999999996</v>
      </c>
      <c r="I68" s="43">
        <v>0.11700000000000001</v>
      </c>
      <c r="J68" s="43">
        <v>0.43099999999999999</v>
      </c>
      <c r="K68" s="43">
        <v>2.3564415418600002</v>
      </c>
      <c r="L68" s="30">
        <f t="shared" si="3"/>
        <v>4.299484689226361</v>
      </c>
      <c r="M68" s="30">
        <f t="shared" si="4"/>
        <v>8.3000000000000007</v>
      </c>
      <c r="N68" s="30">
        <f t="shared" si="5"/>
        <v>1.9</v>
      </c>
    </row>
    <row r="69" spans="1:14">
      <c r="A69" s="42" t="s">
        <v>57</v>
      </c>
      <c r="B69" s="42">
        <v>1400</v>
      </c>
      <c r="C69" s="42" t="s">
        <v>56</v>
      </c>
      <c r="D69" s="42" t="s">
        <v>47</v>
      </c>
      <c r="E69" s="43">
        <v>0.22</v>
      </c>
      <c r="F69" s="43">
        <v>50.8</v>
      </c>
      <c r="G69" s="43">
        <v>0</v>
      </c>
      <c r="H69" s="43">
        <v>0.70899999999999996</v>
      </c>
      <c r="I69" s="43">
        <v>0.11700000000000001</v>
      </c>
      <c r="J69" s="43">
        <v>0.43099999999999999</v>
      </c>
      <c r="K69" s="43">
        <v>2.5823985991799998</v>
      </c>
      <c r="L69" s="30">
        <f t="shared" si="3"/>
        <v>4.7117584041105216</v>
      </c>
      <c r="M69" s="30">
        <f t="shared" si="4"/>
        <v>9.1</v>
      </c>
      <c r="N69" s="30">
        <f t="shared" si="5"/>
        <v>2.1</v>
      </c>
    </row>
    <row r="70" spans="1:14">
      <c r="A70" s="42" t="s">
        <v>57</v>
      </c>
      <c r="B70" s="42">
        <v>1400</v>
      </c>
      <c r="C70" s="42" t="s">
        <v>56</v>
      </c>
      <c r="E70" s="43">
        <v>0.22</v>
      </c>
      <c r="F70" s="43">
        <v>50.8</v>
      </c>
      <c r="G70" s="43">
        <v>0</v>
      </c>
      <c r="H70" s="43">
        <v>0.70899999999999996</v>
      </c>
      <c r="I70" s="43">
        <v>0.11700000000000001</v>
      </c>
      <c r="J70" s="43">
        <v>0.43099999999999999</v>
      </c>
      <c r="K70" s="43">
        <v>3.8335633703299998</v>
      </c>
      <c r="L70" s="30">
        <f t="shared" si="3"/>
        <v>6.9945919400584406</v>
      </c>
      <c r="M70" s="30">
        <f t="shared" si="4"/>
        <v>13.5</v>
      </c>
      <c r="N70" s="30">
        <f t="shared" si="5"/>
        <v>3.1</v>
      </c>
    </row>
    <row r="71" spans="1:14">
      <c r="A71" s="42" t="s">
        <v>57</v>
      </c>
      <c r="B71" s="42">
        <v>1400</v>
      </c>
      <c r="C71" s="42" t="s">
        <v>56</v>
      </c>
      <c r="D71" s="42" t="s">
        <v>49</v>
      </c>
      <c r="E71" s="43">
        <v>0.22</v>
      </c>
      <c r="F71" s="43">
        <v>50.8</v>
      </c>
      <c r="G71" s="43">
        <v>0</v>
      </c>
      <c r="H71" s="43">
        <v>0.70899999999999996</v>
      </c>
      <c r="I71" s="43">
        <v>0.11700000000000001</v>
      </c>
      <c r="J71" s="43">
        <v>0.43099999999999999</v>
      </c>
      <c r="K71" s="43">
        <v>4.0871354524100001</v>
      </c>
      <c r="L71" s="30">
        <f t="shared" si="3"/>
        <v>7.4572511086188724</v>
      </c>
      <c r="M71" s="30">
        <f t="shared" si="4"/>
        <v>14.4</v>
      </c>
      <c r="N71" s="30">
        <f t="shared" si="5"/>
        <v>3.3</v>
      </c>
    </row>
    <row r="72" spans="1:14">
      <c r="A72" s="42" t="s">
        <v>57</v>
      </c>
      <c r="B72" s="42">
        <v>1400</v>
      </c>
      <c r="C72" s="42" t="s">
        <v>56</v>
      </c>
      <c r="D72" s="42" t="s">
        <v>49</v>
      </c>
      <c r="E72" s="43">
        <v>0.22</v>
      </c>
      <c r="F72" s="43">
        <v>50.8</v>
      </c>
      <c r="G72" s="43">
        <v>0</v>
      </c>
      <c r="H72" s="43">
        <v>0.70899999999999996</v>
      </c>
      <c r="I72" s="43">
        <v>0.11700000000000001</v>
      </c>
      <c r="J72" s="43">
        <v>0.43099999999999999</v>
      </c>
      <c r="K72" s="43">
        <v>5.1904880424100002</v>
      </c>
      <c r="L72" s="30">
        <f t="shared" si="3"/>
        <v>9.470391465913206</v>
      </c>
      <c r="M72" s="30">
        <f t="shared" si="4"/>
        <v>18.3</v>
      </c>
      <c r="N72" s="30">
        <f t="shared" si="5"/>
        <v>4.2</v>
      </c>
    </row>
    <row r="73" spans="1:14">
      <c r="A73" s="42" t="s">
        <v>57</v>
      </c>
      <c r="B73" s="42">
        <v>1400</v>
      </c>
      <c r="C73" s="42" t="s">
        <v>56</v>
      </c>
      <c r="D73" s="42" t="s">
        <v>49</v>
      </c>
      <c r="E73" s="43">
        <v>0.22</v>
      </c>
      <c r="F73" s="43">
        <v>50.8</v>
      </c>
      <c r="G73" s="43">
        <v>0</v>
      </c>
      <c r="H73" s="43">
        <v>0.70899999999999996</v>
      </c>
      <c r="I73" s="43">
        <v>0.11700000000000001</v>
      </c>
      <c r="J73" s="43">
        <v>0.43099999999999999</v>
      </c>
      <c r="K73" s="43">
        <v>7.3894295295700001</v>
      </c>
      <c r="L73" s="30">
        <f t="shared" si="3"/>
        <v>13.482506805335769</v>
      </c>
      <c r="M73" s="30">
        <f t="shared" si="4"/>
        <v>26</v>
      </c>
      <c r="N73" s="30">
        <f t="shared" si="5"/>
        <v>5.9</v>
      </c>
    </row>
    <row r="74" spans="1:14">
      <c r="A74" s="42" t="s">
        <v>57</v>
      </c>
      <c r="B74" s="42">
        <v>1400</v>
      </c>
      <c r="C74" s="42" t="s">
        <v>56</v>
      </c>
      <c r="D74" s="42" t="s">
        <v>47</v>
      </c>
      <c r="E74" s="43">
        <v>0.22</v>
      </c>
      <c r="F74" s="43">
        <v>50.8</v>
      </c>
      <c r="G74" s="43">
        <v>0</v>
      </c>
      <c r="H74" s="43">
        <v>0.70899999999999996</v>
      </c>
      <c r="I74" s="43">
        <v>0.11700000000000001</v>
      </c>
      <c r="J74" s="43">
        <v>0.43099999999999999</v>
      </c>
      <c r="K74" s="43">
        <v>7.8741790915200003</v>
      </c>
      <c r="L74" s="30">
        <f t="shared" si="3"/>
        <v>14.366964697751008</v>
      </c>
      <c r="M74" s="30">
        <f t="shared" si="4"/>
        <v>27.7</v>
      </c>
      <c r="N74" s="30">
        <f t="shared" si="5"/>
        <v>6.3</v>
      </c>
    </row>
    <row r="75" spans="1:14">
      <c r="A75" s="42" t="s">
        <v>57</v>
      </c>
      <c r="B75" s="42">
        <v>1400</v>
      </c>
      <c r="C75" s="42" t="s">
        <v>56</v>
      </c>
      <c r="D75" s="42" t="s">
        <v>49</v>
      </c>
      <c r="E75" s="43">
        <v>0.22</v>
      </c>
      <c r="F75" s="43">
        <v>50.8</v>
      </c>
      <c r="G75" s="43">
        <v>0</v>
      </c>
      <c r="H75" s="43">
        <v>0.70899999999999996</v>
      </c>
      <c r="I75" s="43">
        <v>0.11700000000000001</v>
      </c>
      <c r="J75" s="43">
        <v>0.43099999999999999</v>
      </c>
      <c r="K75" s="43">
        <v>8.9454322607800005</v>
      </c>
      <c r="L75" s="30">
        <f t="shared" si="3"/>
        <v>16.321537521943828</v>
      </c>
      <c r="M75" s="30">
        <f t="shared" si="4"/>
        <v>31.5</v>
      </c>
      <c r="N75" s="30">
        <f t="shared" si="5"/>
        <v>7.2</v>
      </c>
    </row>
    <row r="76" spans="1:14">
      <c r="A76" s="42" t="s">
        <v>57</v>
      </c>
      <c r="B76" s="42">
        <v>1400</v>
      </c>
      <c r="C76" s="42" t="s">
        <v>56</v>
      </c>
      <c r="D76" s="42" t="s">
        <v>46</v>
      </c>
      <c r="E76" s="43">
        <v>0.22</v>
      </c>
      <c r="F76" s="43">
        <v>50.8</v>
      </c>
      <c r="G76" s="43">
        <v>0</v>
      </c>
      <c r="H76" s="43">
        <v>0.70899999999999996</v>
      </c>
      <c r="I76" s="43">
        <v>0.11700000000000001</v>
      </c>
      <c r="J76" s="43">
        <v>0.43099999999999999</v>
      </c>
      <c r="K76" s="43">
        <v>12.421970708</v>
      </c>
      <c r="L76" s="30">
        <f t="shared" si="3"/>
        <v>22.664713688126536</v>
      </c>
      <c r="M76" s="30">
        <f t="shared" si="4"/>
        <v>43.7</v>
      </c>
      <c r="N76" s="30">
        <f t="shared" si="5"/>
        <v>9.9</v>
      </c>
    </row>
    <row r="77" spans="1:14">
      <c r="A77" s="42" t="s">
        <v>57</v>
      </c>
      <c r="B77" s="42">
        <v>1400</v>
      </c>
      <c r="C77" s="42" t="s">
        <v>56</v>
      </c>
      <c r="D77" s="42" t="s">
        <v>49</v>
      </c>
      <c r="E77" s="43">
        <v>0.22</v>
      </c>
      <c r="F77" s="43">
        <v>50.8</v>
      </c>
      <c r="G77" s="43">
        <v>0</v>
      </c>
      <c r="H77" s="43">
        <v>0.70899999999999996</v>
      </c>
      <c r="I77" s="43">
        <v>0.11700000000000001</v>
      </c>
      <c r="J77" s="43">
        <v>0.43099999999999999</v>
      </c>
      <c r="K77" s="43">
        <v>30.139211470599999</v>
      </c>
      <c r="L77" s="30">
        <f t="shared" si="3"/>
        <v>54.991000608874401</v>
      </c>
      <c r="M77" s="30">
        <f t="shared" si="4"/>
        <v>106.1</v>
      </c>
      <c r="N77" s="30">
        <f t="shared" si="5"/>
        <v>24.1</v>
      </c>
    </row>
    <row r="78" spans="1:14">
      <c r="A78" s="42" t="s">
        <v>57</v>
      </c>
      <c r="B78" s="42">
        <v>1411</v>
      </c>
      <c r="C78" s="42" t="s">
        <v>56</v>
      </c>
      <c r="D78" s="42" t="s">
        <v>49</v>
      </c>
      <c r="E78" s="43">
        <v>0.22</v>
      </c>
      <c r="F78" s="43">
        <v>50.8</v>
      </c>
      <c r="G78" s="43">
        <v>0</v>
      </c>
      <c r="H78" s="43">
        <v>1.4430000000000001</v>
      </c>
      <c r="I78" s="43">
        <v>0.22500000000000001</v>
      </c>
      <c r="J78" s="43">
        <v>0.43099999999999999</v>
      </c>
      <c r="K78" s="43">
        <v>3.78140304178</v>
      </c>
      <c r="L78" s="30">
        <f t="shared" si="3"/>
        <v>6.8994219432637287</v>
      </c>
      <c r="M78" s="30">
        <f t="shared" si="4"/>
        <v>27.1</v>
      </c>
      <c r="N78" s="30">
        <f t="shared" si="5"/>
        <v>5.0999999999999996</v>
      </c>
    </row>
    <row r="79" spans="1:14">
      <c r="A79" s="42" t="s">
        <v>57</v>
      </c>
      <c r="B79" s="42">
        <v>1480</v>
      </c>
      <c r="C79" s="42" t="s">
        <v>56</v>
      </c>
      <c r="D79" s="42" t="s">
        <v>47</v>
      </c>
      <c r="E79" s="43">
        <v>0.22</v>
      </c>
      <c r="F79" s="43">
        <v>50.8</v>
      </c>
      <c r="G79" s="43">
        <v>0</v>
      </c>
      <c r="H79" s="43">
        <v>1.2450000000000001</v>
      </c>
      <c r="I79" s="43">
        <v>0.21299999999999999</v>
      </c>
      <c r="J79" s="43">
        <v>0.28799999999999998</v>
      </c>
      <c r="K79" s="43">
        <v>0.57975226775900002</v>
      </c>
      <c r="L79" s="30">
        <f t="shared" si="3"/>
        <v>0.70683396485177274</v>
      </c>
      <c r="M79" s="30">
        <f t="shared" si="4"/>
        <v>2.4</v>
      </c>
      <c r="N79" s="30">
        <f t="shared" si="5"/>
        <v>0.5</v>
      </c>
    </row>
    <row r="80" spans="1:14">
      <c r="A80" s="42" t="s">
        <v>57</v>
      </c>
      <c r="B80" s="42">
        <v>1480</v>
      </c>
      <c r="C80" s="42" t="s">
        <v>56</v>
      </c>
      <c r="D80" s="42" t="s">
        <v>49</v>
      </c>
      <c r="E80" s="43">
        <v>0.22</v>
      </c>
      <c r="F80" s="43">
        <v>50.8</v>
      </c>
      <c r="G80" s="43">
        <v>0</v>
      </c>
      <c r="H80" s="43">
        <v>1.2450000000000001</v>
      </c>
      <c r="I80" s="43">
        <v>0.21299999999999999</v>
      </c>
      <c r="J80" s="43">
        <v>0.28799999999999998</v>
      </c>
      <c r="K80" s="43">
        <v>6.1814072574000001</v>
      </c>
      <c r="L80" s="30">
        <f t="shared" si="3"/>
        <v>7.536371728222079</v>
      </c>
      <c r="M80" s="30">
        <f t="shared" si="4"/>
        <v>25.5</v>
      </c>
      <c r="N80" s="30">
        <f t="shared" si="5"/>
        <v>5.7</v>
      </c>
    </row>
    <row r="81" spans="1:14">
      <c r="A81" s="42" t="s">
        <v>57</v>
      </c>
      <c r="B81" s="42">
        <v>1480</v>
      </c>
      <c r="C81" s="42" t="s">
        <v>56</v>
      </c>
      <c r="D81" s="42" t="s">
        <v>47</v>
      </c>
      <c r="E81" s="43">
        <v>0.22</v>
      </c>
      <c r="F81" s="43">
        <v>50.8</v>
      </c>
      <c r="G81" s="43">
        <v>0</v>
      </c>
      <c r="H81" s="43">
        <v>1.2450000000000001</v>
      </c>
      <c r="I81" s="43">
        <v>0.21299999999999999</v>
      </c>
      <c r="J81" s="43">
        <v>0.28799999999999998</v>
      </c>
      <c r="K81" s="43">
        <v>7.0087971228599999</v>
      </c>
      <c r="L81" s="30">
        <f t="shared" si="3"/>
        <v>8.545125452190911</v>
      </c>
      <c r="M81" s="30">
        <f t="shared" si="4"/>
        <v>28.9</v>
      </c>
      <c r="N81" s="30">
        <f t="shared" si="5"/>
        <v>6.5</v>
      </c>
    </row>
    <row r="82" spans="1:14">
      <c r="A82" s="42" t="s">
        <v>57</v>
      </c>
      <c r="B82" s="42">
        <v>1480</v>
      </c>
      <c r="C82" s="42" t="s">
        <v>56</v>
      </c>
      <c r="D82" s="42" t="s">
        <v>46</v>
      </c>
      <c r="E82" s="43">
        <v>0.22</v>
      </c>
      <c r="F82" s="43">
        <v>50.8</v>
      </c>
      <c r="G82" s="43">
        <v>0</v>
      </c>
      <c r="H82" s="43">
        <v>1.2450000000000001</v>
      </c>
      <c r="I82" s="43">
        <v>0.21299999999999999</v>
      </c>
      <c r="J82" s="43">
        <v>0.28799999999999998</v>
      </c>
      <c r="K82" s="43">
        <v>7.1070243856099999</v>
      </c>
      <c r="L82" s="30">
        <f t="shared" si="3"/>
        <v>8.664884130935711</v>
      </c>
      <c r="M82" s="30">
        <f t="shared" si="4"/>
        <v>29.4</v>
      </c>
      <c r="N82" s="30">
        <f t="shared" si="5"/>
        <v>6.6</v>
      </c>
    </row>
    <row r="83" spans="1:14">
      <c r="A83" s="42" t="s">
        <v>57</v>
      </c>
      <c r="B83" s="42">
        <v>1480</v>
      </c>
      <c r="C83" s="42" t="s">
        <v>56</v>
      </c>
      <c r="D83" s="42" t="s">
        <v>49</v>
      </c>
      <c r="E83" s="43">
        <v>0.22</v>
      </c>
      <c r="F83" s="43">
        <v>50.8</v>
      </c>
      <c r="G83" s="43">
        <v>0</v>
      </c>
      <c r="H83" s="43">
        <v>1.2450000000000001</v>
      </c>
      <c r="I83" s="43">
        <v>0.21299999999999999</v>
      </c>
      <c r="J83" s="43">
        <v>0.28799999999999998</v>
      </c>
      <c r="K83" s="43">
        <v>8.7270128683599992</v>
      </c>
      <c r="L83" s="30">
        <f t="shared" si="3"/>
        <v>10.639974089104509</v>
      </c>
      <c r="M83" s="30">
        <f t="shared" si="4"/>
        <v>36</v>
      </c>
      <c r="N83" s="30">
        <f t="shared" si="5"/>
        <v>8.1</v>
      </c>
    </row>
    <row r="84" spans="1:14">
      <c r="A84" s="42" t="s">
        <v>57</v>
      </c>
      <c r="B84" s="42">
        <v>1550</v>
      </c>
      <c r="C84" s="42" t="s">
        <v>56</v>
      </c>
      <c r="E84" s="43">
        <v>0.22</v>
      </c>
      <c r="F84" s="43">
        <v>50.8</v>
      </c>
      <c r="G84" s="43">
        <v>0</v>
      </c>
      <c r="H84" s="43">
        <v>0.72099999999999997</v>
      </c>
      <c r="I84" s="43">
        <v>0.17</v>
      </c>
      <c r="J84" s="43">
        <v>0.34100000000000003</v>
      </c>
      <c r="K84" s="43">
        <v>1.0460250978600001E-4</v>
      </c>
      <c r="L84" s="30">
        <f t="shared" si="3"/>
        <v>1.5100069637674342E-4</v>
      </c>
      <c r="M84" s="30">
        <f t="shared" si="4"/>
        <v>0</v>
      </c>
      <c r="N84" s="30">
        <f t="shared" si="5"/>
        <v>0</v>
      </c>
    </row>
    <row r="85" spans="1:14">
      <c r="A85" s="42" t="s">
        <v>57</v>
      </c>
      <c r="B85" s="42">
        <v>1550</v>
      </c>
      <c r="C85" s="42" t="s">
        <v>56</v>
      </c>
      <c r="D85" s="42" t="s">
        <v>46</v>
      </c>
      <c r="E85" s="43">
        <v>0.22</v>
      </c>
      <c r="F85" s="43">
        <v>50.8</v>
      </c>
      <c r="G85" s="43">
        <v>0</v>
      </c>
      <c r="H85" s="43">
        <v>0.72099999999999997</v>
      </c>
      <c r="I85" s="43">
        <v>0.17</v>
      </c>
      <c r="J85" s="43">
        <v>0.34100000000000003</v>
      </c>
      <c r="K85" s="43">
        <v>0.64376904038500005</v>
      </c>
      <c r="L85" s="30">
        <f t="shared" si="3"/>
        <v>0.92932352773177318</v>
      </c>
      <c r="M85" s="30">
        <f t="shared" si="4"/>
        <v>1.8</v>
      </c>
      <c r="N85" s="30">
        <f t="shared" si="5"/>
        <v>0.6</v>
      </c>
    </row>
    <row r="86" spans="1:14">
      <c r="A86" s="42" t="s">
        <v>57</v>
      </c>
      <c r="B86" s="42">
        <v>1550</v>
      </c>
      <c r="C86" s="42" t="s">
        <v>56</v>
      </c>
      <c r="D86" s="42" t="s">
        <v>49</v>
      </c>
      <c r="E86" s="43">
        <v>0.22</v>
      </c>
      <c r="F86" s="43">
        <v>50.8</v>
      </c>
      <c r="G86" s="43">
        <v>0</v>
      </c>
      <c r="H86" s="43">
        <v>0.72099999999999997</v>
      </c>
      <c r="I86" s="43">
        <v>0.17</v>
      </c>
      <c r="J86" s="43">
        <v>0.34100000000000003</v>
      </c>
      <c r="K86" s="43">
        <v>0.66353425877700001</v>
      </c>
      <c r="L86" s="30">
        <f t="shared" si="3"/>
        <v>0.95785593816185133</v>
      </c>
      <c r="M86" s="30">
        <f t="shared" si="4"/>
        <v>1.9</v>
      </c>
      <c r="N86" s="30">
        <f t="shared" si="5"/>
        <v>0.6</v>
      </c>
    </row>
    <row r="87" spans="1:14">
      <c r="A87" s="42" t="s">
        <v>57</v>
      </c>
      <c r="B87" s="42">
        <v>1550</v>
      </c>
      <c r="C87" s="42" t="s">
        <v>56</v>
      </c>
      <c r="D87" s="42" t="s">
        <v>49</v>
      </c>
      <c r="E87" s="43">
        <v>0.22</v>
      </c>
      <c r="F87" s="43">
        <v>50.8</v>
      </c>
      <c r="G87" s="43">
        <v>0</v>
      </c>
      <c r="H87" s="43">
        <v>0.72099999999999997</v>
      </c>
      <c r="I87" s="43">
        <v>0.17</v>
      </c>
      <c r="J87" s="43">
        <v>0.34100000000000003</v>
      </c>
      <c r="K87" s="43">
        <v>0.68419733894300006</v>
      </c>
      <c r="L87" s="30">
        <f t="shared" si="3"/>
        <v>0.98768447192015019</v>
      </c>
      <c r="M87" s="30">
        <f t="shared" si="4"/>
        <v>1.9</v>
      </c>
      <c r="N87" s="30">
        <f t="shared" si="5"/>
        <v>0.6</v>
      </c>
    </row>
    <row r="88" spans="1:14">
      <c r="A88" s="42" t="s">
        <v>57</v>
      </c>
      <c r="B88" s="42">
        <v>1550</v>
      </c>
      <c r="C88" s="42" t="s">
        <v>56</v>
      </c>
      <c r="D88" s="42" t="s">
        <v>46</v>
      </c>
      <c r="E88" s="43">
        <v>0.22</v>
      </c>
      <c r="F88" s="43">
        <v>50.8</v>
      </c>
      <c r="G88" s="43">
        <v>0</v>
      </c>
      <c r="H88" s="43">
        <v>0.72099999999999997</v>
      </c>
      <c r="I88" s="43">
        <v>0.17</v>
      </c>
      <c r="J88" s="43">
        <v>0.34100000000000003</v>
      </c>
      <c r="K88" s="43">
        <v>1.1463429308799999</v>
      </c>
      <c r="L88" s="30">
        <f t="shared" si="3"/>
        <v>1.6548224435873387</v>
      </c>
      <c r="M88" s="30">
        <f t="shared" si="4"/>
        <v>3.2</v>
      </c>
      <c r="N88" s="30">
        <f t="shared" si="5"/>
        <v>1</v>
      </c>
    </row>
    <row r="89" spans="1:14">
      <c r="A89" s="42" t="s">
        <v>57</v>
      </c>
      <c r="B89" s="42">
        <v>1550</v>
      </c>
      <c r="C89" s="42" t="s">
        <v>56</v>
      </c>
      <c r="D89" s="42" t="s">
        <v>49</v>
      </c>
      <c r="E89" s="43">
        <v>0.22</v>
      </c>
      <c r="F89" s="43">
        <v>50.8</v>
      </c>
      <c r="G89" s="43">
        <v>0</v>
      </c>
      <c r="H89" s="43">
        <v>0.72099999999999997</v>
      </c>
      <c r="I89" s="43">
        <v>0.17</v>
      </c>
      <c r="J89" s="43">
        <v>0.34100000000000003</v>
      </c>
      <c r="K89" s="43">
        <v>1.5079686075500001</v>
      </c>
      <c r="L89" s="30">
        <f t="shared" si="3"/>
        <v>2.1768532162389285</v>
      </c>
      <c r="M89" s="30">
        <f t="shared" si="4"/>
        <v>4.3</v>
      </c>
      <c r="N89" s="30">
        <f t="shared" si="5"/>
        <v>1.3</v>
      </c>
    </row>
    <row r="90" spans="1:14">
      <c r="A90" s="42" t="s">
        <v>57</v>
      </c>
      <c r="B90" s="42">
        <v>1550</v>
      </c>
      <c r="C90" s="42" t="s">
        <v>56</v>
      </c>
      <c r="D90" s="42" t="s">
        <v>46</v>
      </c>
      <c r="E90" s="43">
        <v>0.22</v>
      </c>
      <c r="F90" s="43">
        <v>50.8</v>
      </c>
      <c r="G90" s="43">
        <v>0</v>
      </c>
      <c r="H90" s="43">
        <v>0.72099999999999997</v>
      </c>
      <c r="I90" s="43">
        <v>0.17</v>
      </c>
      <c r="J90" s="43">
        <v>0.34100000000000003</v>
      </c>
      <c r="K90" s="43">
        <v>1.9656708862900001</v>
      </c>
      <c r="L90" s="30">
        <f t="shared" si="3"/>
        <v>2.8375769690853683</v>
      </c>
      <c r="M90" s="30">
        <f t="shared" si="4"/>
        <v>5.6</v>
      </c>
      <c r="N90" s="30">
        <f t="shared" si="5"/>
        <v>1.7</v>
      </c>
    </row>
    <row r="91" spans="1:14">
      <c r="A91" s="42" t="s">
        <v>57</v>
      </c>
      <c r="B91" s="42">
        <v>1550</v>
      </c>
      <c r="C91" s="42" t="s">
        <v>56</v>
      </c>
      <c r="D91" s="42" t="s">
        <v>46</v>
      </c>
      <c r="E91" s="43">
        <v>0.22</v>
      </c>
      <c r="F91" s="43">
        <v>50.8</v>
      </c>
      <c r="G91" s="43">
        <v>0</v>
      </c>
      <c r="H91" s="43">
        <v>0.72099999999999997</v>
      </c>
      <c r="I91" s="43">
        <v>0.17</v>
      </c>
      <c r="J91" s="43">
        <v>0.34100000000000003</v>
      </c>
      <c r="K91" s="43">
        <v>1.9659492271000001</v>
      </c>
      <c r="L91" s="30">
        <f t="shared" si="3"/>
        <v>2.8379787726006569</v>
      </c>
      <c r="M91" s="30">
        <f t="shared" si="4"/>
        <v>5.6</v>
      </c>
      <c r="N91" s="30">
        <f t="shared" si="5"/>
        <v>1.7</v>
      </c>
    </row>
    <row r="92" spans="1:14">
      <c r="A92" s="42" t="s">
        <v>57</v>
      </c>
      <c r="B92" s="42">
        <v>1550</v>
      </c>
      <c r="C92" s="42" t="s">
        <v>56</v>
      </c>
      <c r="D92" s="42" t="s">
        <v>47</v>
      </c>
      <c r="E92" s="43">
        <v>0.22</v>
      </c>
      <c r="F92" s="43">
        <v>50.8</v>
      </c>
      <c r="G92" s="43">
        <v>0</v>
      </c>
      <c r="H92" s="43">
        <v>0.72099999999999997</v>
      </c>
      <c r="I92" s="43">
        <v>0.17</v>
      </c>
      <c r="J92" s="43">
        <v>0.34100000000000003</v>
      </c>
      <c r="K92" s="43">
        <v>2.2016330990599999</v>
      </c>
      <c r="L92" s="30">
        <f t="shared" si="3"/>
        <v>3.1782041540330472</v>
      </c>
      <c r="M92" s="30">
        <f t="shared" si="4"/>
        <v>6.2</v>
      </c>
      <c r="N92" s="30">
        <f t="shared" si="5"/>
        <v>2</v>
      </c>
    </row>
    <row r="93" spans="1:14">
      <c r="A93" s="42" t="s">
        <v>57</v>
      </c>
      <c r="B93" s="42">
        <v>1550</v>
      </c>
      <c r="C93" s="42" t="s">
        <v>56</v>
      </c>
      <c r="D93" s="42" t="s">
        <v>46</v>
      </c>
      <c r="E93" s="43">
        <v>0.22</v>
      </c>
      <c r="F93" s="43">
        <v>50.8</v>
      </c>
      <c r="G93" s="43">
        <v>0</v>
      </c>
      <c r="H93" s="43">
        <v>0.72099999999999997</v>
      </c>
      <c r="I93" s="43">
        <v>0.17</v>
      </c>
      <c r="J93" s="43">
        <v>0.34100000000000003</v>
      </c>
      <c r="K93" s="43">
        <v>2.3816650209799999</v>
      </c>
      <c r="L93" s="30">
        <f t="shared" si="3"/>
        <v>3.4380922354526953</v>
      </c>
      <c r="M93" s="30">
        <f t="shared" si="4"/>
        <v>6.7</v>
      </c>
      <c r="N93" s="30">
        <f t="shared" si="5"/>
        <v>2.1</v>
      </c>
    </row>
    <row r="94" spans="1:14">
      <c r="A94" s="42" t="s">
        <v>57</v>
      </c>
      <c r="B94" s="42">
        <v>1550</v>
      </c>
      <c r="C94" s="42" t="s">
        <v>56</v>
      </c>
      <c r="E94" s="43">
        <v>0.22</v>
      </c>
      <c r="F94" s="43">
        <v>50.8</v>
      </c>
      <c r="G94" s="43">
        <v>0</v>
      </c>
      <c r="H94" s="43">
        <v>0.72099999999999997</v>
      </c>
      <c r="I94" s="43">
        <v>0.17</v>
      </c>
      <c r="J94" s="43">
        <v>0.34100000000000003</v>
      </c>
      <c r="K94" s="43">
        <v>2.5060081461300001</v>
      </c>
      <c r="L94" s="30">
        <f t="shared" si="3"/>
        <v>3.617589826148397</v>
      </c>
      <c r="M94" s="30">
        <f t="shared" si="4"/>
        <v>7.1</v>
      </c>
      <c r="N94" s="30">
        <f t="shared" si="5"/>
        <v>2.2000000000000002</v>
      </c>
    </row>
    <row r="95" spans="1:14">
      <c r="A95" s="42" t="s">
        <v>57</v>
      </c>
      <c r="B95" s="42">
        <v>1550</v>
      </c>
      <c r="C95" s="42" t="s">
        <v>56</v>
      </c>
      <c r="D95" s="42" t="s">
        <v>47</v>
      </c>
      <c r="E95" s="43">
        <v>0.22</v>
      </c>
      <c r="F95" s="43">
        <v>50.8</v>
      </c>
      <c r="G95" s="43">
        <v>0</v>
      </c>
      <c r="H95" s="43">
        <v>0.72099999999999997</v>
      </c>
      <c r="I95" s="43">
        <v>0.17</v>
      </c>
      <c r="J95" s="43">
        <v>0.34100000000000003</v>
      </c>
      <c r="K95" s="43">
        <v>9.0469987645599996</v>
      </c>
      <c r="L95" s="30">
        <f t="shared" si="3"/>
        <v>13.059945849893332</v>
      </c>
      <c r="M95" s="30">
        <f t="shared" si="4"/>
        <v>25.6</v>
      </c>
      <c r="N95" s="30">
        <f t="shared" si="5"/>
        <v>8</v>
      </c>
    </row>
    <row r="96" spans="1:14">
      <c r="A96" s="42" t="s">
        <v>57</v>
      </c>
      <c r="B96" s="42">
        <v>1550</v>
      </c>
      <c r="C96" s="42" t="s">
        <v>56</v>
      </c>
      <c r="D96" s="42" t="s">
        <v>49</v>
      </c>
      <c r="E96" s="43">
        <v>0.22</v>
      </c>
      <c r="F96" s="43">
        <v>50.8</v>
      </c>
      <c r="G96" s="43">
        <v>0</v>
      </c>
      <c r="H96" s="43">
        <v>0.72099999999999997</v>
      </c>
      <c r="I96" s="43">
        <v>0.17</v>
      </c>
      <c r="J96" s="43">
        <v>0.34100000000000003</v>
      </c>
      <c r="K96" s="43">
        <v>13.0130350346</v>
      </c>
      <c r="L96" s="30">
        <f t="shared" si="3"/>
        <v>18.785183608114075</v>
      </c>
      <c r="M96" s="30">
        <f t="shared" si="4"/>
        <v>36.9</v>
      </c>
      <c r="N96" s="30">
        <f t="shared" si="5"/>
        <v>11.6</v>
      </c>
    </row>
    <row r="97" spans="1:14">
      <c r="A97" s="42" t="s">
        <v>57</v>
      </c>
      <c r="B97" s="42">
        <v>1550</v>
      </c>
      <c r="C97" s="42" t="s">
        <v>56</v>
      </c>
      <c r="D97" s="42" t="s">
        <v>47</v>
      </c>
      <c r="E97" s="43">
        <v>0.22</v>
      </c>
      <c r="F97" s="43">
        <v>50.8</v>
      </c>
      <c r="G97" s="43">
        <v>0</v>
      </c>
      <c r="H97" s="43">
        <v>0.72099999999999997</v>
      </c>
      <c r="I97" s="43">
        <v>0.17</v>
      </c>
      <c r="J97" s="43">
        <v>0.34100000000000003</v>
      </c>
      <c r="K97" s="43">
        <v>14.0330933958</v>
      </c>
      <c r="L97" s="30">
        <f t="shared" si="3"/>
        <v>20.25770585639702</v>
      </c>
      <c r="M97" s="30">
        <f t="shared" si="4"/>
        <v>39.700000000000003</v>
      </c>
      <c r="N97" s="30">
        <f t="shared" si="5"/>
        <v>12.5</v>
      </c>
    </row>
    <row r="98" spans="1:14">
      <c r="A98" s="42" t="s">
        <v>57</v>
      </c>
      <c r="B98" s="42">
        <v>1550</v>
      </c>
      <c r="C98" s="42" t="s">
        <v>56</v>
      </c>
      <c r="D98" s="42" t="s">
        <v>49</v>
      </c>
      <c r="E98" s="43">
        <v>0.22</v>
      </c>
      <c r="F98" s="43">
        <v>50.8</v>
      </c>
      <c r="G98" s="43">
        <v>0</v>
      </c>
      <c r="H98" s="43">
        <v>0.72099999999999997</v>
      </c>
      <c r="I98" s="43">
        <v>0.17</v>
      </c>
      <c r="J98" s="43">
        <v>0.34100000000000003</v>
      </c>
      <c r="K98" s="43">
        <v>34.949025509099997</v>
      </c>
      <c r="L98" s="30">
        <f t="shared" si="3"/>
        <v>50.451248257419792</v>
      </c>
      <c r="M98" s="30">
        <f t="shared" si="4"/>
        <v>99</v>
      </c>
      <c r="N98" s="30">
        <f t="shared" si="5"/>
        <v>31</v>
      </c>
    </row>
    <row r="99" spans="1:14">
      <c r="A99" s="42" t="s">
        <v>57</v>
      </c>
      <c r="B99" s="42">
        <v>1550</v>
      </c>
      <c r="C99" s="42" t="s">
        <v>56</v>
      </c>
      <c r="E99" s="43">
        <v>0.22</v>
      </c>
      <c r="F99" s="43">
        <v>50.8</v>
      </c>
      <c r="G99" s="43">
        <v>0</v>
      </c>
      <c r="H99" s="43">
        <v>0.72099999999999997</v>
      </c>
      <c r="I99" s="43">
        <v>0.17</v>
      </c>
      <c r="J99" s="43">
        <v>0.34100000000000003</v>
      </c>
      <c r="K99" s="43">
        <v>40.466525251100002</v>
      </c>
      <c r="L99" s="30">
        <f t="shared" si="3"/>
        <v>58.416126968312931</v>
      </c>
      <c r="M99" s="30">
        <f t="shared" si="4"/>
        <v>114.6</v>
      </c>
      <c r="N99" s="30">
        <f t="shared" si="5"/>
        <v>35.9</v>
      </c>
    </row>
    <row r="100" spans="1:14">
      <c r="A100" s="42" t="s">
        <v>57</v>
      </c>
      <c r="B100" s="42">
        <v>1700</v>
      </c>
      <c r="C100" s="42" t="s">
        <v>56</v>
      </c>
      <c r="D100" s="42" t="s">
        <v>47</v>
      </c>
      <c r="E100" s="43">
        <v>0.22</v>
      </c>
      <c r="F100" s="43">
        <v>50.8</v>
      </c>
      <c r="G100" s="43">
        <v>0</v>
      </c>
      <c r="H100" s="43">
        <v>0.96799999999999997</v>
      </c>
      <c r="I100" s="43">
        <v>0.125</v>
      </c>
      <c r="J100" s="43">
        <v>0.34100000000000003</v>
      </c>
      <c r="K100" s="43">
        <v>1.1879923739100001E-2</v>
      </c>
      <c r="L100" s="30">
        <f t="shared" si="3"/>
        <v>1.7149461912306794E-2</v>
      </c>
      <c r="M100" s="30">
        <f t="shared" si="4"/>
        <v>0</v>
      </c>
      <c r="N100" s="30">
        <f t="shared" si="5"/>
        <v>0</v>
      </c>
    </row>
    <row r="101" spans="1:14">
      <c r="A101" s="42" t="s">
        <v>57</v>
      </c>
      <c r="B101" s="42">
        <v>1700</v>
      </c>
      <c r="C101" s="42" t="s">
        <v>56</v>
      </c>
      <c r="D101" s="42" t="s">
        <v>47</v>
      </c>
      <c r="E101" s="43">
        <v>0.22</v>
      </c>
      <c r="F101" s="43">
        <v>50.8</v>
      </c>
      <c r="G101" s="43">
        <v>0</v>
      </c>
      <c r="H101" s="43">
        <v>0.96799999999999997</v>
      </c>
      <c r="I101" s="43">
        <v>0.125</v>
      </c>
      <c r="J101" s="43">
        <v>0.34100000000000003</v>
      </c>
      <c r="K101" s="43">
        <v>7.8705540654299994E-2</v>
      </c>
      <c r="L101" s="30">
        <f t="shared" si="3"/>
        <v>0.11361669497052566</v>
      </c>
      <c r="M101" s="30">
        <f t="shared" si="4"/>
        <v>0.3</v>
      </c>
      <c r="N101" s="30">
        <f t="shared" si="5"/>
        <v>0.1</v>
      </c>
    </row>
    <row r="102" spans="1:14">
      <c r="A102" s="42" t="s">
        <v>57</v>
      </c>
      <c r="B102" s="42">
        <v>1700</v>
      </c>
      <c r="C102" s="42" t="s">
        <v>56</v>
      </c>
      <c r="D102" s="42" t="s">
        <v>49</v>
      </c>
      <c r="E102" s="43">
        <v>0.22</v>
      </c>
      <c r="F102" s="43">
        <v>50.8</v>
      </c>
      <c r="G102" s="43">
        <v>0</v>
      </c>
      <c r="H102" s="43">
        <v>0.96799999999999997</v>
      </c>
      <c r="I102" s="43">
        <v>0.125</v>
      </c>
      <c r="J102" s="43">
        <v>0.34100000000000003</v>
      </c>
      <c r="K102" s="43">
        <v>0.40659570227899999</v>
      </c>
      <c r="L102" s="30">
        <f t="shared" si="3"/>
        <v>0.58694800261988844</v>
      </c>
      <c r="M102" s="30">
        <f t="shared" si="4"/>
        <v>1.5</v>
      </c>
      <c r="N102" s="30">
        <f t="shared" si="5"/>
        <v>0.3</v>
      </c>
    </row>
    <row r="103" spans="1:14">
      <c r="A103" s="42" t="s">
        <v>57</v>
      </c>
      <c r="B103" s="42">
        <v>1700</v>
      </c>
      <c r="C103" s="42" t="s">
        <v>56</v>
      </c>
      <c r="D103" s="42" t="s">
        <v>46</v>
      </c>
      <c r="E103" s="43">
        <v>0.22</v>
      </c>
      <c r="F103" s="43">
        <v>50.8</v>
      </c>
      <c r="G103" s="43">
        <v>0</v>
      </c>
      <c r="H103" s="43">
        <v>0.96799999999999997</v>
      </c>
      <c r="I103" s="43">
        <v>0.125</v>
      </c>
      <c r="J103" s="43">
        <v>0.34100000000000003</v>
      </c>
      <c r="K103" s="43">
        <v>0.50251365772800005</v>
      </c>
      <c r="L103" s="30">
        <f t="shared" si="3"/>
        <v>0.72541196584088341</v>
      </c>
      <c r="M103" s="30">
        <f t="shared" si="4"/>
        <v>1.9</v>
      </c>
      <c r="N103" s="30">
        <f t="shared" si="5"/>
        <v>0.4</v>
      </c>
    </row>
    <row r="104" spans="1:14">
      <c r="A104" s="42" t="s">
        <v>57</v>
      </c>
      <c r="B104" s="42">
        <v>1700</v>
      </c>
      <c r="C104" s="42" t="s">
        <v>56</v>
      </c>
      <c r="D104" s="42" t="s">
        <v>46</v>
      </c>
      <c r="E104" s="43">
        <v>0.22</v>
      </c>
      <c r="F104" s="43">
        <v>50.8</v>
      </c>
      <c r="G104" s="43">
        <v>0</v>
      </c>
      <c r="H104" s="43">
        <v>0.96799999999999997</v>
      </c>
      <c r="I104" s="43">
        <v>0.125</v>
      </c>
      <c r="J104" s="43">
        <v>0.34100000000000003</v>
      </c>
      <c r="K104" s="43">
        <v>2.1191445352799998</v>
      </c>
      <c r="L104" s="30">
        <f t="shared" si="3"/>
        <v>3.0591264129790319</v>
      </c>
      <c r="M104" s="30">
        <f t="shared" si="4"/>
        <v>8.1</v>
      </c>
      <c r="N104" s="30">
        <f t="shared" si="5"/>
        <v>1.5</v>
      </c>
    </row>
    <row r="105" spans="1:14">
      <c r="A105" s="42" t="s">
        <v>57</v>
      </c>
      <c r="B105" s="42">
        <v>1700</v>
      </c>
      <c r="C105" s="42" t="s">
        <v>56</v>
      </c>
      <c r="D105" s="42" t="s">
        <v>49</v>
      </c>
      <c r="E105" s="43">
        <v>0.22</v>
      </c>
      <c r="F105" s="43">
        <v>50.8</v>
      </c>
      <c r="G105" s="43">
        <v>0</v>
      </c>
      <c r="H105" s="43">
        <v>0.96799999999999997</v>
      </c>
      <c r="I105" s="43">
        <v>0.125</v>
      </c>
      <c r="J105" s="43">
        <v>0.34100000000000003</v>
      </c>
      <c r="K105" s="43">
        <v>2.9597738953700001</v>
      </c>
      <c r="L105" s="30">
        <f t="shared" si="3"/>
        <v>4.2726309362262862</v>
      </c>
      <c r="M105" s="30">
        <f t="shared" si="4"/>
        <v>11.3</v>
      </c>
      <c r="N105" s="30">
        <f t="shared" si="5"/>
        <v>2.1</v>
      </c>
    </row>
    <row r="106" spans="1:14">
      <c r="A106" s="42" t="s">
        <v>57</v>
      </c>
      <c r="B106" s="42">
        <v>1700</v>
      </c>
      <c r="C106" s="42" t="s">
        <v>56</v>
      </c>
      <c r="D106" s="42" t="s">
        <v>49</v>
      </c>
      <c r="E106" s="43">
        <v>0.22</v>
      </c>
      <c r="F106" s="43">
        <v>50.8</v>
      </c>
      <c r="G106" s="43">
        <v>0</v>
      </c>
      <c r="H106" s="43">
        <v>0.96799999999999997</v>
      </c>
      <c r="I106" s="43">
        <v>0.125</v>
      </c>
      <c r="J106" s="43">
        <v>0.34100000000000003</v>
      </c>
      <c r="K106" s="43">
        <v>5.5791168751600004</v>
      </c>
      <c r="L106" s="30">
        <f t="shared" si="3"/>
        <v>8.0538271504184724</v>
      </c>
      <c r="M106" s="30">
        <f t="shared" si="4"/>
        <v>21.2</v>
      </c>
      <c r="N106" s="30">
        <f t="shared" si="5"/>
        <v>4</v>
      </c>
    </row>
    <row r="107" spans="1:14">
      <c r="A107" s="42" t="s">
        <v>57</v>
      </c>
      <c r="B107" s="42">
        <v>1820</v>
      </c>
      <c r="C107" s="42" t="s">
        <v>56</v>
      </c>
      <c r="D107" s="42" t="s">
        <v>47</v>
      </c>
      <c r="E107" s="43">
        <v>0.22</v>
      </c>
      <c r="F107" s="43">
        <v>50.8</v>
      </c>
      <c r="G107" s="43">
        <v>0</v>
      </c>
      <c r="H107" s="43">
        <v>2.0139999999999998</v>
      </c>
      <c r="I107" s="43">
        <v>0.28699999999999998</v>
      </c>
      <c r="J107" s="43">
        <v>0.28899999999999998</v>
      </c>
      <c r="K107" s="43">
        <v>0.32670812612299999</v>
      </c>
      <c r="L107" s="30">
        <f t="shared" si="3"/>
        <v>0.39970561176974889</v>
      </c>
      <c r="M107" s="30">
        <f t="shared" si="4"/>
        <v>2.2000000000000002</v>
      </c>
      <c r="N107" s="30">
        <f t="shared" si="5"/>
        <v>0.4</v>
      </c>
    </row>
    <row r="108" spans="1:14">
      <c r="A108" s="42" t="s">
        <v>57</v>
      </c>
      <c r="B108" s="42">
        <v>1820</v>
      </c>
      <c r="C108" s="42" t="s">
        <v>56</v>
      </c>
      <c r="D108" s="42" t="s">
        <v>49</v>
      </c>
      <c r="E108" s="43">
        <v>0.22</v>
      </c>
      <c r="F108" s="43">
        <v>50.8</v>
      </c>
      <c r="G108" s="43">
        <v>0</v>
      </c>
      <c r="H108" s="43">
        <v>2.0139999999999998</v>
      </c>
      <c r="I108" s="43">
        <v>0.28699999999999998</v>
      </c>
      <c r="J108" s="43">
        <v>0.28899999999999998</v>
      </c>
      <c r="K108" s="43">
        <v>3.8858336553299999</v>
      </c>
      <c r="L108" s="30">
        <f t="shared" si="3"/>
        <v>4.7540584217192325</v>
      </c>
      <c r="M108" s="30">
        <f t="shared" si="4"/>
        <v>26.1</v>
      </c>
      <c r="N108" s="30">
        <f t="shared" si="5"/>
        <v>4.5999999999999996</v>
      </c>
    </row>
    <row r="109" spans="1:14">
      <c r="A109" s="42" t="s">
        <v>57</v>
      </c>
      <c r="B109" s="42">
        <v>1820</v>
      </c>
      <c r="C109" s="42" t="s">
        <v>56</v>
      </c>
      <c r="D109" s="42" t="s">
        <v>49</v>
      </c>
      <c r="E109" s="43">
        <v>0.22</v>
      </c>
      <c r="F109" s="43">
        <v>50.8</v>
      </c>
      <c r="G109" s="43">
        <v>0</v>
      </c>
      <c r="H109" s="43">
        <v>2.0139999999999998</v>
      </c>
      <c r="I109" s="43">
        <v>0.28699999999999998</v>
      </c>
      <c r="J109" s="43">
        <v>0.28899999999999998</v>
      </c>
      <c r="K109" s="43">
        <v>7.8462365287900004</v>
      </c>
      <c r="L109" s="30">
        <f t="shared" si="3"/>
        <v>9.5993473105393115</v>
      </c>
      <c r="M109" s="30">
        <f t="shared" si="4"/>
        <v>52.6</v>
      </c>
      <c r="N109" s="30">
        <f t="shared" si="5"/>
        <v>9.1999999999999993</v>
      </c>
    </row>
    <row r="110" spans="1:14">
      <c r="A110" s="42" t="s">
        <v>57</v>
      </c>
      <c r="B110" s="42">
        <v>2110</v>
      </c>
      <c r="C110" s="42" t="s">
        <v>56</v>
      </c>
      <c r="D110" s="42" t="s">
        <v>49</v>
      </c>
      <c r="E110" s="43">
        <v>0.22</v>
      </c>
      <c r="F110" s="43">
        <v>50.8</v>
      </c>
      <c r="G110" s="43">
        <v>0</v>
      </c>
      <c r="H110" s="43">
        <v>2.0139999999999998</v>
      </c>
      <c r="I110" s="43">
        <v>0.28699999999999998</v>
      </c>
      <c r="J110" s="43">
        <v>0.315</v>
      </c>
      <c r="K110" s="43">
        <v>2.8174493144599998E-4</v>
      </c>
      <c r="L110" s="30">
        <f t="shared" si="3"/>
        <v>3.7570686608324094E-4</v>
      </c>
      <c r="M110" s="30">
        <f t="shared" si="4"/>
        <v>0</v>
      </c>
      <c r="N110" s="30">
        <f t="shared" si="5"/>
        <v>0</v>
      </c>
    </row>
    <row r="111" spans="1:14">
      <c r="A111" s="42" t="s">
        <v>57</v>
      </c>
      <c r="B111" s="42">
        <v>2110</v>
      </c>
      <c r="C111" s="42" t="s">
        <v>56</v>
      </c>
      <c r="D111" s="42" t="s">
        <v>50</v>
      </c>
      <c r="E111" s="43">
        <v>0.22</v>
      </c>
      <c r="F111" s="43">
        <v>50.8</v>
      </c>
      <c r="G111" s="43">
        <v>0</v>
      </c>
      <c r="H111" s="43">
        <v>2.0139999999999998</v>
      </c>
      <c r="I111" s="43">
        <v>0.28699999999999998</v>
      </c>
      <c r="J111" s="43">
        <v>0.315</v>
      </c>
      <c r="K111" s="43">
        <v>0.23810010684399999</v>
      </c>
      <c r="L111" s="30">
        <f t="shared" si="3"/>
        <v>0.31750649247647394</v>
      </c>
      <c r="M111" s="30">
        <f t="shared" si="4"/>
        <v>1.7</v>
      </c>
      <c r="N111" s="30">
        <f t="shared" si="5"/>
        <v>0.3</v>
      </c>
    </row>
    <row r="112" spans="1:14">
      <c r="A112" s="42" t="s">
        <v>57</v>
      </c>
      <c r="B112" s="42">
        <v>2110</v>
      </c>
      <c r="C112" s="42" t="s">
        <v>56</v>
      </c>
      <c r="D112" s="42" t="s">
        <v>49</v>
      </c>
      <c r="E112" s="43">
        <v>0.22</v>
      </c>
      <c r="F112" s="43">
        <v>50.8</v>
      </c>
      <c r="G112" s="43">
        <v>0</v>
      </c>
      <c r="H112" s="43">
        <v>2.0139999999999998</v>
      </c>
      <c r="I112" s="43">
        <v>0.28699999999999998</v>
      </c>
      <c r="J112" s="43">
        <v>0.315</v>
      </c>
      <c r="K112" s="43">
        <v>0.33081074324400001</v>
      </c>
      <c r="L112" s="30">
        <f t="shared" si="3"/>
        <v>0.44113612611587399</v>
      </c>
      <c r="M112" s="30">
        <f t="shared" si="4"/>
        <v>2.4</v>
      </c>
      <c r="N112" s="30">
        <f t="shared" si="5"/>
        <v>0.4</v>
      </c>
    </row>
    <row r="113" spans="1:14">
      <c r="A113" s="42" t="s">
        <v>57</v>
      </c>
      <c r="B113" s="42">
        <v>2110</v>
      </c>
      <c r="C113" s="42" t="s">
        <v>56</v>
      </c>
      <c r="E113" s="43">
        <v>0.22</v>
      </c>
      <c r="F113" s="43">
        <v>50.8</v>
      </c>
      <c r="G113" s="43">
        <v>0</v>
      </c>
      <c r="H113" s="43">
        <v>2.0139999999999998</v>
      </c>
      <c r="I113" s="43">
        <v>0.28699999999999998</v>
      </c>
      <c r="J113" s="43">
        <v>0.315</v>
      </c>
      <c r="K113" s="43">
        <v>0.33946119017100002</v>
      </c>
      <c r="L113" s="30">
        <f t="shared" si="3"/>
        <v>0.45267149709302851</v>
      </c>
      <c r="M113" s="30">
        <f t="shared" si="4"/>
        <v>2.5</v>
      </c>
      <c r="N113" s="30">
        <f t="shared" si="5"/>
        <v>0.4</v>
      </c>
    </row>
    <row r="114" spans="1:14">
      <c r="A114" s="42" t="s">
        <v>57</v>
      </c>
      <c r="B114" s="42">
        <v>2110</v>
      </c>
      <c r="C114" s="42" t="s">
        <v>56</v>
      </c>
      <c r="D114" s="42" t="s">
        <v>49</v>
      </c>
      <c r="E114" s="43">
        <v>0.22</v>
      </c>
      <c r="F114" s="43">
        <v>50.8</v>
      </c>
      <c r="G114" s="43">
        <v>0</v>
      </c>
      <c r="H114" s="43">
        <v>2.0139999999999998</v>
      </c>
      <c r="I114" s="43">
        <v>0.28699999999999998</v>
      </c>
      <c r="J114" s="43">
        <v>0.315</v>
      </c>
      <c r="K114" s="43">
        <v>0.48786479630000001</v>
      </c>
      <c r="L114" s="30">
        <f t="shared" si="3"/>
        <v>0.65056770586604995</v>
      </c>
      <c r="M114" s="30">
        <f t="shared" si="4"/>
        <v>3.6</v>
      </c>
      <c r="N114" s="30">
        <f t="shared" si="5"/>
        <v>0.6</v>
      </c>
    </row>
    <row r="115" spans="1:14">
      <c r="A115" s="42" t="s">
        <v>57</v>
      </c>
      <c r="B115" s="42">
        <v>2110</v>
      </c>
      <c r="C115" s="42" t="s">
        <v>56</v>
      </c>
      <c r="D115" s="42" t="s">
        <v>49</v>
      </c>
      <c r="E115" s="43">
        <v>0.22</v>
      </c>
      <c r="F115" s="43">
        <v>50.8</v>
      </c>
      <c r="G115" s="43">
        <v>0</v>
      </c>
      <c r="H115" s="43">
        <v>2.0139999999999998</v>
      </c>
      <c r="I115" s="43">
        <v>0.28699999999999998</v>
      </c>
      <c r="J115" s="43">
        <v>0.315</v>
      </c>
      <c r="K115" s="43">
        <v>0.49528802996100002</v>
      </c>
      <c r="L115" s="30">
        <f t="shared" si="3"/>
        <v>0.66046658795299351</v>
      </c>
      <c r="M115" s="30">
        <f t="shared" si="4"/>
        <v>3.6</v>
      </c>
      <c r="N115" s="30">
        <f t="shared" si="5"/>
        <v>0.6</v>
      </c>
    </row>
    <row r="116" spans="1:14">
      <c r="A116" s="42" t="s">
        <v>57</v>
      </c>
      <c r="B116" s="42">
        <v>2110</v>
      </c>
      <c r="C116" s="42" t="s">
        <v>56</v>
      </c>
      <c r="D116" s="42" t="s">
        <v>47</v>
      </c>
      <c r="E116" s="43">
        <v>0.22</v>
      </c>
      <c r="F116" s="43">
        <v>50.8</v>
      </c>
      <c r="G116" s="43">
        <v>0</v>
      </c>
      <c r="H116" s="43">
        <v>2.0139999999999998</v>
      </c>
      <c r="I116" s="43">
        <v>0.28699999999999998</v>
      </c>
      <c r="J116" s="43">
        <v>0.315</v>
      </c>
      <c r="K116" s="43">
        <v>0.72567249758200003</v>
      </c>
      <c r="L116" s="30">
        <f t="shared" si="3"/>
        <v>0.96768427552559688</v>
      </c>
      <c r="M116" s="30">
        <f t="shared" si="4"/>
        <v>5.3</v>
      </c>
      <c r="N116" s="30">
        <f t="shared" si="5"/>
        <v>0.9</v>
      </c>
    </row>
    <row r="117" spans="1:14">
      <c r="A117" s="42" t="s">
        <v>57</v>
      </c>
      <c r="B117" s="42">
        <v>2110</v>
      </c>
      <c r="C117" s="42" t="s">
        <v>56</v>
      </c>
      <c r="D117" s="42" t="s">
        <v>49</v>
      </c>
      <c r="E117" s="43">
        <v>0.22</v>
      </c>
      <c r="F117" s="43">
        <v>50.8</v>
      </c>
      <c r="G117" s="43">
        <v>0</v>
      </c>
      <c r="H117" s="43">
        <v>2.0139999999999998</v>
      </c>
      <c r="I117" s="43">
        <v>0.28699999999999998</v>
      </c>
      <c r="J117" s="43">
        <v>0.315</v>
      </c>
      <c r="K117" s="43">
        <v>4.4507992084400003</v>
      </c>
      <c r="L117" s="30">
        <f t="shared" si="3"/>
        <v>5.9351407444547393</v>
      </c>
      <c r="M117" s="30">
        <f t="shared" si="4"/>
        <v>32.5</v>
      </c>
      <c r="N117" s="30">
        <f t="shared" si="5"/>
        <v>5.6</v>
      </c>
    </row>
    <row r="118" spans="1:14">
      <c r="A118" s="42" t="s">
        <v>57</v>
      </c>
      <c r="B118" s="42">
        <v>2110</v>
      </c>
      <c r="C118" s="42" t="s">
        <v>56</v>
      </c>
      <c r="D118" s="42" t="s">
        <v>49</v>
      </c>
      <c r="E118" s="43">
        <v>0.22</v>
      </c>
      <c r="F118" s="43">
        <v>50.8</v>
      </c>
      <c r="G118" s="43">
        <v>0</v>
      </c>
      <c r="H118" s="43">
        <v>2.0139999999999998</v>
      </c>
      <c r="I118" s="43">
        <v>0.28699999999999998</v>
      </c>
      <c r="J118" s="43">
        <v>0.315</v>
      </c>
      <c r="K118" s="43">
        <v>6.9943175523300001</v>
      </c>
      <c r="L118" s="30">
        <f t="shared" si="3"/>
        <v>9.3269224560320545</v>
      </c>
      <c r="M118" s="30">
        <f t="shared" si="4"/>
        <v>51.1</v>
      </c>
      <c r="N118" s="30">
        <f t="shared" si="5"/>
        <v>8.8000000000000007</v>
      </c>
    </row>
    <row r="119" spans="1:14">
      <c r="A119" s="42" t="s">
        <v>57</v>
      </c>
      <c r="B119" s="42">
        <v>2210</v>
      </c>
      <c r="C119" s="42" t="s">
        <v>56</v>
      </c>
      <c r="D119" s="42" t="s">
        <v>49</v>
      </c>
      <c r="E119" s="43">
        <v>0.22</v>
      </c>
      <c r="F119" s="43">
        <v>50.8</v>
      </c>
      <c r="G119" s="43">
        <v>0</v>
      </c>
      <c r="H119" s="43">
        <v>1.347</v>
      </c>
      <c r="I119" s="43">
        <v>0.27400000000000002</v>
      </c>
      <c r="J119" s="43">
        <v>0.315</v>
      </c>
      <c r="K119" s="43">
        <v>0.62304086307700002</v>
      </c>
      <c r="L119" s="30">
        <f t="shared" si="3"/>
        <v>0.83082499091317941</v>
      </c>
      <c r="M119" s="30">
        <f t="shared" si="4"/>
        <v>3</v>
      </c>
      <c r="N119" s="30">
        <f t="shared" si="5"/>
        <v>0.8</v>
      </c>
    </row>
    <row r="120" spans="1:14">
      <c r="A120" s="42" t="s">
        <v>57</v>
      </c>
      <c r="B120" s="42">
        <v>2210</v>
      </c>
      <c r="C120" s="42" t="s">
        <v>56</v>
      </c>
      <c r="D120" s="42" t="s">
        <v>47</v>
      </c>
      <c r="E120" s="43">
        <v>0.22</v>
      </c>
      <c r="F120" s="43">
        <v>50.8</v>
      </c>
      <c r="G120" s="43">
        <v>0</v>
      </c>
      <c r="H120" s="43">
        <v>1.347</v>
      </c>
      <c r="I120" s="43">
        <v>0.27400000000000002</v>
      </c>
      <c r="J120" s="43">
        <v>0.315</v>
      </c>
      <c r="K120" s="43">
        <v>0.98144445584100004</v>
      </c>
      <c r="L120" s="30">
        <f t="shared" si="3"/>
        <v>1.3087561818639735</v>
      </c>
      <c r="M120" s="30">
        <f t="shared" si="4"/>
        <v>4.8</v>
      </c>
      <c r="N120" s="30">
        <f t="shared" si="5"/>
        <v>1.2</v>
      </c>
    </row>
    <row r="121" spans="1:14">
      <c r="A121" s="42" t="s">
        <v>57</v>
      </c>
      <c r="B121" s="42">
        <v>2210</v>
      </c>
      <c r="C121" s="42" t="s">
        <v>56</v>
      </c>
      <c r="D121" s="42" t="s">
        <v>46</v>
      </c>
      <c r="E121" s="43">
        <v>0.22</v>
      </c>
      <c r="F121" s="43">
        <v>50.8</v>
      </c>
      <c r="G121" s="43">
        <v>0</v>
      </c>
      <c r="H121" s="43">
        <v>1.347</v>
      </c>
      <c r="I121" s="43">
        <v>0.27400000000000002</v>
      </c>
      <c r="J121" s="43">
        <v>0.315</v>
      </c>
      <c r="K121" s="43">
        <v>1.4641446970100001</v>
      </c>
      <c r="L121" s="30">
        <f t="shared" si="3"/>
        <v>1.9524369534628347</v>
      </c>
      <c r="M121" s="30">
        <f t="shared" si="4"/>
        <v>7.2</v>
      </c>
      <c r="N121" s="30">
        <f t="shared" si="5"/>
        <v>1.8</v>
      </c>
    </row>
    <row r="122" spans="1:14">
      <c r="A122" s="42" t="s">
        <v>57</v>
      </c>
      <c r="B122" s="42">
        <v>2210</v>
      </c>
      <c r="C122" s="42" t="s">
        <v>56</v>
      </c>
      <c r="D122" s="42" t="s">
        <v>49</v>
      </c>
      <c r="E122" s="43">
        <v>0.22</v>
      </c>
      <c r="F122" s="43">
        <v>50.8</v>
      </c>
      <c r="G122" s="43">
        <v>0</v>
      </c>
      <c r="H122" s="43">
        <v>1.347</v>
      </c>
      <c r="I122" s="43">
        <v>0.27400000000000002</v>
      </c>
      <c r="J122" s="43">
        <v>0.315</v>
      </c>
      <c r="K122" s="43">
        <v>2.3322019855999998</v>
      </c>
      <c r="L122" s="30">
        <f t="shared" si="3"/>
        <v>3.1099913477975996</v>
      </c>
      <c r="M122" s="30">
        <f t="shared" si="4"/>
        <v>11.4</v>
      </c>
      <c r="N122" s="30">
        <f t="shared" si="5"/>
        <v>2.8</v>
      </c>
    </row>
    <row r="123" spans="1:14">
      <c r="A123" s="42" t="s">
        <v>57</v>
      </c>
      <c r="B123" s="42">
        <v>2210</v>
      </c>
      <c r="C123" s="42" t="s">
        <v>56</v>
      </c>
      <c r="D123" s="42" t="s">
        <v>47</v>
      </c>
      <c r="E123" s="43">
        <v>0.22</v>
      </c>
      <c r="F123" s="43">
        <v>50.8</v>
      </c>
      <c r="G123" s="43">
        <v>0</v>
      </c>
      <c r="H123" s="43">
        <v>1.347</v>
      </c>
      <c r="I123" s="43">
        <v>0.27400000000000002</v>
      </c>
      <c r="J123" s="43">
        <v>0.315</v>
      </c>
      <c r="K123" s="43">
        <v>3.4700227055899999</v>
      </c>
      <c r="L123" s="30">
        <f t="shared" si="3"/>
        <v>4.627275277904265</v>
      </c>
      <c r="M123" s="30">
        <f t="shared" si="4"/>
        <v>17</v>
      </c>
      <c r="N123" s="30">
        <f t="shared" si="5"/>
        <v>4.2</v>
      </c>
    </row>
    <row r="124" spans="1:14">
      <c r="A124" s="42" t="s">
        <v>57</v>
      </c>
      <c r="B124" s="42">
        <v>3100</v>
      </c>
      <c r="C124" s="42" t="s">
        <v>56</v>
      </c>
      <c r="D124" s="42" t="s">
        <v>46</v>
      </c>
      <c r="E124" s="43">
        <v>0.22</v>
      </c>
      <c r="F124" s="43">
        <v>50.8</v>
      </c>
      <c r="G124" s="43">
        <v>0</v>
      </c>
      <c r="H124" s="43">
        <v>0.69099999999999995</v>
      </c>
      <c r="I124" s="43">
        <v>3.5999999999999997E-2</v>
      </c>
      <c r="J124" s="43">
        <v>0.26200000000000001</v>
      </c>
      <c r="K124" s="43">
        <v>1.06193234688E-3</v>
      </c>
      <c r="L124" s="30">
        <f t="shared" si="3"/>
        <v>1.1778245636695039E-3</v>
      </c>
      <c r="M124" s="30">
        <f t="shared" si="4"/>
        <v>0</v>
      </c>
      <c r="N124" s="30">
        <f t="shared" si="5"/>
        <v>0</v>
      </c>
    </row>
    <row r="125" spans="1:14">
      <c r="A125" s="42" t="s">
        <v>57</v>
      </c>
      <c r="B125" s="42">
        <v>3100</v>
      </c>
      <c r="C125" s="42" t="s">
        <v>56</v>
      </c>
      <c r="D125" s="42" t="s">
        <v>49</v>
      </c>
      <c r="E125" s="43">
        <v>0.22</v>
      </c>
      <c r="F125" s="43">
        <v>50.8</v>
      </c>
      <c r="G125" s="43">
        <v>0</v>
      </c>
      <c r="H125" s="43">
        <v>0.69099999999999995</v>
      </c>
      <c r="I125" s="43">
        <v>3.5999999999999997E-2</v>
      </c>
      <c r="J125" s="43">
        <v>0.26200000000000001</v>
      </c>
      <c r="K125" s="43">
        <v>2.7995964832300001E-2</v>
      </c>
      <c r="L125" s="30">
        <f t="shared" si="3"/>
        <v>3.1051257794331672E-2</v>
      </c>
      <c r="M125" s="30">
        <f t="shared" si="4"/>
        <v>0.1</v>
      </c>
      <c r="N125" s="30">
        <f t="shared" si="5"/>
        <v>0</v>
      </c>
    </row>
    <row r="126" spans="1:14">
      <c r="A126" s="42" t="s">
        <v>57</v>
      </c>
      <c r="B126" s="42">
        <v>3100</v>
      </c>
      <c r="C126" s="42" t="s">
        <v>56</v>
      </c>
      <c r="D126" s="42" t="s">
        <v>47</v>
      </c>
      <c r="E126" s="43">
        <v>0.22</v>
      </c>
      <c r="F126" s="43">
        <v>50.8</v>
      </c>
      <c r="G126" s="43">
        <v>0</v>
      </c>
      <c r="H126" s="43">
        <v>0.69099999999999995</v>
      </c>
      <c r="I126" s="43">
        <v>3.5999999999999997E-2</v>
      </c>
      <c r="J126" s="43">
        <v>0.26200000000000001</v>
      </c>
      <c r="K126" s="43">
        <v>3.8242302078200001E-2</v>
      </c>
      <c r="L126" s="30">
        <f t="shared" si="3"/>
        <v>4.2415811978334224E-2</v>
      </c>
      <c r="M126" s="30">
        <f t="shared" si="4"/>
        <v>0.1</v>
      </c>
      <c r="N126" s="30">
        <f t="shared" si="5"/>
        <v>0</v>
      </c>
    </row>
    <row r="127" spans="1:14">
      <c r="A127" s="42" t="s">
        <v>57</v>
      </c>
      <c r="B127" s="42">
        <v>3100</v>
      </c>
      <c r="C127" s="42" t="s">
        <v>56</v>
      </c>
      <c r="E127" s="43">
        <v>0.22</v>
      </c>
      <c r="F127" s="43">
        <v>50.8</v>
      </c>
      <c r="G127" s="43">
        <v>0</v>
      </c>
      <c r="H127" s="43">
        <v>0.69099999999999995</v>
      </c>
      <c r="I127" s="43">
        <v>3.5999999999999997E-2</v>
      </c>
      <c r="J127" s="43">
        <v>0.26200000000000001</v>
      </c>
      <c r="K127" s="43">
        <v>0.51829141392300004</v>
      </c>
      <c r="L127" s="30">
        <f t="shared" si="3"/>
        <v>0.57485428356246338</v>
      </c>
      <c r="M127" s="30">
        <f t="shared" si="4"/>
        <v>1.1000000000000001</v>
      </c>
      <c r="N127" s="30">
        <f t="shared" si="5"/>
        <v>0.2</v>
      </c>
    </row>
    <row r="128" spans="1:14">
      <c r="A128" s="42" t="s">
        <v>57</v>
      </c>
      <c r="B128" s="42">
        <v>3100</v>
      </c>
      <c r="C128" s="42" t="s">
        <v>56</v>
      </c>
      <c r="D128" s="42" t="s">
        <v>47</v>
      </c>
      <c r="E128" s="43">
        <v>0.22</v>
      </c>
      <c r="F128" s="43">
        <v>50.8</v>
      </c>
      <c r="G128" s="43">
        <v>0</v>
      </c>
      <c r="H128" s="43">
        <v>0.69099999999999995</v>
      </c>
      <c r="I128" s="43">
        <v>3.5999999999999997E-2</v>
      </c>
      <c r="J128" s="43">
        <v>0.26200000000000001</v>
      </c>
      <c r="K128" s="43">
        <v>0.536109968336</v>
      </c>
      <c r="L128" s="30">
        <f t="shared" si="3"/>
        <v>0.59461743621373542</v>
      </c>
      <c r="M128" s="30">
        <f t="shared" si="4"/>
        <v>1.1000000000000001</v>
      </c>
      <c r="N128" s="30">
        <f t="shared" si="5"/>
        <v>0.2</v>
      </c>
    </row>
    <row r="129" spans="1:14">
      <c r="A129" s="42" t="s">
        <v>57</v>
      </c>
      <c r="B129" s="42">
        <v>3100</v>
      </c>
      <c r="C129" s="42" t="s">
        <v>56</v>
      </c>
      <c r="D129" s="42" t="s">
        <v>47</v>
      </c>
      <c r="E129" s="43">
        <v>0.22</v>
      </c>
      <c r="F129" s="43">
        <v>50.8</v>
      </c>
      <c r="G129" s="43">
        <v>0</v>
      </c>
      <c r="H129" s="43">
        <v>0.69099999999999995</v>
      </c>
      <c r="I129" s="43">
        <v>3.5999999999999997E-2</v>
      </c>
      <c r="J129" s="43">
        <v>0.26200000000000001</v>
      </c>
      <c r="K129" s="43">
        <v>0.63021482821399999</v>
      </c>
      <c r="L129" s="30">
        <f t="shared" si="3"/>
        <v>0.69899227313308787</v>
      </c>
      <c r="M129" s="30">
        <f t="shared" si="4"/>
        <v>1.3</v>
      </c>
      <c r="N129" s="30">
        <f t="shared" si="5"/>
        <v>0.2</v>
      </c>
    </row>
    <row r="130" spans="1:14">
      <c r="A130" s="42" t="s">
        <v>57</v>
      </c>
      <c r="B130" s="42">
        <v>3100</v>
      </c>
      <c r="C130" s="42" t="s">
        <v>56</v>
      </c>
      <c r="D130" s="42" t="s">
        <v>46</v>
      </c>
      <c r="E130" s="43">
        <v>0.22</v>
      </c>
      <c r="F130" s="43">
        <v>50.8</v>
      </c>
      <c r="G130" s="43">
        <v>0</v>
      </c>
      <c r="H130" s="43">
        <v>0.69099999999999995</v>
      </c>
      <c r="I130" s="43">
        <v>3.5999999999999997E-2</v>
      </c>
      <c r="J130" s="43">
        <v>0.26200000000000001</v>
      </c>
      <c r="K130" s="43">
        <v>2.4875829564799998</v>
      </c>
      <c r="L130" s="30">
        <f t="shared" si="3"/>
        <v>2.7590611764638506</v>
      </c>
      <c r="M130" s="30">
        <f t="shared" si="4"/>
        <v>5.2</v>
      </c>
      <c r="N130" s="30">
        <f t="shared" si="5"/>
        <v>0.8</v>
      </c>
    </row>
    <row r="131" spans="1:14">
      <c r="A131" s="42" t="s">
        <v>57</v>
      </c>
      <c r="B131" s="42">
        <v>3100</v>
      </c>
      <c r="C131" s="42" t="s">
        <v>56</v>
      </c>
      <c r="D131" s="42" t="s">
        <v>49</v>
      </c>
      <c r="E131" s="43">
        <v>0.22</v>
      </c>
      <c r="F131" s="43">
        <v>50.8</v>
      </c>
      <c r="G131" s="43">
        <v>0</v>
      </c>
      <c r="H131" s="43">
        <v>0.69099999999999995</v>
      </c>
      <c r="I131" s="43">
        <v>3.5999999999999997E-2</v>
      </c>
      <c r="J131" s="43">
        <v>0.26200000000000001</v>
      </c>
      <c r="K131" s="43">
        <v>3.8646329923199998</v>
      </c>
      <c r="L131" s="30">
        <f t="shared" ref="L131:L194" si="6">F131*J131*K131/12</f>
        <v>4.2863932728818552</v>
      </c>
      <c r="M131" s="30">
        <f t="shared" ref="M131:M194" si="7">ROUND(2.721*H131*L131,1)</f>
        <v>8.1</v>
      </c>
      <c r="N131" s="30">
        <f t="shared" ref="N131:N194" si="8">ROUND((2.721*I131*L131)+(E131*K131),1)</f>
        <v>1.3</v>
      </c>
    </row>
    <row r="132" spans="1:14">
      <c r="A132" s="42" t="s">
        <v>57</v>
      </c>
      <c r="B132" s="42">
        <v>3100</v>
      </c>
      <c r="C132" s="42" t="s">
        <v>56</v>
      </c>
      <c r="D132" s="42" t="s">
        <v>49</v>
      </c>
      <c r="E132" s="43">
        <v>0.22</v>
      </c>
      <c r="F132" s="43">
        <v>50.8</v>
      </c>
      <c r="G132" s="43">
        <v>0</v>
      </c>
      <c r="H132" s="43">
        <v>0.69099999999999995</v>
      </c>
      <c r="I132" s="43">
        <v>3.5999999999999997E-2</v>
      </c>
      <c r="J132" s="43">
        <v>0.26200000000000001</v>
      </c>
      <c r="K132" s="43">
        <v>5.1209926406199999</v>
      </c>
      <c r="L132" s="30">
        <f t="shared" si="6"/>
        <v>5.6798636374663296</v>
      </c>
      <c r="M132" s="30">
        <f t="shared" si="7"/>
        <v>10.7</v>
      </c>
      <c r="N132" s="30">
        <f t="shared" si="8"/>
        <v>1.7</v>
      </c>
    </row>
    <row r="133" spans="1:14">
      <c r="A133" s="42" t="s">
        <v>57</v>
      </c>
      <c r="B133" s="42">
        <v>3200</v>
      </c>
      <c r="C133" s="42" t="s">
        <v>56</v>
      </c>
      <c r="D133" s="42" t="s">
        <v>47</v>
      </c>
      <c r="E133" s="43">
        <v>0.22</v>
      </c>
      <c r="F133" s="43">
        <v>50.8</v>
      </c>
      <c r="G133" s="43">
        <v>0</v>
      </c>
      <c r="H133" s="43">
        <v>0.69099999999999995</v>
      </c>
      <c r="I133" s="43">
        <v>3.5999999999999997E-2</v>
      </c>
      <c r="J133" s="43">
        <v>0.26200000000000001</v>
      </c>
      <c r="K133" s="43">
        <v>6.4168338517899999E-3</v>
      </c>
      <c r="L133" s="30">
        <f t="shared" si="6"/>
        <v>7.1171243194820153E-3</v>
      </c>
      <c r="M133" s="30">
        <f t="shared" si="7"/>
        <v>0</v>
      </c>
      <c r="N133" s="30">
        <f t="shared" si="8"/>
        <v>0</v>
      </c>
    </row>
    <row r="134" spans="1:14">
      <c r="A134" s="42" t="s">
        <v>57</v>
      </c>
      <c r="B134" s="42">
        <v>3200</v>
      </c>
      <c r="C134" s="42" t="s">
        <v>56</v>
      </c>
      <c r="E134" s="43">
        <v>0.22</v>
      </c>
      <c r="F134" s="43">
        <v>50.8</v>
      </c>
      <c r="G134" s="43">
        <v>0</v>
      </c>
      <c r="H134" s="43">
        <v>0.69099999999999995</v>
      </c>
      <c r="I134" s="43">
        <v>3.5999999999999997E-2</v>
      </c>
      <c r="J134" s="43">
        <v>0.26200000000000001</v>
      </c>
      <c r="K134" s="43">
        <v>0.11787927401999999</v>
      </c>
      <c r="L134" s="30">
        <f t="shared" si="6"/>
        <v>0.13074383212471599</v>
      </c>
      <c r="M134" s="30">
        <f t="shared" si="7"/>
        <v>0.2</v>
      </c>
      <c r="N134" s="30">
        <f t="shared" si="8"/>
        <v>0</v>
      </c>
    </row>
    <row r="135" spans="1:14">
      <c r="A135" s="42" t="s">
        <v>57</v>
      </c>
      <c r="B135" s="42">
        <v>3200</v>
      </c>
      <c r="C135" s="42" t="s">
        <v>56</v>
      </c>
      <c r="D135" s="42" t="s">
        <v>47</v>
      </c>
      <c r="E135" s="43">
        <v>0.22</v>
      </c>
      <c r="F135" s="43">
        <v>50.8</v>
      </c>
      <c r="G135" s="43">
        <v>0</v>
      </c>
      <c r="H135" s="43">
        <v>0.69099999999999995</v>
      </c>
      <c r="I135" s="43">
        <v>3.5999999999999997E-2</v>
      </c>
      <c r="J135" s="43">
        <v>0.26200000000000001</v>
      </c>
      <c r="K135" s="43">
        <v>0.35156479235999999</v>
      </c>
      <c r="L135" s="30">
        <f t="shared" si="6"/>
        <v>0.38993223003288796</v>
      </c>
      <c r="M135" s="30">
        <f t="shared" si="7"/>
        <v>0.7</v>
      </c>
      <c r="N135" s="30">
        <f t="shared" si="8"/>
        <v>0.1</v>
      </c>
    </row>
    <row r="136" spans="1:14">
      <c r="A136" s="42" t="s">
        <v>57</v>
      </c>
      <c r="B136" s="42">
        <v>3200</v>
      </c>
      <c r="C136" s="42" t="s">
        <v>56</v>
      </c>
      <c r="D136" s="42" t="s">
        <v>49</v>
      </c>
      <c r="E136" s="43">
        <v>0.22</v>
      </c>
      <c r="F136" s="43">
        <v>50.8</v>
      </c>
      <c r="G136" s="43">
        <v>0</v>
      </c>
      <c r="H136" s="43">
        <v>0.69099999999999995</v>
      </c>
      <c r="I136" s="43">
        <v>3.5999999999999997E-2</v>
      </c>
      <c r="J136" s="43">
        <v>0.26200000000000001</v>
      </c>
      <c r="K136" s="43">
        <v>0.795276762576</v>
      </c>
      <c r="L136" s="30">
        <f t="shared" si="6"/>
        <v>0.88206796659846087</v>
      </c>
      <c r="M136" s="30">
        <f t="shared" si="7"/>
        <v>1.7</v>
      </c>
      <c r="N136" s="30">
        <f t="shared" si="8"/>
        <v>0.3</v>
      </c>
    </row>
    <row r="137" spans="1:14">
      <c r="A137" s="42" t="s">
        <v>57</v>
      </c>
      <c r="B137" s="42">
        <v>3200</v>
      </c>
      <c r="C137" s="42" t="s">
        <v>56</v>
      </c>
      <c r="D137" s="42" t="s">
        <v>49</v>
      </c>
      <c r="E137" s="43">
        <v>0.22</v>
      </c>
      <c r="F137" s="43">
        <v>50.8</v>
      </c>
      <c r="G137" s="43">
        <v>0</v>
      </c>
      <c r="H137" s="43">
        <v>0.69099999999999995</v>
      </c>
      <c r="I137" s="43">
        <v>3.5999999999999997E-2</v>
      </c>
      <c r="J137" s="43">
        <v>0.26200000000000001</v>
      </c>
      <c r="K137" s="43">
        <v>1.3320699922200001</v>
      </c>
      <c r="L137" s="30">
        <f t="shared" si="6"/>
        <v>1.4774432307042762</v>
      </c>
      <c r="M137" s="30">
        <f t="shared" si="7"/>
        <v>2.8</v>
      </c>
      <c r="N137" s="30">
        <f t="shared" si="8"/>
        <v>0.4</v>
      </c>
    </row>
    <row r="138" spans="1:14">
      <c r="A138" s="42" t="s">
        <v>57</v>
      </c>
      <c r="B138" s="42">
        <v>3200</v>
      </c>
      <c r="C138" s="42" t="s">
        <v>56</v>
      </c>
      <c r="D138" s="42" t="s">
        <v>47</v>
      </c>
      <c r="E138" s="43">
        <v>0.22</v>
      </c>
      <c r="F138" s="43">
        <v>50.8</v>
      </c>
      <c r="G138" s="43">
        <v>0</v>
      </c>
      <c r="H138" s="43">
        <v>0.69099999999999995</v>
      </c>
      <c r="I138" s="43">
        <v>3.5999999999999997E-2</v>
      </c>
      <c r="J138" s="43">
        <v>0.26200000000000001</v>
      </c>
      <c r="K138" s="43">
        <v>1.99683688455</v>
      </c>
      <c r="L138" s="30">
        <f t="shared" si="6"/>
        <v>2.2147583498838901</v>
      </c>
      <c r="M138" s="30">
        <f t="shared" si="7"/>
        <v>4.2</v>
      </c>
      <c r="N138" s="30">
        <f t="shared" si="8"/>
        <v>0.7</v>
      </c>
    </row>
    <row r="139" spans="1:14">
      <c r="A139" s="42" t="s">
        <v>57</v>
      </c>
      <c r="B139" s="42">
        <v>3200</v>
      </c>
      <c r="C139" s="42" t="s">
        <v>56</v>
      </c>
      <c r="D139" s="42" t="s">
        <v>49</v>
      </c>
      <c r="E139" s="43">
        <v>0.22</v>
      </c>
      <c r="F139" s="43">
        <v>50.8</v>
      </c>
      <c r="G139" s="43">
        <v>0</v>
      </c>
      <c r="H139" s="43">
        <v>0.69099999999999995</v>
      </c>
      <c r="I139" s="43">
        <v>3.5999999999999997E-2</v>
      </c>
      <c r="J139" s="43">
        <v>0.26200000000000001</v>
      </c>
      <c r="K139" s="43">
        <v>2.1516260088200001</v>
      </c>
      <c r="L139" s="30">
        <f t="shared" si="6"/>
        <v>2.3864401272492226</v>
      </c>
      <c r="M139" s="30">
        <f t="shared" si="7"/>
        <v>4.5</v>
      </c>
      <c r="N139" s="30">
        <f t="shared" si="8"/>
        <v>0.7</v>
      </c>
    </row>
    <row r="140" spans="1:14">
      <c r="A140" s="42" t="s">
        <v>57</v>
      </c>
      <c r="B140" s="42">
        <v>3200</v>
      </c>
      <c r="C140" s="42" t="s">
        <v>56</v>
      </c>
      <c r="D140" s="42" t="s">
        <v>46</v>
      </c>
      <c r="E140" s="43">
        <v>0.22</v>
      </c>
      <c r="F140" s="43">
        <v>50.8</v>
      </c>
      <c r="G140" s="43">
        <v>0</v>
      </c>
      <c r="H140" s="43">
        <v>0.69099999999999995</v>
      </c>
      <c r="I140" s="43">
        <v>3.5999999999999997E-2</v>
      </c>
      <c r="J140" s="43">
        <v>0.26200000000000001</v>
      </c>
      <c r="K140" s="43">
        <v>2.25580582024</v>
      </c>
      <c r="L140" s="30">
        <f t="shared" si="6"/>
        <v>2.5019894287555253</v>
      </c>
      <c r="M140" s="30">
        <f t="shared" si="7"/>
        <v>4.7</v>
      </c>
      <c r="N140" s="30">
        <f t="shared" si="8"/>
        <v>0.7</v>
      </c>
    </row>
    <row r="141" spans="1:14">
      <c r="A141" s="42" t="s">
        <v>57</v>
      </c>
      <c r="B141" s="42">
        <v>3200</v>
      </c>
      <c r="C141" s="42" t="s">
        <v>56</v>
      </c>
      <c r="D141" s="42" t="s">
        <v>46</v>
      </c>
      <c r="E141" s="43">
        <v>0.22</v>
      </c>
      <c r="F141" s="43">
        <v>50.8</v>
      </c>
      <c r="G141" s="43">
        <v>0</v>
      </c>
      <c r="H141" s="43">
        <v>0.69099999999999995</v>
      </c>
      <c r="I141" s="43">
        <v>3.5999999999999997E-2</v>
      </c>
      <c r="J141" s="43">
        <v>0.26200000000000001</v>
      </c>
      <c r="K141" s="43">
        <v>2.3922942315300002</v>
      </c>
      <c r="L141" s="30">
        <f t="shared" si="6"/>
        <v>2.6533732753309742</v>
      </c>
      <c r="M141" s="30">
        <f t="shared" si="7"/>
        <v>5</v>
      </c>
      <c r="N141" s="30">
        <f t="shared" si="8"/>
        <v>0.8</v>
      </c>
    </row>
    <row r="142" spans="1:14">
      <c r="A142" s="42" t="s">
        <v>57</v>
      </c>
      <c r="B142" s="42">
        <v>3200</v>
      </c>
      <c r="C142" s="42" t="s">
        <v>56</v>
      </c>
      <c r="D142" s="42" t="s">
        <v>49</v>
      </c>
      <c r="E142" s="43">
        <v>0.22</v>
      </c>
      <c r="F142" s="43">
        <v>50.8</v>
      </c>
      <c r="G142" s="43">
        <v>0</v>
      </c>
      <c r="H142" s="43">
        <v>0.69099999999999995</v>
      </c>
      <c r="I142" s="43">
        <v>3.5999999999999997E-2</v>
      </c>
      <c r="J142" s="43">
        <v>0.26200000000000001</v>
      </c>
      <c r="K142" s="43">
        <v>3.1863663561100002</v>
      </c>
      <c r="L142" s="30">
        <f t="shared" si="6"/>
        <v>3.5341051377734716</v>
      </c>
      <c r="M142" s="30">
        <f t="shared" si="7"/>
        <v>6.6</v>
      </c>
      <c r="N142" s="30">
        <f t="shared" si="8"/>
        <v>1</v>
      </c>
    </row>
    <row r="143" spans="1:14">
      <c r="A143" s="42" t="s">
        <v>57</v>
      </c>
      <c r="B143" s="42">
        <v>3200</v>
      </c>
      <c r="C143" s="42" t="s">
        <v>56</v>
      </c>
      <c r="D143" s="42" t="s">
        <v>46</v>
      </c>
      <c r="E143" s="43">
        <v>0.22</v>
      </c>
      <c r="F143" s="43">
        <v>50.8</v>
      </c>
      <c r="G143" s="43">
        <v>0</v>
      </c>
      <c r="H143" s="43">
        <v>0.69099999999999995</v>
      </c>
      <c r="I143" s="43">
        <v>3.5999999999999997E-2</v>
      </c>
      <c r="J143" s="43">
        <v>0.26200000000000001</v>
      </c>
      <c r="K143" s="43">
        <v>4.2163648266899996</v>
      </c>
      <c r="L143" s="30">
        <f t="shared" si="6"/>
        <v>4.6765107747761014</v>
      </c>
      <c r="M143" s="30">
        <f t="shared" si="7"/>
        <v>8.8000000000000007</v>
      </c>
      <c r="N143" s="30">
        <f t="shared" si="8"/>
        <v>1.4</v>
      </c>
    </row>
    <row r="144" spans="1:14">
      <c r="A144" s="42" t="s">
        <v>57</v>
      </c>
      <c r="B144" s="42">
        <v>3200</v>
      </c>
      <c r="C144" s="42" t="s">
        <v>56</v>
      </c>
      <c r="D144" s="42" t="s">
        <v>49</v>
      </c>
      <c r="E144" s="43">
        <v>0.22</v>
      </c>
      <c r="F144" s="43">
        <v>50.8</v>
      </c>
      <c r="G144" s="43">
        <v>0</v>
      </c>
      <c r="H144" s="43">
        <v>0.69099999999999995</v>
      </c>
      <c r="I144" s="43">
        <v>3.5999999999999997E-2</v>
      </c>
      <c r="J144" s="43">
        <v>0.26200000000000001</v>
      </c>
      <c r="K144" s="43">
        <v>4.60609955324</v>
      </c>
      <c r="L144" s="30">
        <f t="shared" si="6"/>
        <v>5.1087785511502579</v>
      </c>
      <c r="M144" s="30">
        <f t="shared" si="7"/>
        <v>9.6</v>
      </c>
      <c r="N144" s="30">
        <f t="shared" si="8"/>
        <v>1.5</v>
      </c>
    </row>
    <row r="145" spans="1:14">
      <c r="A145" s="42" t="s">
        <v>57</v>
      </c>
      <c r="B145" s="42">
        <v>3200</v>
      </c>
      <c r="C145" s="42" t="s">
        <v>56</v>
      </c>
      <c r="D145" s="42" t="s">
        <v>49</v>
      </c>
      <c r="E145" s="43">
        <v>0.22</v>
      </c>
      <c r="F145" s="43">
        <v>50.8</v>
      </c>
      <c r="G145" s="43">
        <v>0</v>
      </c>
      <c r="H145" s="43">
        <v>0.69099999999999995</v>
      </c>
      <c r="I145" s="43">
        <v>3.5999999999999997E-2</v>
      </c>
      <c r="J145" s="43">
        <v>0.26200000000000001</v>
      </c>
      <c r="K145" s="43">
        <v>5.3550789602700002</v>
      </c>
      <c r="L145" s="30">
        <f t="shared" si="6"/>
        <v>5.939496577467466</v>
      </c>
      <c r="M145" s="30">
        <f t="shared" si="7"/>
        <v>11.2</v>
      </c>
      <c r="N145" s="30">
        <f t="shared" si="8"/>
        <v>1.8</v>
      </c>
    </row>
    <row r="146" spans="1:14">
      <c r="A146" s="42" t="s">
        <v>57</v>
      </c>
      <c r="B146" s="42">
        <v>3200</v>
      </c>
      <c r="C146" s="42" t="s">
        <v>56</v>
      </c>
      <c r="D146" s="42" t="s">
        <v>49</v>
      </c>
      <c r="E146" s="43">
        <v>0.22</v>
      </c>
      <c r="F146" s="43">
        <v>50.8</v>
      </c>
      <c r="G146" s="43">
        <v>0</v>
      </c>
      <c r="H146" s="43">
        <v>0.69099999999999995</v>
      </c>
      <c r="I146" s="43">
        <v>3.5999999999999997E-2</v>
      </c>
      <c r="J146" s="43">
        <v>0.26200000000000001</v>
      </c>
      <c r="K146" s="43">
        <v>7.5489091626900002</v>
      </c>
      <c r="L146" s="30">
        <f t="shared" si="6"/>
        <v>8.3727467826449011</v>
      </c>
      <c r="M146" s="30">
        <f t="shared" si="7"/>
        <v>15.7</v>
      </c>
      <c r="N146" s="30">
        <f t="shared" si="8"/>
        <v>2.5</v>
      </c>
    </row>
    <row r="147" spans="1:14">
      <c r="A147" s="42" t="s">
        <v>57</v>
      </c>
      <c r="B147" s="42">
        <v>3200</v>
      </c>
      <c r="C147" s="42" t="s">
        <v>56</v>
      </c>
      <c r="D147" s="42" t="s">
        <v>49</v>
      </c>
      <c r="E147" s="43">
        <v>0.22</v>
      </c>
      <c r="F147" s="43">
        <v>50.8</v>
      </c>
      <c r="G147" s="43">
        <v>0</v>
      </c>
      <c r="H147" s="43">
        <v>0.69099999999999995</v>
      </c>
      <c r="I147" s="43">
        <v>3.5999999999999997E-2</v>
      </c>
      <c r="J147" s="43">
        <v>0.26200000000000001</v>
      </c>
      <c r="K147" s="43">
        <v>8.1861599785599992</v>
      </c>
      <c r="L147" s="30">
        <f t="shared" si="6"/>
        <v>9.0795429042201814</v>
      </c>
      <c r="M147" s="30">
        <f t="shared" si="7"/>
        <v>17.100000000000001</v>
      </c>
      <c r="N147" s="30">
        <f t="shared" si="8"/>
        <v>2.7</v>
      </c>
    </row>
    <row r="148" spans="1:14">
      <c r="A148" s="42" t="s">
        <v>57</v>
      </c>
      <c r="B148" s="42">
        <v>3200</v>
      </c>
      <c r="C148" s="42" t="s">
        <v>56</v>
      </c>
      <c r="D148" s="42" t="s">
        <v>47</v>
      </c>
      <c r="E148" s="43">
        <v>0.22</v>
      </c>
      <c r="F148" s="43">
        <v>50.8</v>
      </c>
      <c r="G148" s="43">
        <v>0</v>
      </c>
      <c r="H148" s="43">
        <v>0.69099999999999995</v>
      </c>
      <c r="I148" s="43">
        <v>3.5999999999999997E-2</v>
      </c>
      <c r="J148" s="43">
        <v>0.26200000000000001</v>
      </c>
      <c r="K148" s="43">
        <v>11.2086093343</v>
      </c>
      <c r="L148" s="30">
        <f t="shared" si="6"/>
        <v>12.431842232983273</v>
      </c>
      <c r="M148" s="30">
        <f t="shared" si="7"/>
        <v>23.4</v>
      </c>
      <c r="N148" s="30">
        <f t="shared" si="8"/>
        <v>3.7</v>
      </c>
    </row>
    <row r="149" spans="1:14">
      <c r="A149" s="42" t="s">
        <v>57</v>
      </c>
      <c r="B149" s="42">
        <v>3200</v>
      </c>
      <c r="C149" s="42" t="s">
        <v>56</v>
      </c>
      <c r="D149" s="42" t="s">
        <v>49</v>
      </c>
      <c r="E149" s="43">
        <v>0.22</v>
      </c>
      <c r="F149" s="43">
        <v>50.8</v>
      </c>
      <c r="G149" s="43">
        <v>0</v>
      </c>
      <c r="H149" s="43">
        <v>0.69099999999999995</v>
      </c>
      <c r="I149" s="43">
        <v>3.5999999999999997E-2</v>
      </c>
      <c r="J149" s="43">
        <v>0.26200000000000001</v>
      </c>
      <c r="K149" s="43">
        <v>21.7762203576</v>
      </c>
      <c r="L149" s="30">
        <f t="shared" si="6"/>
        <v>24.152731872626077</v>
      </c>
      <c r="M149" s="30">
        <f t="shared" si="7"/>
        <v>45.4</v>
      </c>
      <c r="N149" s="30">
        <f t="shared" si="8"/>
        <v>7.2</v>
      </c>
    </row>
    <row r="150" spans="1:14">
      <c r="A150" s="42" t="s">
        <v>57</v>
      </c>
      <c r="B150" s="42">
        <v>3230</v>
      </c>
      <c r="C150" s="42" t="s">
        <v>56</v>
      </c>
      <c r="D150" s="42" t="s">
        <v>49</v>
      </c>
      <c r="E150" s="43">
        <v>0.22</v>
      </c>
      <c r="F150" s="43">
        <v>50.8</v>
      </c>
      <c r="G150" s="43">
        <v>0</v>
      </c>
      <c r="H150" s="43">
        <v>0.69099999999999995</v>
      </c>
      <c r="I150" s="43">
        <v>3.5999999999999997E-2</v>
      </c>
      <c r="J150" s="43">
        <v>0.26200000000000001</v>
      </c>
      <c r="K150" s="43">
        <v>5.0150824626199995E-4</v>
      </c>
      <c r="L150" s="30">
        <f t="shared" si="6"/>
        <v>5.5623951287072618E-4</v>
      </c>
      <c r="M150" s="30">
        <f t="shared" si="7"/>
        <v>0</v>
      </c>
      <c r="N150" s="30">
        <f t="shared" si="8"/>
        <v>0</v>
      </c>
    </row>
    <row r="151" spans="1:14">
      <c r="A151" s="42" t="s">
        <v>57</v>
      </c>
      <c r="B151" s="42">
        <v>3230</v>
      </c>
      <c r="C151" s="42" t="s">
        <v>56</v>
      </c>
      <c r="D151" s="42" t="s">
        <v>49</v>
      </c>
      <c r="E151" s="43">
        <v>0.22</v>
      </c>
      <c r="F151" s="43">
        <v>50.8</v>
      </c>
      <c r="G151" s="43">
        <v>0</v>
      </c>
      <c r="H151" s="43">
        <v>0.69099999999999995</v>
      </c>
      <c r="I151" s="43">
        <v>3.5999999999999997E-2</v>
      </c>
      <c r="J151" s="43">
        <v>0.26200000000000001</v>
      </c>
      <c r="K151" s="43">
        <v>6.0090482148299998E-2</v>
      </c>
      <c r="L151" s="30">
        <f t="shared" si="6"/>
        <v>6.6648356766751141E-2</v>
      </c>
      <c r="M151" s="30">
        <f t="shared" si="7"/>
        <v>0.1</v>
      </c>
      <c r="N151" s="30">
        <f t="shared" si="8"/>
        <v>0</v>
      </c>
    </row>
    <row r="152" spans="1:14">
      <c r="A152" s="42" t="s">
        <v>57</v>
      </c>
      <c r="B152" s="42">
        <v>3300</v>
      </c>
      <c r="C152" s="42" t="s">
        <v>56</v>
      </c>
      <c r="E152" s="43">
        <v>0.22</v>
      </c>
      <c r="F152" s="43">
        <v>50.8</v>
      </c>
      <c r="G152" s="43">
        <v>0</v>
      </c>
      <c r="H152" s="43">
        <v>0.69099999999999995</v>
      </c>
      <c r="I152" s="43">
        <v>3.5999999999999997E-2</v>
      </c>
      <c r="J152" s="43">
        <v>0.26200000000000001</v>
      </c>
      <c r="K152" s="43">
        <v>0.31151684223199999</v>
      </c>
      <c r="L152" s="30">
        <f t="shared" si="6"/>
        <v>0.34551371361425226</v>
      </c>
      <c r="M152" s="30">
        <f t="shared" si="7"/>
        <v>0.6</v>
      </c>
      <c r="N152" s="30">
        <f t="shared" si="8"/>
        <v>0.1</v>
      </c>
    </row>
    <row r="153" spans="1:14">
      <c r="A153" s="42" t="s">
        <v>57</v>
      </c>
      <c r="B153" s="42">
        <v>3300</v>
      </c>
      <c r="C153" s="42" t="s">
        <v>56</v>
      </c>
      <c r="D153" s="42" t="s">
        <v>49</v>
      </c>
      <c r="E153" s="43">
        <v>0.22</v>
      </c>
      <c r="F153" s="43">
        <v>50.8</v>
      </c>
      <c r="G153" s="43">
        <v>0</v>
      </c>
      <c r="H153" s="43">
        <v>0.69099999999999995</v>
      </c>
      <c r="I153" s="43">
        <v>3.5999999999999997E-2</v>
      </c>
      <c r="J153" s="43">
        <v>0.26200000000000001</v>
      </c>
      <c r="K153" s="43">
        <v>1.8140534208500001</v>
      </c>
      <c r="L153" s="30">
        <f t="shared" si="6"/>
        <v>2.0120271175120967</v>
      </c>
      <c r="M153" s="30">
        <f t="shared" si="7"/>
        <v>3.8</v>
      </c>
      <c r="N153" s="30">
        <f t="shared" si="8"/>
        <v>0.6</v>
      </c>
    </row>
    <row r="154" spans="1:14">
      <c r="A154" s="42" t="s">
        <v>57</v>
      </c>
      <c r="B154" s="42">
        <v>3300</v>
      </c>
      <c r="C154" s="42" t="s">
        <v>56</v>
      </c>
      <c r="D154" s="42" t="s">
        <v>47</v>
      </c>
      <c r="E154" s="43">
        <v>0.22</v>
      </c>
      <c r="F154" s="43">
        <v>50.8</v>
      </c>
      <c r="G154" s="43">
        <v>0</v>
      </c>
      <c r="H154" s="43">
        <v>0.69099999999999995</v>
      </c>
      <c r="I154" s="43">
        <v>3.5999999999999997E-2</v>
      </c>
      <c r="J154" s="43">
        <v>0.26200000000000001</v>
      </c>
      <c r="K154" s="43">
        <v>4.0122624805199996</v>
      </c>
      <c r="L154" s="30">
        <f t="shared" si="6"/>
        <v>4.4501340592274152</v>
      </c>
      <c r="M154" s="30">
        <f t="shared" si="7"/>
        <v>8.4</v>
      </c>
      <c r="N154" s="30">
        <f t="shared" si="8"/>
        <v>1.3</v>
      </c>
    </row>
    <row r="155" spans="1:14">
      <c r="A155" s="42" t="s">
        <v>57</v>
      </c>
      <c r="B155" s="42">
        <v>3300</v>
      </c>
      <c r="C155" s="42" t="s">
        <v>56</v>
      </c>
      <c r="D155" s="42" t="s">
        <v>49</v>
      </c>
      <c r="E155" s="43">
        <v>0.22</v>
      </c>
      <c r="F155" s="43">
        <v>50.8</v>
      </c>
      <c r="G155" s="43">
        <v>0</v>
      </c>
      <c r="H155" s="43">
        <v>0.69099999999999995</v>
      </c>
      <c r="I155" s="43">
        <v>3.5999999999999997E-2</v>
      </c>
      <c r="J155" s="43">
        <v>0.26200000000000001</v>
      </c>
      <c r="K155" s="43">
        <v>20.430432267</v>
      </c>
      <c r="L155" s="30">
        <f t="shared" si="6"/>
        <v>22.6600734417386</v>
      </c>
      <c r="M155" s="30">
        <f t="shared" si="7"/>
        <v>42.6</v>
      </c>
      <c r="N155" s="30">
        <f t="shared" si="8"/>
        <v>6.7</v>
      </c>
    </row>
    <row r="156" spans="1:14">
      <c r="A156" s="42" t="s">
        <v>57</v>
      </c>
      <c r="B156" s="42">
        <v>4110</v>
      </c>
      <c r="C156" s="42" t="s">
        <v>56</v>
      </c>
      <c r="D156" s="42" t="s">
        <v>49</v>
      </c>
      <c r="E156" s="43">
        <v>0.22</v>
      </c>
      <c r="F156" s="43">
        <v>50.8</v>
      </c>
      <c r="G156" s="43">
        <v>0</v>
      </c>
      <c r="H156" s="43">
        <v>0.69099999999999995</v>
      </c>
      <c r="I156" s="43">
        <v>3.5999999999999997E-2</v>
      </c>
      <c r="J156" s="43">
        <v>0.26200000000000001</v>
      </c>
      <c r="K156" s="43">
        <v>1.6630713752399998E-2</v>
      </c>
      <c r="L156" s="30">
        <f t="shared" si="6"/>
        <v>1.8445678979911919E-2</v>
      </c>
      <c r="M156" s="30">
        <f t="shared" si="7"/>
        <v>0</v>
      </c>
      <c r="N156" s="30">
        <f t="shared" si="8"/>
        <v>0</v>
      </c>
    </row>
    <row r="157" spans="1:14">
      <c r="A157" s="42" t="s">
        <v>57</v>
      </c>
      <c r="B157" s="42">
        <v>4110</v>
      </c>
      <c r="C157" s="42" t="s">
        <v>56</v>
      </c>
      <c r="D157" s="42" t="s">
        <v>49</v>
      </c>
      <c r="E157" s="43">
        <v>0.22</v>
      </c>
      <c r="F157" s="43">
        <v>50.8</v>
      </c>
      <c r="G157" s="43">
        <v>0</v>
      </c>
      <c r="H157" s="43">
        <v>0.69099999999999995</v>
      </c>
      <c r="I157" s="43">
        <v>3.5999999999999997E-2</v>
      </c>
      <c r="J157" s="43">
        <v>0.26200000000000001</v>
      </c>
      <c r="K157" s="43">
        <v>2.32619139747E-2</v>
      </c>
      <c r="L157" s="30">
        <f t="shared" si="6"/>
        <v>2.5800564186472256E-2</v>
      </c>
      <c r="M157" s="30">
        <f t="shared" si="7"/>
        <v>0</v>
      </c>
      <c r="N157" s="30">
        <f t="shared" si="8"/>
        <v>0</v>
      </c>
    </row>
    <row r="158" spans="1:14">
      <c r="A158" s="42" t="s">
        <v>57</v>
      </c>
      <c r="B158" s="42">
        <v>4110</v>
      </c>
      <c r="C158" s="42" t="s">
        <v>56</v>
      </c>
      <c r="D158" s="42" t="s">
        <v>49</v>
      </c>
      <c r="E158" s="43">
        <v>0.22</v>
      </c>
      <c r="F158" s="43">
        <v>50.8</v>
      </c>
      <c r="G158" s="43">
        <v>0</v>
      </c>
      <c r="H158" s="43">
        <v>0.69099999999999995</v>
      </c>
      <c r="I158" s="43">
        <v>3.5999999999999997E-2</v>
      </c>
      <c r="J158" s="43">
        <v>0.26200000000000001</v>
      </c>
      <c r="K158" s="43">
        <v>0.51754120886199995</v>
      </c>
      <c r="L158" s="30">
        <f t="shared" si="6"/>
        <v>0.57402220612247279</v>
      </c>
      <c r="M158" s="30">
        <f t="shared" si="7"/>
        <v>1.1000000000000001</v>
      </c>
      <c r="N158" s="30">
        <f t="shared" si="8"/>
        <v>0.2</v>
      </c>
    </row>
    <row r="159" spans="1:14">
      <c r="A159" s="42" t="s">
        <v>57</v>
      </c>
      <c r="B159" s="42">
        <v>4110</v>
      </c>
      <c r="C159" s="42" t="s">
        <v>56</v>
      </c>
      <c r="D159" s="42" t="s">
        <v>47</v>
      </c>
      <c r="E159" s="43">
        <v>0.22</v>
      </c>
      <c r="F159" s="43">
        <v>50.8</v>
      </c>
      <c r="G159" s="43">
        <v>0</v>
      </c>
      <c r="H159" s="43">
        <v>0.69099999999999995</v>
      </c>
      <c r="I159" s="43">
        <v>3.5999999999999997E-2</v>
      </c>
      <c r="J159" s="43">
        <v>0.26200000000000001</v>
      </c>
      <c r="K159" s="43">
        <v>1.59011173699</v>
      </c>
      <c r="L159" s="30">
        <f t="shared" si="6"/>
        <v>1.7636459312201753</v>
      </c>
      <c r="M159" s="30">
        <f t="shared" si="7"/>
        <v>3.3</v>
      </c>
      <c r="N159" s="30">
        <f t="shared" si="8"/>
        <v>0.5</v>
      </c>
    </row>
    <row r="160" spans="1:14">
      <c r="A160" s="42" t="s">
        <v>57</v>
      </c>
      <c r="B160" s="42">
        <v>4110</v>
      </c>
      <c r="C160" s="42" t="s">
        <v>56</v>
      </c>
      <c r="D160" s="42" t="s">
        <v>50</v>
      </c>
      <c r="E160" s="43">
        <v>0.22</v>
      </c>
      <c r="F160" s="43">
        <v>50.8</v>
      </c>
      <c r="G160" s="43">
        <v>0</v>
      </c>
      <c r="H160" s="43">
        <v>0.69099999999999995</v>
      </c>
      <c r="I160" s="43">
        <v>3.5999999999999997E-2</v>
      </c>
      <c r="J160" s="43">
        <v>0.26200000000000001</v>
      </c>
      <c r="K160" s="43">
        <v>1.8685331086600001</v>
      </c>
      <c r="L160" s="30">
        <f t="shared" si="6"/>
        <v>2.0724523552517615</v>
      </c>
      <c r="M160" s="30">
        <f t="shared" si="7"/>
        <v>3.9</v>
      </c>
      <c r="N160" s="30">
        <f t="shared" si="8"/>
        <v>0.6</v>
      </c>
    </row>
    <row r="161" spans="1:14">
      <c r="A161" s="42" t="s">
        <v>57</v>
      </c>
      <c r="B161" s="42">
        <v>4110</v>
      </c>
      <c r="C161" s="42" t="s">
        <v>56</v>
      </c>
      <c r="D161" s="42" t="s">
        <v>47</v>
      </c>
      <c r="E161" s="43">
        <v>0.22</v>
      </c>
      <c r="F161" s="43">
        <v>50.8</v>
      </c>
      <c r="G161" s="43">
        <v>0</v>
      </c>
      <c r="H161" s="43">
        <v>0.69099999999999995</v>
      </c>
      <c r="I161" s="43">
        <v>3.5999999999999997E-2</v>
      </c>
      <c r="J161" s="43">
        <v>0.26200000000000001</v>
      </c>
      <c r="K161" s="43">
        <v>2.2534366972600002</v>
      </c>
      <c r="L161" s="30">
        <f t="shared" si="6"/>
        <v>2.4993617554876413</v>
      </c>
      <c r="M161" s="30">
        <f t="shared" si="7"/>
        <v>4.7</v>
      </c>
      <c r="N161" s="30">
        <f t="shared" si="8"/>
        <v>0.7</v>
      </c>
    </row>
    <row r="162" spans="1:14">
      <c r="A162" s="42" t="s">
        <v>57</v>
      </c>
      <c r="B162" s="42">
        <v>4110</v>
      </c>
      <c r="C162" s="42" t="s">
        <v>56</v>
      </c>
      <c r="D162" s="42" t="s">
        <v>49</v>
      </c>
      <c r="E162" s="43">
        <v>0.22</v>
      </c>
      <c r="F162" s="43">
        <v>50.8</v>
      </c>
      <c r="G162" s="43">
        <v>0</v>
      </c>
      <c r="H162" s="43">
        <v>0.69099999999999995</v>
      </c>
      <c r="I162" s="43">
        <v>3.5999999999999997E-2</v>
      </c>
      <c r="J162" s="43">
        <v>0.26200000000000001</v>
      </c>
      <c r="K162" s="43">
        <v>3.8032581278299999</v>
      </c>
      <c r="L162" s="30">
        <f t="shared" si="6"/>
        <v>4.2183203648471803</v>
      </c>
      <c r="M162" s="30">
        <f t="shared" si="7"/>
        <v>7.9</v>
      </c>
      <c r="N162" s="30">
        <f t="shared" si="8"/>
        <v>1.2</v>
      </c>
    </row>
    <row r="163" spans="1:14">
      <c r="A163" s="42" t="s">
        <v>57</v>
      </c>
      <c r="B163" s="42">
        <v>4110</v>
      </c>
      <c r="C163" s="42" t="s">
        <v>56</v>
      </c>
      <c r="D163" s="42" t="s">
        <v>49</v>
      </c>
      <c r="E163" s="43">
        <v>0.22</v>
      </c>
      <c r="F163" s="43">
        <v>50.8</v>
      </c>
      <c r="G163" s="43">
        <v>0</v>
      </c>
      <c r="H163" s="43">
        <v>0.69099999999999995</v>
      </c>
      <c r="I163" s="43">
        <v>3.5999999999999997E-2</v>
      </c>
      <c r="J163" s="43">
        <v>0.26200000000000001</v>
      </c>
      <c r="K163" s="43">
        <v>9.5655934886900003</v>
      </c>
      <c r="L163" s="30">
        <f t="shared" si="6"/>
        <v>10.609518591422368</v>
      </c>
      <c r="M163" s="30">
        <f t="shared" si="7"/>
        <v>19.899999999999999</v>
      </c>
      <c r="N163" s="30">
        <f t="shared" si="8"/>
        <v>3.1</v>
      </c>
    </row>
    <row r="164" spans="1:14">
      <c r="A164" s="42" t="s">
        <v>57</v>
      </c>
      <c r="B164" s="42">
        <v>4200</v>
      </c>
      <c r="C164" s="42" t="s">
        <v>56</v>
      </c>
      <c r="D164" s="42" t="s">
        <v>49</v>
      </c>
      <c r="E164" s="43">
        <v>0.22</v>
      </c>
      <c r="F164" s="43">
        <v>50.8</v>
      </c>
      <c r="G164" s="43">
        <v>0</v>
      </c>
      <c r="H164" s="43">
        <v>0.69099999999999995</v>
      </c>
      <c r="I164" s="43">
        <v>3.5999999999999997E-2</v>
      </c>
      <c r="J164" s="43">
        <v>0.26200000000000001</v>
      </c>
      <c r="K164" s="43">
        <v>4.0972820707699999E-3</v>
      </c>
      <c r="L164" s="30">
        <f t="shared" si="6"/>
        <v>4.5444321207600323E-3</v>
      </c>
      <c r="M164" s="30">
        <f t="shared" si="7"/>
        <v>0</v>
      </c>
      <c r="N164" s="30">
        <f t="shared" si="8"/>
        <v>0</v>
      </c>
    </row>
    <row r="165" spans="1:14">
      <c r="A165" s="42" t="s">
        <v>57</v>
      </c>
      <c r="B165" s="42">
        <v>4200</v>
      </c>
      <c r="C165" s="42" t="s">
        <v>56</v>
      </c>
      <c r="D165" s="42" t="s">
        <v>49</v>
      </c>
      <c r="E165" s="43">
        <v>0.22</v>
      </c>
      <c r="F165" s="43">
        <v>50.8</v>
      </c>
      <c r="G165" s="43">
        <v>0</v>
      </c>
      <c r="H165" s="43">
        <v>0.69099999999999995</v>
      </c>
      <c r="I165" s="43">
        <v>3.5999999999999997E-2</v>
      </c>
      <c r="J165" s="43">
        <v>0.26200000000000001</v>
      </c>
      <c r="K165" s="43">
        <v>1.0778468017500001E-2</v>
      </c>
      <c r="L165" s="30">
        <f t="shared" si="6"/>
        <v>1.1954758160476501E-2</v>
      </c>
      <c r="M165" s="30">
        <f t="shared" si="7"/>
        <v>0</v>
      </c>
      <c r="N165" s="30">
        <f t="shared" si="8"/>
        <v>0</v>
      </c>
    </row>
    <row r="166" spans="1:14">
      <c r="A166" s="42" t="s">
        <v>57</v>
      </c>
      <c r="B166" s="42">
        <v>4200</v>
      </c>
      <c r="C166" s="42" t="s">
        <v>56</v>
      </c>
      <c r="D166" s="42" t="s">
        <v>47</v>
      </c>
      <c r="E166" s="43">
        <v>0.22</v>
      </c>
      <c r="F166" s="43">
        <v>50.8</v>
      </c>
      <c r="G166" s="43">
        <v>0</v>
      </c>
      <c r="H166" s="43">
        <v>0.69099999999999995</v>
      </c>
      <c r="I166" s="43">
        <v>3.5999999999999997E-2</v>
      </c>
      <c r="J166" s="43">
        <v>0.26200000000000001</v>
      </c>
      <c r="K166" s="43">
        <v>3.0238304084300002E-2</v>
      </c>
      <c r="L166" s="30">
        <f t="shared" si="6"/>
        <v>3.3538311003366607E-2</v>
      </c>
      <c r="M166" s="30">
        <f t="shared" si="7"/>
        <v>0.1</v>
      </c>
      <c r="N166" s="30">
        <f t="shared" si="8"/>
        <v>0</v>
      </c>
    </row>
    <row r="167" spans="1:14">
      <c r="A167" s="42" t="s">
        <v>57</v>
      </c>
      <c r="B167" s="42">
        <v>4200</v>
      </c>
      <c r="C167" s="42" t="s">
        <v>56</v>
      </c>
      <c r="D167" s="42" t="s">
        <v>49</v>
      </c>
      <c r="E167" s="43">
        <v>0.22</v>
      </c>
      <c r="F167" s="43">
        <v>50.8</v>
      </c>
      <c r="G167" s="43">
        <v>0</v>
      </c>
      <c r="H167" s="43">
        <v>0.69099999999999995</v>
      </c>
      <c r="I167" s="43">
        <v>3.5999999999999997E-2</v>
      </c>
      <c r="J167" s="43">
        <v>0.26200000000000001</v>
      </c>
      <c r="K167" s="43">
        <v>5.3994160794199997E-2</v>
      </c>
      <c r="L167" s="30">
        <f t="shared" si="6"/>
        <v>5.9886723542207025E-2</v>
      </c>
      <c r="M167" s="30">
        <f t="shared" si="7"/>
        <v>0.1</v>
      </c>
      <c r="N167" s="30">
        <f t="shared" si="8"/>
        <v>0</v>
      </c>
    </row>
    <row r="168" spans="1:14">
      <c r="A168" s="42" t="s">
        <v>57</v>
      </c>
      <c r="B168" s="42">
        <v>4200</v>
      </c>
      <c r="C168" s="42" t="s">
        <v>56</v>
      </c>
      <c r="D168" s="42" t="s">
        <v>49</v>
      </c>
      <c r="E168" s="43">
        <v>0.22</v>
      </c>
      <c r="F168" s="43">
        <v>50.8</v>
      </c>
      <c r="G168" s="43">
        <v>0</v>
      </c>
      <c r="H168" s="43">
        <v>0.69099999999999995</v>
      </c>
      <c r="I168" s="43">
        <v>3.5999999999999997E-2</v>
      </c>
      <c r="J168" s="43">
        <v>0.26200000000000001</v>
      </c>
      <c r="K168" s="43">
        <v>5.57743633117E-2</v>
      </c>
      <c r="L168" s="30">
        <f t="shared" si="6"/>
        <v>6.1861205494450185E-2</v>
      </c>
      <c r="M168" s="30">
        <f t="shared" si="7"/>
        <v>0.1</v>
      </c>
      <c r="N168" s="30">
        <f t="shared" si="8"/>
        <v>0</v>
      </c>
    </row>
    <row r="169" spans="1:14">
      <c r="A169" s="42" t="s">
        <v>57</v>
      </c>
      <c r="B169" s="42">
        <v>4200</v>
      </c>
      <c r="C169" s="42" t="s">
        <v>56</v>
      </c>
      <c r="D169" s="42" t="s">
        <v>47</v>
      </c>
      <c r="E169" s="43">
        <v>0.22</v>
      </c>
      <c r="F169" s="43">
        <v>50.8</v>
      </c>
      <c r="G169" s="43">
        <v>0</v>
      </c>
      <c r="H169" s="43">
        <v>0.69099999999999995</v>
      </c>
      <c r="I169" s="43">
        <v>3.5999999999999997E-2</v>
      </c>
      <c r="J169" s="43">
        <v>0.26200000000000001</v>
      </c>
      <c r="K169" s="43">
        <v>0.100188010897</v>
      </c>
      <c r="L169" s="30">
        <f t="shared" si="6"/>
        <v>0.11112186248622592</v>
      </c>
      <c r="M169" s="30">
        <f t="shared" si="7"/>
        <v>0.2</v>
      </c>
      <c r="N169" s="30">
        <f t="shared" si="8"/>
        <v>0</v>
      </c>
    </row>
    <row r="170" spans="1:14">
      <c r="A170" s="42" t="s">
        <v>57</v>
      </c>
      <c r="B170" s="42">
        <v>4200</v>
      </c>
      <c r="C170" s="42" t="s">
        <v>56</v>
      </c>
      <c r="E170" s="43">
        <v>0.22</v>
      </c>
      <c r="F170" s="43">
        <v>50.8</v>
      </c>
      <c r="G170" s="43">
        <v>0</v>
      </c>
      <c r="H170" s="43">
        <v>0.69099999999999995</v>
      </c>
      <c r="I170" s="43">
        <v>3.5999999999999997E-2</v>
      </c>
      <c r="J170" s="43">
        <v>0.26200000000000001</v>
      </c>
      <c r="K170" s="43">
        <v>0.10579958172499999</v>
      </c>
      <c r="L170" s="30">
        <f t="shared" si="6"/>
        <v>0.11734584274392167</v>
      </c>
      <c r="M170" s="30">
        <f t="shared" si="7"/>
        <v>0.2</v>
      </c>
      <c r="N170" s="30">
        <f t="shared" si="8"/>
        <v>0</v>
      </c>
    </row>
    <row r="171" spans="1:14">
      <c r="A171" s="42" t="s">
        <v>57</v>
      </c>
      <c r="B171" s="42">
        <v>4200</v>
      </c>
      <c r="C171" s="42" t="s">
        <v>56</v>
      </c>
      <c r="D171" s="42" t="s">
        <v>49</v>
      </c>
      <c r="E171" s="43">
        <v>0.22</v>
      </c>
      <c r="F171" s="43">
        <v>50.8</v>
      </c>
      <c r="G171" s="43">
        <v>0</v>
      </c>
      <c r="H171" s="43">
        <v>0.69099999999999995</v>
      </c>
      <c r="I171" s="43">
        <v>3.5999999999999997E-2</v>
      </c>
      <c r="J171" s="43">
        <v>0.26200000000000001</v>
      </c>
      <c r="K171" s="43">
        <v>0.20028550331799999</v>
      </c>
      <c r="L171" s="30">
        <f t="shared" si="6"/>
        <v>0.22214332791343772</v>
      </c>
      <c r="M171" s="30">
        <f t="shared" si="7"/>
        <v>0.4</v>
      </c>
      <c r="N171" s="30">
        <f t="shared" si="8"/>
        <v>0.1</v>
      </c>
    </row>
    <row r="172" spans="1:14">
      <c r="A172" s="42" t="s">
        <v>57</v>
      </c>
      <c r="B172" s="42">
        <v>4200</v>
      </c>
      <c r="C172" s="42" t="s">
        <v>56</v>
      </c>
      <c r="E172" s="43">
        <v>0.22</v>
      </c>
      <c r="F172" s="43">
        <v>50.8</v>
      </c>
      <c r="G172" s="43">
        <v>0</v>
      </c>
      <c r="H172" s="43">
        <v>0.69099999999999995</v>
      </c>
      <c r="I172" s="43">
        <v>3.5999999999999997E-2</v>
      </c>
      <c r="J172" s="43">
        <v>0.26200000000000001</v>
      </c>
      <c r="K172" s="43">
        <v>0.33244010956499997</v>
      </c>
      <c r="L172" s="30">
        <f t="shared" si="6"/>
        <v>0.36872040685552698</v>
      </c>
      <c r="M172" s="30">
        <f t="shared" si="7"/>
        <v>0.7</v>
      </c>
      <c r="N172" s="30">
        <f t="shared" si="8"/>
        <v>0.1</v>
      </c>
    </row>
    <row r="173" spans="1:14">
      <c r="A173" s="42" t="s">
        <v>57</v>
      </c>
      <c r="B173" s="42">
        <v>4200</v>
      </c>
      <c r="C173" s="42" t="s">
        <v>56</v>
      </c>
      <c r="D173" s="42" t="s">
        <v>49</v>
      </c>
      <c r="E173" s="43">
        <v>0.22</v>
      </c>
      <c r="F173" s="43">
        <v>50.8</v>
      </c>
      <c r="G173" s="43">
        <v>0</v>
      </c>
      <c r="H173" s="43">
        <v>0.69099999999999995</v>
      </c>
      <c r="I173" s="43">
        <v>3.5999999999999997E-2</v>
      </c>
      <c r="J173" s="43">
        <v>0.26200000000000001</v>
      </c>
      <c r="K173" s="43">
        <v>0.64404371584300002</v>
      </c>
      <c r="L173" s="30">
        <f t="shared" si="6"/>
        <v>0.71433035336533279</v>
      </c>
      <c r="M173" s="30">
        <f t="shared" si="7"/>
        <v>1.3</v>
      </c>
      <c r="N173" s="30">
        <f t="shared" si="8"/>
        <v>0.2</v>
      </c>
    </row>
    <row r="174" spans="1:14">
      <c r="A174" s="42" t="s">
        <v>57</v>
      </c>
      <c r="B174" s="42">
        <v>4200</v>
      </c>
      <c r="C174" s="42" t="s">
        <v>56</v>
      </c>
      <c r="D174" s="42" t="s">
        <v>50</v>
      </c>
      <c r="E174" s="43">
        <v>0.22</v>
      </c>
      <c r="F174" s="43">
        <v>50.8</v>
      </c>
      <c r="G174" s="43">
        <v>0</v>
      </c>
      <c r="H174" s="43">
        <v>0.69099999999999995</v>
      </c>
      <c r="I174" s="43">
        <v>3.5999999999999997E-2</v>
      </c>
      <c r="J174" s="43">
        <v>0.26200000000000001</v>
      </c>
      <c r="K174" s="43">
        <v>4.5060884786399997</v>
      </c>
      <c r="L174" s="30">
        <f t="shared" si="6"/>
        <v>4.997852934608912</v>
      </c>
      <c r="M174" s="30">
        <f t="shared" si="7"/>
        <v>9.4</v>
      </c>
      <c r="N174" s="30">
        <f t="shared" si="8"/>
        <v>1.5</v>
      </c>
    </row>
    <row r="175" spans="1:14">
      <c r="A175" s="42" t="s">
        <v>57</v>
      </c>
      <c r="B175" s="42">
        <v>4200</v>
      </c>
      <c r="C175" s="42" t="s">
        <v>56</v>
      </c>
      <c r="D175" s="42" t="s">
        <v>49</v>
      </c>
      <c r="E175" s="43">
        <v>0.22</v>
      </c>
      <c r="F175" s="43">
        <v>50.8</v>
      </c>
      <c r="G175" s="43">
        <v>0</v>
      </c>
      <c r="H175" s="43">
        <v>0.69099999999999995</v>
      </c>
      <c r="I175" s="43">
        <v>3.5999999999999997E-2</v>
      </c>
      <c r="J175" s="43">
        <v>0.26200000000000001</v>
      </c>
      <c r="K175" s="43">
        <v>5.9604158088399997</v>
      </c>
      <c r="L175" s="30">
        <f t="shared" si="6"/>
        <v>6.6108958541114049</v>
      </c>
      <c r="M175" s="30">
        <f t="shared" si="7"/>
        <v>12.4</v>
      </c>
      <c r="N175" s="30">
        <f t="shared" si="8"/>
        <v>2</v>
      </c>
    </row>
    <row r="176" spans="1:14">
      <c r="A176" s="42" t="s">
        <v>57</v>
      </c>
      <c r="B176" s="42">
        <v>4200</v>
      </c>
      <c r="C176" s="42" t="s">
        <v>56</v>
      </c>
      <c r="D176" s="42" t="s">
        <v>49</v>
      </c>
      <c r="E176" s="43">
        <v>0.22</v>
      </c>
      <c r="F176" s="43">
        <v>50.8</v>
      </c>
      <c r="G176" s="43">
        <v>0</v>
      </c>
      <c r="H176" s="43">
        <v>0.69099999999999995</v>
      </c>
      <c r="I176" s="43">
        <v>3.5999999999999997E-2</v>
      </c>
      <c r="J176" s="43">
        <v>0.26200000000000001</v>
      </c>
      <c r="K176" s="43">
        <v>6.14514184053</v>
      </c>
      <c r="L176" s="30">
        <f t="shared" si="6"/>
        <v>6.8157816533931737</v>
      </c>
      <c r="M176" s="30">
        <f t="shared" si="7"/>
        <v>12.8</v>
      </c>
      <c r="N176" s="30">
        <f t="shared" si="8"/>
        <v>2</v>
      </c>
    </row>
    <row r="177" spans="1:14">
      <c r="A177" s="42" t="s">
        <v>57</v>
      </c>
      <c r="B177" s="42">
        <v>4200</v>
      </c>
      <c r="C177" s="42" t="s">
        <v>56</v>
      </c>
      <c r="D177" s="42" t="s">
        <v>49</v>
      </c>
      <c r="E177" s="43">
        <v>0.22</v>
      </c>
      <c r="F177" s="43">
        <v>50.8</v>
      </c>
      <c r="G177" s="43">
        <v>0</v>
      </c>
      <c r="H177" s="43">
        <v>0.69099999999999995</v>
      </c>
      <c r="I177" s="43">
        <v>3.5999999999999997E-2</v>
      </c>
      <c r="J177" s="43">
        <v>0.26200000000000001</v>
      </c>
      <c r="K177" s="43">
        <v>6.2437509890499996</v>
      </c>
      <c r="L177" s="30">
        <f t="shared" si="6"/>
        <v>6.9251523469883232</v>
      </c>
      <c r="M177" s="30">
        <f t="shared" si="7"/>
        <v>13</v>
      </c>
      <c r="N177" s="30">
        <f t="shared" si="8"/>
        <v>2.1</v>
      </c>
    </row>
    <row r="178" spans="1:14">
      <c r="A178" s="42" t="s">
        <v>57</v>
      </c>
      <c r="B178" s="42">
        <v>4200</v>
      </c>
      <c r="C178" s="42" t="s">
        <v>56</v>
      </c>
      <c r="D178" s="42" t="s">
        <v>49</v>
      </c>
      <c r="E178" s="43">
        <v>0.22</v>
      </c>
      <c r="F178" s="43">
        <v>50.8</v>
      </c>
      <c r="G178" s="43">
        <v>0</v>
      </c>
      <c r="H178" s="43">
        <v>0.69099999999999995</v>
      </c>
      <c r="I178" s="43">
        <v>3.5999999999999997E-2</v>
      </c>
      <c r="J178" s="43">
        <v>0.26200000000000001</v>
      </c>
      <c r="K178" s="43">
        <v>7.0716014944800003</v>
      </c>
      <c r="L178" s="30">
        <f t="shared" si="6"/>
        <v>7.8433489375775842</v>
      </c>
      <c r="M178" s="30">
        <f t="shared" si="7"/>
        <v>14.7</v>
      </c>
      <c r="N178" s="30">
        <f t="shared" si="8"/>
        <v>2.2999999999999998</v>
      </c>
    </row>
    <row r="179" spans="1:14">
      <c r="A179" s="42" t="s">
        <v>57</v>
      </c>
      <c r="B179" s="42">
        <v>4200</v>
      </c>
      <c r="C179" s="42" t="s">
        <v>56</v>
      </c>
      <c r="D179" s="42" t="s">
        <v>49</v>
      </c>
      <c r="E179" s="43">
        <v>0.22</v>
      </c>
      <c r="F179" s="43">
        <v>50.8</v>
      </c>
      <c r="G179" s="43">
        <v>0</v>
      </c>
      <c r="H179" s="43">
        <v>0.69099999999999995</v>
      </c>
      <c r="I179" s="43">
        <v>3.5999999999999997E-2</v>
      </c>
      <c r="J179" s="43">
        <v>0.26200000000000001</v>
      </c>
      <c r="K179" s="43">
        <v>17.687158467</v>
      </c>
      <c r="L179" s="30">
        <f t="shared" si="6"/>
        <v>19.617417027698597</v>
      </c>
      <c r="M179" s="30">
        <f t="shared" si="7"/>
        <v>36.9</v>
      </c>
      <c r="N179" s="30">
        <f t="shared" si="8"/>
        <v>5.8</v>
      </c>
    </row>
    <row r="180" spans="1:14">
      <c r="A180" s="42" t="s">
        <v>57</v>
      </c>
      <c r="B180" s="42">
        <v>4220</v>
      </c>
      <c r="C180" s="42" t="s">
        <v>56</v>
      </c>
      <c r="E180" s="43">
        <v>0.22</v>
      </c>
      <c r="F180" s="43">
        <v>50.8</v>
      </c>
      <c r="G180" s="43">
        <v>0</v>
      </c>
      <c r="H180" s="43">
        <v>0.69099999999999995</v>
      </c>
      <c r="I180" s="43">
        <v>3.5999999999999997E-2</v>
      </c>
      <c r="J180" s="43">
        <v>0.26200000000000001</v>
      </c>
      <c r="K180" s="43">
        <v>1.2747795402799999E-2</v>
      </c>
      <c r="L180" s="30">
        <f t="shared" si="6"/>
        <v>1.4139004807758905E-2</v>
      </c>
      <c r="M180" s="30">
        <f t="shared" si="7"/>
        <v>0</v>
      </c>
      <c r="N180" s="30">
        <f t="shared" si="8"/>
        <v>0</v>
      </c>
    </row>
    <row r="181" spans="1:14">
      <c r="A181" s="42" t="s">
        <v>57</v>
      </c>
      <c r="B181" s="42">
        <v>4220</v>
      </c>
      <c r="C181" s="42" t="s">
        <v>56</v>
      </c>
      <c r="D181" s="42" t="s">
        <v>47</v>
      </c>
      <c r="E181" s="43">
        <v>0.22</v>
      </c>
      <c r="F181" s="43">
        <v>50.8</v>
      </c>
      <c r="G181" s="43">
        <v>0</v>
      </c>
      <c r="H181" s="43">
        <v>0.69099999999999995</v>
      </c>
      <c r="I181" s="43">
        <v>3.5999999999999997E-2</v>
      </c>
      <c r="J181" s="43">
        <v>0.26200000000000001</v>
      </c>
      <c r="K181" s="43">
        <v>1.7069812821100001E-2</v>
      </c>
      <c r="L181" s="30">
        <f t="shared" si="6"/>
        <v>1.8932698393642713E-2</v>
      </c>
      <c r="M181" s="30">
        <f t="shared" si="7"/>
        <v>0</v>
      </c>
      <c r="N181" s="30">
        <f t="shared" si="8"/>
        <v>0</v>
      </c>
    </row>
    <row r="182" spans="1:14">
      <c r="A182" s="42" t="s">
        <v>57</v>
      </c>
      <c r="B182" s="42">
        <v>4220</v>
      </c>
      <c r="C182" s="42" t="s">
        <v>56</v>
      </c>
      <c r="D182" s="42" t="s">
        <v>49</v>
      </c>
      <c r="E182" s="43">
        <v>0.22</v>
      </c>
      <c r="F182" s="43">
        <v>50.8</v>
      </c>
      <c r="G182" s="43">
        <v>0</v>
      </c>
      <c r="H182" s="43">
        <v>0.69099999999999995</v>
      </c>
      <c r="I182" s="43">
        <v>3.5999999999999997E-2</v>
      </c>
      <c r="J182" s="43">
        <v>0.26200000000000001</v>
      </c>
      <c r="K182" s="43">
        <v>0.26407393187900002</v>
      </c>
      <c r="L182" s="30">
        <f t="shared" si="6"/>
        <v>0.29289320031139487</v>
      </c>
      <c r="M182" s="30">
        <f t="shared" si="7"/>
        <v>0.6</v>
      </c>
      <c r="N182" s="30">
        <f t="shared" si="8"/>
        <v>0.1</v>
      </c>
    </row>
    <row r="183" spans="1:14">
      <c r="A183" s="42" t="s">
        <v>57</v>
      </c>
      <c r="B183" s="42">
        <v>4220</v>
      </c>
      <c r="C183" s="42" t="s">
        <v>56</v>
      </c>
      <c r="D183" s="42" t="s">
        <v>47</v>
      </c>
      <c r="E183" s="43">
        <v>0.22</v>
      </c>
      <c r="F183" s="43">
        <v>50.8</v>
      </c>
      <c r="G183" s="43">
        <v>0</v>
      </c>
      <c r="H183" s="43">
        <v>0.69099999999999995</v>
      </c>
      <c r="I183" s="43">
        <v>3.5999999999999997E-2</v>
      </c>
      <c r="J183" s="43">
        <v>0.26200000000000001</v>
      </c>
      <c r="K183" s="43">
        <v>0.27358675944799998</v>
      </c>
      <c r="L183" s="30">
        <f t="shared" si="6"/>
        <v>0.30344419446242504</v>
      </c>
      <c r="M183" s="30">
        <f t="shared" si="7"/>
        <v>0.6</v>
      </c>
      <c r="N183" s="30">
        <f t="shared" si="8"/>
        <v>0.1</v>
      </c>
    </row>
    <row r="184" spans="1:14">
      <c r="A184" s="42" t="s">
        <v>57</v>
      </c>
      <c r="B184" s="42">
        <v>4220</v>
      </c>
      <c r="C184" s="42" t="s">
        <v>56</v>
      </c>
      <c r="E184" s="43">
        <v>0.22</v>
      </c>
      <c r="F184" s="43">
        <v>50.8</v>
      </c>
      <c r="G184" s="43">
        <v>0</v>
      </c>
      <c r="H184" s="43">
        <v>0.69099999999999995</v>
      </c>
      <c r="I184" s="43">
        <v>3.5999999999999997E-2</v>
      </c>
      <c r="J184" s="43">
        <v>0.26200000000000001</v>
      </c>
      <c r="K184" s="43">
        <v>0.412651095583</v>
      </c>
      <c r="L184" s="30">
        <f t="shared" si="6"/>
        <v>0.45768508514762468</v>
      </c>
      <c r="M184" s="30">
        <f t="shared" si="7"/>
        <v>0.9</v>
      </c>
      <c r="N184" s="30">
        <f t="shared" si="8"/>
        <v>0.1</v>
      </c>
    </row>
    <row r="185" spans="1:14">
      <c r="A185" s="42" t="s">
        <v>57</v>
      </c>
      <c r="B185" s="42">
        <v>4220</v>
      </c>
      <c r="C185" s="42" t="s">
        <v>56</v>
      </c>
      <c r="D185" s="42" t="s">
        <v>49</v>
      </c>
      <c r="E185" s="43">
        <v>0.22</v>
      </c>
      <c r="F185" s="43">
        <v>50.8</v>
      </c>
      <c r="G185" s="43">
        <v>0</v>
      </c>
      <c r="H185" s="43">
        <v>0.69099999999999995</v>
      </c>
      <c r="I185" s="43">
        <v>3.5999999999999997E-2</v>
      </c>
      <c r="J185" s="43">
        <v>0.26200000000000001</v>
      </c>
      <c r="K185" s="43">
        <v>0.41867799315900001</v>
      </c>
      <c r="L185" s="30">
        <f t="shared" si="6"/>
        <v>0.46436971814575223</v>
      </c>
      <c r="M185" s="30">
        <f t="shared" si="7"/>
        <v>0.9</v>
      </c>
      <c r="N185" s="30">
        <f t="shared" si="8"/>
        <v>0.1</v>
      </c>
    </row>
    <row r="186" spans="1:14">
      <c r="A186" s="42" t="s">
        <v>57</v>
      </c>
      <c r="B186" s="42">
        <v>4220</v>
      </c>
      <c r="C186" s="42" t="s">
        <v>56</v>
      </c>
      <c r="D186" s="42" t="s">
        <v>49</v>
      </c>
      <c r="E186" s="43">
        <v>0.22</v>
      </c>
      <c r="F186" s="43">
        <v>50.8</v>
      </c>
      <c r="G186" s="43">
        <v>0</v>
      </c>
      <c r="H186" s="43">
        <v>0.69099999999999995</v>
      </c>
      <c r="I186" s="43">
        <v>3.5999999999999997E-2</v>
      </c>
      <c r="J186" s="43">
        <v>0.26200000000000001</v>
      </c>
      <c r="K186" s="43">
        <v>0.92554221923799995</v>
      </c>
      <c r="L186" s="30">
        <f t="shared" si="6"/>
        <v>1.0265497267641737</v>
      </c>
      <c r="M186" s="30">
        <f t="shared" si="7"/>
        <v>1.9</v>
      </c>
      <c r="N186" s="30">
        <f t="shared" si="8"/>
        <v>0.3</v>
      </c>
    </row>
    <row r="187" spans="1:14">
      <c r="A187" s="42" t="s">
        <v>57</v>
      </c>
      <c r="B187" s="42">
        <v>4220</v>
      </c>
      <c r="C187" s="42" t="s">
        <v>56</v>
      </c>
      <c r="D187" s="42" t="s">
        <v>49</v>
      </c>
      <c r="E187" s="43">
        <v>0.22</v>
      </c>
      <c r="F187" s="43">
        <v>50.8</v>
      </c>
      <c r="G187" s="43">
        <v>0</v>
      </c>
      <c r="H187" s="43">
        <v>0.69099999999999995</v>
      </c>
      <c r="I187" s="43">
        <v>3.5999999999999997E-2</v>
      </c>
      <c r="J187" s="43">
        <v>0.26200000000000001</v>
      </c>
      <c r="K187" s="43">
        <v>0.99461788339900004</v>
      </c>
      <c r="L187" s="30">
        <f t="shared" si="6"/>
        <v>1.1031638484072774</v>
      </c>
      <c r="M187" s="30">
        <f t="shared" si="7"/>
        <v>2.1</v>
      </c>
      <c r="N187" s="30">
        <f t="shared" si="8"/>
        <v>0.3</v>
      </c>
    </row>
    <row r="188" spans="1:14">
      <c r="A188" s="42" t="s">
        <v>57</v>
      </c>
      <c r="B188" s="42">
        <v>4220</v>
      </c>
      <c r="C188" s="42" t="s">
        <v>56</v>
      </c>
      <c r="D188" s="42" t="s">
        <v>47</v>
      </c>
      <c r="E188" s="43">
        <v>0.22</v>
      </c>
      <c r="F188" s="43">
        <v>50.8</v>
      </c>
      <c r="G188" s="43">
        <v>0</v>
      </c>
      <c r="H188" s="43">
        <v>0.69099999999999995</v>
      </c>
      <c r="I188" s="43">
        <v>3.5999999999999997E-2</v>
      </c>
      <c r="J188" s="43">
        <v>0.26200000000000001</v>
      </c>
      <c r="K188" s="43">
        <v>1.0159325192199999</v>
      </c>
      <c r="L188" s="30">
        <f t="shared" si="6"/>
        <v>1.1268046214842091</v>
      </c>
      <c r="M188" s="30">
        <f t="shared" si="7"/>
        <v>2.1</v>
      </c>
      <c r="N188" s="30">
        <f t="shared" si="8"/>
        <v>0.3</v>
      </c>
    </row>
    <row r="189" spans="1:14">
      <c r="A189" s="42" t="s">
        <v>57</v>
      </c>
      <c r="B189" s="42">
        <v>4220</v>
      </c>
      <c r="C189" s="42" t="s">
        <v>56</v>
      </c>
      <c r="D189" s="42" t="s">
        <v>49</v>
      </c>
      <c r="E189" s="43">
        <v>0.22</v>
      </c>
      <c r="F189" s="43">
        <v>50.8</v>
      </c>
      <c r="G189" s="43">
        <v>0</v>
      </c>
      <c r="H189" s="43">
        <v>0.69099999999999995</v>
      </c>
      <c r="I189" s="43">
        <v>3.5999999999999997E-2</v>
      </c>
      <c r="J189" s="43">
        <v>0.26200000000000001</v>
      </c>
      <c r="K189" s="43">
        <v>1.0193764938800001</v>
      </c>
      <c r="L189" s="30">
        <f t="shared" si="6"/>
        <v>1.1306244485787706</v>
      </c>
      <c r="M189" s="30">
        <f t="shared" si="7"/>
        <v>2.1</v>
      </c>
      <c r="N189" s="30">
        <f t="shared" si="8"/>
        <v>0.3</v>
      </c>
    </row>
    <row r="190" spans="1:14">
      <c r="A190" s="42" t="s">
        <v>57</v>
      </c>
      <c r="B190" s="42">
        <v>4220</v>
      </c>
      <c r="C190" s="42" t="s">
        <v>56</v>
      </c>
      <c r="D190" s="42" t="s">
        <v>49</v>
      </c>
      <c r="E190" s="43">
        <v>0.22</v>
      </c>
      <c r="F190" s="43">
        <v>50.8</v>
      </c>
      <c r="G190" s="43">
        <v>0</v>
      </c>
      <c r="H190" s="43">
        <v>0.69099999999999995</v>
      </c>
      <c r="I190" s="43">
        <v>3.5999999999999997E-2</v>
      </c>
      <c r="J190" s="43">
        <v>0.26200000000000001</v>
      </c>
      <c r="K190" s="43">
        <v>2.4897723109699998</v>
      </c>
      <c r="L190" s="30">
        <f t="shared" si="6"/>
        <v>2.7614894625071926</v>
      </c>
      <c r="M190" s="30">
        <f t="shared" si="7"/>
        <v>5.2</v>
      </c>
      <c r="N190" s="30">
        <f t="shared" si="8"/>
        <v>0.8</v>
      </c>
    </row>
    <row r="191" spans="1:14">
      <c r="A191" s="42" t="s">
        <v>57</v>
      </c>
      <c r="B191" s="42">
        <v>4220</v>
      </c>
      <c r="C191" s="42" t="s">
        <v>56</v>
      </c>
      <c r="D191" s="42" t="s">
        <v>49</v>
      </c>
      <c r="E191" s="43">
        <v>0.22</v>
      </c>
      <c r="F191" s="43">
        <v>50.8</v>
      </c>
      <c r="G191" s="43">
        <v>0</v>
      </c>
      <c r="H191" s="43">
        <v>0.69099999999999995</v>
      </c>
      <c r="I191" s="43">
        <v>3.5999999999999997E-2</v>
      </c>
      <c r="J191" s="43">
        <v>0.26200000000000001</v>
      </c>
      <c r="K191" s="43">
        <v>3.5306490484599999</v>
      </c>
      <c r="L191" s="30">
        <f t="shared" si="6"/>
        <v>3.9159605479486008</v>
      </c>
      <c r="M191" s="30">
        <f t="shared" si="7"/>
        <v>7.4</v>
      </c>
      <c r="N191" s="30">
        <f t="shared" si="8"/>
        <v>1.2</v>
      </c>
    </row>
    <row r="192" spans="1:14">
      <c r="A192" s="42" t="s">
        <v>57</v>
      </c>
      <c r="B192" s="42">
        <v>4220</v>
      </c>
      <c r="C192" s="42" t="s">
        <v>56</v>
      </c>
      <c r="D192" s="42" t="s">
        <v>49</v>
      </c>
      <c r="E192" s="43">
        <v>0.22</v>
      </c>
      <c r="F192" s="43">
        <v>50.8</v>
      </c>
      <c r="G192" s="43">
        <v>0</v>
      </c>
      <c r="H192" s="43">
        <v>0.69099999999999995</v>
      </c>
      <c r="I192" s="43">
        <v>3.5999999999999997E-2</v>
      </c>
      <c r="J192" s="43">
        <v>0.26200000000000001</v>
      </c>
      <c r="K192" s="43">
        <v>6.5215096080599997</v>
      </c>
      <c r="L192" s="30">
        <f t="shared" si="6"/>
        <v>7.233223689952947</v>
      </c>
      <c r="M192" s="30">
        <f t="shared" si="7"/>
        <v>13.6</v>
      </c>
      <c r="N192" s="30">
        <f t="shared" si="8"/>
        <v>2.1</v>
      </c>
    </row>
    <row r="193" spans="1:14">
      <c r="A193" s="42" t="s">
        <v>57</v>
      </c>
      <c r="B193" s="42">
        <v>4220</v>
      </c>
      <c r="C193" s="42" t="s">
        <v>56</v>
      </c>
      <c r="D193" s="42" t="s">
        <v>47</v>
      </c>
      <c r="E193" s="43">
        <v>0.22</v>
      </c>
      <c r="F193" s="43">
        <v>50.8</v>
      </c>
      <c r="G193" s="43">
        <v>0</v>
      </c>
      <c r="H193" s="43">
        <v>0.69099999999999995</v>
      </c>
      <c r="I193" s="43">
        <v>3.5999999999999997E-2</v>
      </c>
      <c r="J193" s="43">
        <v>0.26200000000000001</v>
      </c>
      <c r="K193" s="43">
        <v>11.3289324334</v>
      </c>
      <c r="L193" s="30">
        <f t="shared" si="6"/>
        <v>12.565296592965053</v>
      </c>
      <c r="M193" s="30">
        <f t="shared" si="7"/>
        <v>23.6</v>
      </c>
      <c r="N193" s="30">
        <f t="shared" si="8"/>
        <v>3.7</v>
      </c>
    </row>
    <row r="194" spans="1:14">
      <c r="A194" s="42" t="s">
        <v>57</v>
      </c>
      <c r="B194" s="42">
        <v>4220</v>
      </c>
      <c r="C194" s="42" t="s">
        <v>56</v>
      </c>
      <c r="D194" s="42" t="s">
        <v>49</v>
      </c>
      <c r="E194" s="43">
        <v>0.22</v>
      </c>
      <c r="F194" s="43">
        <v>50.8</v>
      </c>
      <c r="G194" s="43">
        <v>0</v>
      </c>
      <c r="H194" s="43">
        <v>0.69099999999999995</v>
      </c>
      <c r="I194" s="43">
        <v>3.5999999999999997E-2</v>
      </c>
      <c r="J194" s="43">
        <v>0.26200000000000001</v>
      </c>
      <c r="K194" s="43">
        <v>19.865092629999999</v>
      </c>
      <c r="L194" s="30">
        <f t="shared" si="6"/>
        <v>22.03303640568733</v>
      </c>
      <c r="M194" s="30">
        <f t="shared" si="7"/>
        <v>41.4</v>
      </c>
      <c r="N194" s="30">
        <f t="shared" si="8"/>
        <v>6.5</v>
      </c>
    </row>
    <row r="195" spans="1:14">
      <c r="A195" s="42" t="s">
        <v>57</v>
      </c>
      <c r="B195" s="42">
        <v>4340</v>
      </c>
      <c r="C195" s="42" t="s">
        <v>56</v>
      </c>
      <c r="E195" s="43">
        <v>0.22</v>
      </c>
      <c r="F195" s="43">
        <v>50.8</v>
      </c>
      <c r="G195" s="43">
        <v>0</v>
      </c>
      <c r="H195" s="43">
        <v>0.69099999999999995</v>
      </c>
      <c r="I195" s="43">
        <v>3.5999999999999997E-2</v>
      </c>
      <c r="J195" s="43">
        <v>0.26200000000000001</v>
      </c>
      <c r="K195" s="43">
        <v>2.8292527632699999E-5</v>
      </c>
      <c r="L195" s="30">
        <f t="shared" ref="L195:L242" si="9">F195*J195*K195/12</f>
        <v>3.1380185481681989E-5</v>
      </c>
      <c r="M195" s="30">
        <f t="shared" ref="M195:M242" si="10">ROUND(2.721*H195*L195,1)</f>
        <v>0</v>
      </c>
      <c r="N195" s="30">
        <f t="shared" ref="N195:N242" si="11">ROUND((2.721*I195*L195)+(E195*K195),1)</f>
        <v>0</v>
      </c>
    </row>
    <row r="196" spans="1:14">
      <c r="A196" s="42" t="s">
        <v>57</v>
      </c>
      <c r="B196" s="42">
        <v>4340</v>
      </c>
      <c r="C196" s="42" t="s">
        <v>56</v>
      </c>
      <c r="D196" s="42" t="s">
        <v>47</v>
      </c>
      <c r="E196" s="43">
        <v>0.22</v>
      </c>
      <c r="F196" s="43">
        <v>50.8</v>
      </c>
      <c r="G196" s="43">
        <v>0</v>
      </c>
      <c r="H196" s="43">
        <v>0.69099999999999995</v>
      </c>
      <c r="I196" s="43">
        <v>3.5999999999999997E-2</v>
      </c>
      <c r="J196" s="43">
        <v>0.26200000000000001</v>
      </c>
      <c r="K196" s="43">
        <v>0.117093645537</v>
      </c>
      <c r="L196" s="30">
        <f t="shared" si="9"/>
        <v>0.1298724653866046</v>
      </c>
      <c r="M196" s="30">
        <f t="shared" si="10"/>
        <v>0.2</v>
      </c>
      <c r="N196" s="30">
        <f t="shared" si="11"/>
        <v>0</v>
      </c>
    </row>
    <row r="197" spans="1:14">
      <c r="A197" s="42" t="s">
        <v>57</v>
      </c>
      <c r="B197" s="42">
        <v>4340</v>
      </c>
      <c r="C197" s="42" t="s">
        <v>56</v>
      </c>
      <c r="D197" s="42" t="s">
        <v>49</v>
      </c>
      <c r="E197" s="43">
        <v>0.22</v>
      </c>
      <c r="F197" s="43">
        <v>50.8</v>
      </c>
      <c r="G197" s="43">
        <v>0</v>
      </c>
      <c r="H197" s="43">
        <v>0.69099999999999995</v>
      </c>
      <c r="I197" s="43">
        <v>3.5999999999999997E-2</v>
      </c>
      <c r="J197" s="43">
        <v>0.26200000000000001</v>
      </c>
      <c r="K197" s="43">
        <v>0.99942235301500004</v>
      </c>
      <c r="L197" s="30">
        <f t="shared" si="9"/>
        <v>1.1084926458073703</v>
      </c>
      <c r="M197" s="30">
        <f t="shared" si="10"/>
        <v>2.1</v>
      </c>
      <c r="N197" s="30">
        <f t="shared" si="11"/>
        <v>0.3</v>
      </c>
    </row>
    <row r="198" spans="1:14">
      <c r="A198" s="42" t="s">
        <v>57</v>
      </c>
      <c r="B198" s="42">
        <v>4340</v>
      </c>
      <c r="C198" s="42" t="s">
        <v>56</v>
      </c>
      <c r="D198" s="42" t="s">
        <v>47</v>
      </c>
      <c r="E198" s="43">
        <v>0.22</v>
      </c>
      <c r="F198" s="43">
        <v>50.8</v>
      </c>
      <c r="G198" s="43">
        <v>0</v>
      </c>
      <c r="H198" s="43">
        <v>0.69099999999999995</v>
      </c>
      <c r="I198" s="43">
        <v>3.5999999999999997E-2</v>
      </c>
      <c r="J198" s="43">
        <v>0.26200000000000001</v>
      </c>
      <c r="K198" s="43">
        <v>2.5408403847400001</v>
      </c>
      <c r="L198" s="30">
        <f t="shared" si="9"/>
        <v>2.8181307653946255</v>
      </c>
      <c r="M198" s="30">
        <f t="shared" si="10"/>
        <v>5.3</v>
      </c>
      <c r="N198" s="30">
        <f t="shared" si="11"/>
        <v>0.8</v>
      </c>
    </row>
    <row r="199" spans="1:14">
      <c r="A199" s="42" t="s">
        <v>57</v>
      </c>
      <c r="B199" s="42">
        <v>4340</v>
      </c>
      <c r="C199" s="42" t="s">
        <v>56</v>
      </c>
      <c r="D199" s="42" t="s">
        <v>49</v>
      </c>
      <c r="E199" s="43">
        <v>0.22</v>
      </c>
      <c r="F199" s="43">
        <v>50.8</v>
      </c>
      <c r="G199" s="43">
        <v>0</v>
      </c>
      <c r="H199" s="43">
        <v>0.69099999999999995</v>
      </c>
      <c r="I199" s="43">
        <v>3.5999999999999997E-2</v>
      </c>
      <c r="J199" s="43">
        <v>0.26200000000000001</v>
      </c>
      <c r="K199" s="43">
        <v>2.9453391582599999</v>
      </c>
      <c r="L199" s="30">
        <f t="shared" si="9"/>
        <v>3.2667738383981075</v>
      </c>
      <c r="M199" s="30">
        <f t="shared" si="10"/>
        <v>6.1</v>
      </c>
      <c r="N199" s="30">
        <f t="shared" si="11"/>
        <v>1</v>
      </c>
    </row>
    <row r="200" spans="1:14">
      <c r="A200" s="42" t="s">
        <v>57</v>
      </c>
      <c r="B200" s="42">
        <v>4340</v>
      </c>
      <c r="C200" s="42" t="s">
        <v>56</v>
      </c>
      <c r="D200" s="42" t="s">
        <v>49</v>
      </c>
      <c r="E200" s="43">
        <v>0.22</v>
      </c>
      <c r="F200" s="43">
        <v>50.8</v>
      </c>
      <c r="G200" s="43">
        <v>0</v>
      </c>
      <c r="H200" s="43">
        <v>0.69099999999999995</v>
      </c>
      <c r="I200" s="43">
        <v>3.5999999999999997E-2</v>
      </c>
      <c r="J200" s="43">
        <v>0.26200000000000001</v>
      </c>
      <c r="K200" s="43">
        <v>3.5894319264000001</v>
      </c>
      <c r="L200" s="30">
        <f t="shared" si="9"/>
        <v>3.9811585973011199</v>
      </c>
      <c r="M200" s="30">
        <f t="shared" si="10"/>
        <v>7.5</v>
      </c>
      <c r="N200" s="30">
        <f t="shared" si="11"/>
        <v>1.2</v>
      </c>
    </row>
    <row r="201" spans="1:14">
      <c r="A201" s="42" t="s">
        <v>57</v>
      </c>
      <c r="B201" s="42">
        <v>4340</v>
      </c>
      <c r="C201" s="42" t="s">
        <v>56</v>
      </c>
      <c r="D201" s="42" t="s">
        <v>49</v>
      </c>
      <c r="E201" s="43">
        <v>0.22</v>
      </c>
      <c r="F201" s="43">
        <v>50.8</v>
      </c>
      <c r="G201" s="43">
        <v>0</v>
      </c>
      <c r="H201" s="43">
        <v>0.69099999999999995</v>
      </c>
      <c r="I201" s="43">
        <v>3.5999999999999997E-2</v>
      </c>
      <c r="J201" s="43">
        <v>0.26200000000000001</v>
      </c>
      <c r="K201" s="43">
        <v>3.7171208772100002</v>
      </c>
      <c r="L201" s="30">
        <f t="shared" si="9"/>
        <v>4.1227826689428513</v>
      </c>
      <c r="M201" s="30">
        <f t="shared" si="10"/>
        <v>7.8</v>
      </c>
      <c r="N201" s="30">
        <f t="shared" si="11"/>
        <v>1.2</v>
      </c>
    </row>
    <row r="202" spans="1:14">
      <c r="A202" s="42" t="s">
        <v>57</v>
      </c>
      <c r="B202" s="42">
        <v>4340</v>
      </c>
      <c r="C202" s="42" t="s">
        <v>56</v>
      </c>
      <c r="D202" s="42" t="s">
        <v>47</v>
      </c>
      <c r="E202" s="43">
        <v>0.22</v>
      </c>
      <c r="F202" s="43">
        <v>50.8</v>
      </c>
      <c r="G202" s="43">
        <v>0</v>
      </c>
      <c r="H202" s="43">
        <v>0.69099999999999995</v>
      </c>
      <c r="I202" s="43">
        <v>3.5999999999999997E-2</v>
      </c>
      <c r="J202" s="43">
        <v>0.26200000000000001</v>
      </c>
      <c r="K202" s="43">
        <v>4.3596929231599999</v>
      </c>
      <c r="L202" s="30">
        <f t="shared" si="9"/>
        <v>4.8354807441741947</v>
      </c>
      <c r="M202" s="30">
        <f t="shared" si="10"/>
        <v>9.1</v>
      </c>
      <c r="N202" s="30">
        <f t="shared" si="11"/>
        <v>1.4</v>
      </c>
    </row>
    <row r="203" spans="1:14">
      <c r="A203" s="42" t="s">
        <v>57</v>
      </c>
      <c r="B203" s="42">
        <v>4340</v>
      </c>
      <c r="C203" s="42" t="s">
        <v>56</v>
      </c>
      <c r="D203" s="42" t="s">
        <v>49</v>
      </c>
      <c r="E203" s="43">
        <v>0.22</v>
      </c>
      <c r="F203" s="43">
        <v>50.8</v>
      </c>
      <c r="G203" s="43">
        <v>0</v>
      </c>
      <c r="H203" s="43">
        <v>0.69099999999999995</v>
      </c>
      <c r="I203" s="43">
        <v>3.5999999999999997E-2</v>
      </c>
      <c r="J203" s="43">
        <v>0.26200000000000001</v>
      </c>
      <c r="K203" s="43">
        <v>5.2099531951399998</v>
      </c>
      <c r="L203" s="30">
        <f t="shared" si="9"/>
        <v>5.7785327538362781</v>
      </c>
      <c r="M203" s="30">
        <f t="shared" si="10"/>
        <v>10.9</v>
      </c>
      <c r="N203" s="30">
        <f t="shared" si="11"/>
        <v>1.7</v>
      </c>
    </row>
    <row r="204" spans="1:14">
      <c r="A204" s="42" t="s">
        <v>57</v>
      </c>
      <c r="B204" s="42">
        <v>4340</v>
      </c>
      <c r="C204" s="42" t="s">
        <v>56</v>
      </c>
      <c r="D204" s="42" t="s">
        <v>47</v>
      </c>
      <c r="E204" s="43">
        <v>0.22</v>
      </c>
      <c r="F204" s="43">
        <v>50.8</v>
      </c>
      <c r="G204" s="43">
        <v>0</v>
      </c>
      <c r="H204" s="43">
        <v>0.69099999999999995</v>
      </c>
      <c r="I204" s="43">
        <v>3.5999999999999997E-2</v>
      </c>
      <c r="J204" s="43">
        <v>0.26200000000000001</v>
      </c>
      <c r="K204" s="43">
        <v>5.2832903810799996</v>
      </c>
      <c r="L204" s="30">
        <f t="shared" si="9"/>
        <v>5.8598734713351961</v>
      </c>
      <c r="M204" s="30">
        <f t="shared" si="10"/>
        <v>11</v>
      </c>
      <c r="N204" s="30">
        <f t="shared" si="11"/>
        <v>1.7</v>
      </c>
    </row>
    <row r="205" spans="1:14">
      <c r="A205" s="42" t="s">
        <v>57</v>
      </c>
      <c r="B205" s="42">
        <v>4340</v>
      </c>
      <c r="C205" s="42" t="s">
        <v>56</v>
      </c>
      <c r="D205" s="42" t="s">
        <v>49</v>
      </c>
      <c r="E205" s="43">
        <v>0.22</v>
      </c>
      <c r="F205" s="43">
        <v>50.8</v>
      </c>
      <c r="G205" s="43">
        <v>0</v>
      </c>
      <c r="H205" s="43">
        <v>0.69099999999999995</v>
      </c>
      <c r="I205" s="43">
        <v>3.5999999999999997E-2</v>
      </c>
      <c r="J205" s="43">
        <v>0.26200000000000001</v>
      </c>
      <c r="K205" s="43">
        <v>6.21558580601</v>
      </c>
      <c r="L205" s="30">
        <f t="shared" si="9"/>
        <v>6.8939134036392247</v>
      </c>
      <c r="M205" s="30">
        <f t="shared" si="10"/>
        <v>13</v>
      </c>
      <c r="N205" s="30">
        <f t="shared" si="11"/>
        <v>2</v>
      </c>
    </row>
    <row r="206" spans="1:14">
      <c r="A206" s="42" t="s">
        <v>57</v>
      </c>
      <c r="B206" s="42">
        <v>4340</v>
      </c>
      <c r="C206" s="42" t="s">
        <v>56</v>
      </c>
      <c r="D206" s="42" t="s">
        <v>49</v>
      </c>
      <c r="E206" s="43">
        <v>0.22</v>
      </c>
      <c r="F206" s="43">
        <v>50.8</v>
      </c>
      <c r="G206" s="43">
        <v>0</v>
      </c>
      <c r="H206" s="43">
        <v>0.69099999999999995</v>
      </c>
      <c r="I206" s="43">
        <v>3.5999999999999997E-2</v>
      </c>
      <c r="J206" s="43">
        <v>0.26200000000000001</v>
      </c>
      <c r="K206" s="43">
        <v>9.0616599018099997</v>
      </c>
      <c r="L206" s="30">
        <f t="shared" si="9"/>
        <v>10.050589052427531</v>
      </c>
      <c r="M206" s="30">
        <f t="shared" si="10"/>
        <v>18.899999999999999</v>
      </c>
      <c r="N206" s="30">
        <f t="shared" si="11"/>
        <v>3</v>
      </c>
    </row>
    <row r="207" spans="1:14">
      <c r="A207" s="42" t="s">
        <v>57</v>
      </c>
      <c r="B207" s="42">
        <v>4370</v>
      </c>
      <c r="C207" s="42" t="s">
        <v>56</v>
      </c>
      <c r="D207" s="42" t="s">
        <v>49</v>
      </c>
      <c r="E207" s="43">
        <v>0.22</v>
      </c>
      <c r="F207" s="43">
        <v>50.8</v>
      </c>
      <c r="G207" s="43">
        <v>0</v>
      </c>
      <c r="H207" s="43">
        <v>0.69099999999999995</v>
      </c>
      <c r="I207" s="43">
        <v>3.5999999999999997E-2</v>
      </c>
      <c r="J207" s="43">
        <v>0.26200000000000001</v>
      </c>
      <c r="K207" s="43">
        <v>5.19772584105E-2</v>
      </c>
      <c r="L207" s="30">
        <f t="shared" si="9"/>
        <v>5.7649709878365901E-2</v>
      </c>
      <c r="M207" s="30">
        <f t="shared" si="10"/>
        <v>0.1</v>
      </c>
      <c r="N207" s="30">
        <f t="shared" si="11"/>
        <v>0</v>
      </c>
    </row>
    <row r="208" spans="1:14">
      <c r="A208" s="42" t="s">
        <v>57</v>
      </c>
      <c r="B208" s="42">
        <v>4370</v>
      </c>
      <c r="C208" s="42" t="s">
        <v>56</v>
      </c>
      <c r="D208" s="42" t="s">
        <v>47</v>
      </c>
      <c r="E208" s="43">
        <v>0.22</v>
      </c>
      <c r="F208" s="43">
        <v>50.8</v>
      </c>
      <c r="G208" s="43">
        <v>0</v>
      </c>
      <c r="H208" s="43">
        <v>0.69099999999999995</v>
      </c>
      <c r="I208" s="43">
        <v>3.5999999999999997E-2</v>
      </c>
      <c r="J208" s="43">
        <v>0.26200000000000001</v>
      </c>
      <c r="K208" s="43">
        <v>0.16776917678600001</v>
      </c>
      <c r="L208" s="30">
        <f t="shared" si="9"/>
        <v>0.18607838627924547</v>
      </c>
      <c r="M208" s="30">
        <f t="shared" si="10"/>
        <v>0.3</v>
      </c>
      <c r="N208" s="30">
        <f t="shared" si="11"/>
        <v>0.1</v>
      </c>
    </row>
    <row r="209" spans="1:14">
      <c r="A209" s="42" t="s">
        <v>57</v>
      </c>
      <c r="B209" s="42">
        <v>4370</v>
      </c>
      <c r="C209" s="42" t="s">
        <v>56</v>
      </c>
      <c r="D209" s="42" t="s">
        <v>47</v>
      </c>
      <c r="E209" s="43">
        <v>0.22</v>
      </c>
      <c r="F209" s="43">
        <v>50.8</v>
      </c>
      <c r="G209" s="43">
        <v>0</v>
      </c>
      <c r="H209" s="43">
        <v>0.69099999999999995</v>
      </c>
      <c r="I209" s="43">
        <v>3.5999999999999997E-2</v>
      </c>
      <c r="J209" s="43">
        <v>0.26200000000000001</v>
      </c>
      <c r="K209" s="43">
        <v>0.16889843503499999</v>
      </c>
      <c r="L209" s="30">
        <f t="shared" si="9"/>
        <v>0.18733088424515298</v>
      </c>
      <c r="M209" s="30">
        <f t="shared" si="10"/>
        <v>0.4</v>
      </c>
      <c r="N209" s="30">
        <f t="shared" si="11"/>
        <v>0.1</v>
      </c>
    </row>
    <row r="210" spans="1:14">
      <c r="A210" s="42" t="s">
        <v>57</v>
      </c>
      <c r="B210" s="42">
        <v>4370</v>
      </c>
      <c r="C210" s="42" t="s">
        <v>56</v>
      </c>
      <c r="D210" s="42" t="s">
        <v>49</v>
      </c>
      <c r="E210" s="43">
        <v>0.22</v>
      </c>
      <c r="F210" s="43">
        <v>50.8</v>
      </c>
      <c r="G210" s="43">
        <v>0</v>
      </c>
      <c r="H210" s="43">
        <v>0.69099999999999995</v>
      </c>
      <c r="I210" s="43">
        <v>3.5999999999999997E-2</v>
      </c>
      <c r="J210" s="43">
        <v>0.26200000000000001</v>
      </c>
      <c r="K210" s="43">
        <v>7.3073611970499996</v>
      </c>
      <c r="L210" s="30">
        <f t="shared" si="9"/>
        <v>8.1048378823547225</v>
      </c>
      <c r="M210" s="30">
        <f t="shared" si="10"/>
        <v>15.2</v>
      </c>
      <c r="N210" s="30">
        <f t="shared" si="11"/>
        <v>2.4</v>
      </c>
    </row>
    <row r="211" spans="1:14">
      <c r="A211" s="42" t="s">
        <v>57</v>
      </c>
      <c r="B211" s="42">
        <v>5300</v>
      </c>
      <c r="C211" s="42" t="s">
        <v>56</v>
      </c>
      <c r="D211" s="42" t="s">
        <v>49</v>
      </c>
      <c r="E211" s="43">
        <v>0.22</v>
      </c>
      <c r="F211" s="43">
        <v>50.8</v>
      </c>
      <c r="G211" s="43">
        <v>0</v>
      </c>
      <c r="H211" s="43">
        <v>0.505</v>
      </c>
      <c r="I211" s="43">
        <v>6.8000000000000005E-2</v>
      </c>
      <c r="J211" s="43">
        <v>5.2999999999999999E-2</v>
      </c>
      <c r="K211" s="43">
        <v>9.0313235952799997E-3</v>
      </c>
      <c r="L211" s="30">
        <f t="shared" si="9"/>
        <v>2.0263279706609892E-3</v>
      </c>
      <c r="M211" s="30">
        <f t="shared" si="10"/>
        <v>0</v>
      </c>
      <c r="N211" s="30">
        <f t="shared" si="11"/>
        <v>0</v>
      </c>
    </row>
    <row r="212" spans="1:14">
      <c r="A212" s="42" t="s">
        <v>57</v>
      </c>
      <c r="B212" s="42">
        <v>5300</v>
      </c>
      <c r="C212" s="42" t="s">
        <v>56</v>
      </c>
      <c r="D212" s="42" t="s">
        <v>49</v>
      </c>
      <c r="E212" s="43">
        <v>0.22</v>
      </c>
      <c r="F212" s="43">
        <v>50.8</v>
      </c>
      <c r="G212" s="43">
        <v>0</v>
      </c>
      <c r="H212" s="43">
        <v>0.505</v>
      </c>
      <c r="I212" s="43">
        <v>6.8000000000000005E-2</v>
      </c>
      <c r="J212" s="43">
        <v>5.2999999999999999E-2</v>
      </c>
      <c r="K212" s="43">
        <v>8.13607785409E-2</v>
      </c>
      <c r="L212" s="30">
        <f t="shared" si="9"/>
        <v>1.8254646678626595E-2</v>
      </c>
      <c r="M212" s="30">
        <f t="shared" si="10"/>
        <v>0</v>
      </c>
      <c r="N212" s="30">
        <f t="shared" si="11"/>
        <v>0</v>
      </c>
    </row>
    <row r="213" spans="1:14">
      <c r="A213" s="42" t="s">
        <v>57</v>
      </c>
      <c r="B213" s="42">
        <v>5300</v>
      </c>
      <c r="C213" s="42" t="s">
        <v>56</v>
      </c>
      <c r="D213" s="42" t="s">
        <v>49</v>
      </c>
      <c r="E213" s="43">
        <v>0.22</v>
      </c>
      <c r="F213" s="43">
        <v>50.8</v>
      </c>
      <c r="G213" s="43">
        <v>0</v>
      </c>
      <c r="H213" s="43">
        <v>0.505</v>
      </c>
      <c r="I213" s="43">
        <v>6.8000000000000005E-2</v>
      </c>
      <c r="J213" s="43">
        <v>5.2999999999999999E-2</v>
      </c>
      <c r="K213" s="43">
        <v>0.249264187272</v>
      </c>
      <c r="L213" s="30">
        <f t="shared" si="9"/>
        <v>5.5926574817594395E-2</v>
      </c>
      <c r="M213" s="30">
        <f t="shared" si="10"/>
        <v>0.1</v>
      </c>
      <c r="N213" s="30">
        <f t="shared" si="11"/>
        <v>0.1</v>
      </c>
    </row>
    <row r="214" spans="1:14">
      <c r="A214" s="42" t="s">
        <v>57</v>
      </c>
      <c r="B214" s="42">
        <v>5300</v>
      </c>
      <c r="C214" s="42" t="s">
        <v>56</v>
      </c>
      <c r="D214" s="42" t="s">
        <v>47</v>
      </c>
      <c r="E214" s="43">
        <v>0.22</v>
      </c>
      <c r="F214" s="43">
        <v>50.8</v>
      </c>
      <c r="G214" s="43">
        <v>0</v>
      </c>
      <c r="H214" s="43">
        <v>0.505</v>
      </c>
      <c r="I214" s="43">
        <v>6.8000000000000005E-2</v>
      </c>
      <c r="J214" s="43">
        <v>5.2999999999999999E-2</v>
      </c>
      <c r="K214" s="43">
        <v>0.406169982549</v>
      </c>
      <c r="L214" s="30">
        <f t="shared" si="9"/>
        <v>9.1131005084577291E-2</v>
      </c>
      <c r="M214" s="30">
        <f t="shared" si="10"/>
        <v>0.1</v>
      </c>
      <c r="N214" s="30">
        <f t="shared" si="11"/>
        <v>0.1</v>
      </c>
    </row>
    <row r="215" spans="1:14">
      <c r="A215" s="42" t="s">
        <v>57</v>
      </c>
      <c r="B215" s="42">
        <v>5300</v>
      </c>
      <c r="C215" s="42" t="s">
        <v>56</v>
      </c>
      <c r="D215" s="42" t="s">
        <v>49</v>
      </c>
      <c r="E215" s="43">
        <v>0.22</v>
      </c>
      <c r="F215" s="43">
        <v>50.8</v>
      </c>
      <c r="G215" s="43">
        <v>0</v>
      </c>
      <c r="H215" s="43">
        <v>0.505</v>
      </c>
      <c r="I215" s="43">
        <v>6.8000000000000005E-2</v>
      </c>
      <c r="J215" s="43">
        <v>5.2999999999999999E-2</v>
      </c>
      <c r="K215" s="43">
        <v>0.46583469389499998</v>
      </c>
      <c r="L215" s="30">
        <f t="shared" si="9"/>
        <v>0.10451777748690816</v>
      </c>
      <c r="M215" s="30">
        <f t="shared" si="10"/>
        <v>0.1</v>
      </c>
      <c r="N215" s="30">
        <f t="shared" si="11"/>
        <v>0.1</v>
      </c>
    </row>
    <row r="216" spans="1:14">
      <c r="A216" s="42" t="s">
        <v>57</v>
      </c>
      <c r="B216" s="42">
        <v>5300</v>
      </c>
      <c r="C216" s="42" t="s">
        <v>56</v>
      </c>
      <c r="E216" s="43">
        <v>0.22</v>
      </c>
      <c r="F216" s="43">
        <v>50.8</v>
      </c>
      <c r="G216" s="43">
        <v>0</v>
      </c>
      <c r="H216" s="43">
        <v>0.505</v>
      </c>
      <c r="I216" s="43">
        <v>6.8000000000000005E-2</v>
      </c>
      <c r="J216" s="43">
        <v>5.2999999999999999E-2</v>
      </c>
      <c r="K216" s="43">
        <v>0.56651753969999996</v>
      </c>
      <c r="L216" s="30">
        <f t="shared" si="9"/>
        <v>0.12710765199068999</v>
      </c>
      <c r="M216" s="30">
        <f t="shared" si="10"/>
        <v>0.2</v>
      </c>
      <c r="N216" s="30">
        <f t="shared" si="11"/>
        <v>0.1</v>
      </c>
    </row>
    <row r="217" spans="1:14">
      <c r="A217" s="42" t="s">
        <v>57</v>
      </c>
      <c r="B217" s="42">
        <v>5300</v>
      </c>
      <c r="C217" s="42" t="s">
        <v>56</v>
      </c>
      <c r="D217" s="42" t="s">
        <v>49</v>
      </c>
      <c r="E217" s="43">
        <v>0.22</v>
      </c>
      <c r="F217" s="43">
        <v>50.8</v>
      </c>
      <c r="G217" s="43">
        <v>0</v>
      </c>
      <c r="H217" s="43">
        <v>0.505</v>
      </c>
      <c r="I217" s="43">
        <v>6.8000000000000005E-2</v>
      </c>
      <c r="J217" s="43">
        <v>5.2999999999999999E-2</v>
      </c>
      <c r="K217" s="43">
        <v>0.90962502383699995</v>
      </c>
      <c r="L217" s="30">
        <f t="shared" si="9"/>
        <v>0.20408953451489487</v>
      </c>
      <c r="M217" s="30">
        <f t="shared" si="10"/>
        <v>0.3</v>
      </c>
      <c r="N217" s="30">
        <f t="shared" si="11"/>
        <v>0.2</v>
      </c>
    </row>
    <row r="218" spans="1:14">
      <c r="A218" s="42" t="s">
        <v>57</v>
      </c>
      <c r="B218" s="42">
        <v>5300</v>
      </c>
      <c r="C218" s="42" t="s">
        <v>56</v>
      </c>
      <c r="D218" s="42" t="s">
        <v>49</v>
      </c>
      <c r="E218" s="43">
        <v>0.22</v>
      </c>
      <c r="F218" s="43">
        <v>50.8</v>
      </c>
      <c r="G218" s="43">
        <v>0</v>
      </c>
      <c r="H218" s="43">
        <v>0.505</v>
      </c>
      <c r="I218" s="43">
        <v>6.8000000000000005E-2</v>
      </c>
      <c r="J218" s="43">
        <v>5.2999999999999999E-2</v>
      </c>
      <c r="K218" s="43">
        <v>1.04182125338</v>
      </c>
      <c r="L218" s="30">
        <f t="shared" si="9"/>
        <v>0.23374996188335931</v>
      </c>
      <c r="M218" s="30">
        <f t="shared" si="10"/>
        <v>0.3</v>
      </c>
      <c r="N218" s="30">
        <f t="shared" si="11"/>
        <v>0.3</v>
      </c>
    </row>
    <row r="219" spans="1:14">
      <c r="A219" s="42" t="s">
        <v>57</v>
      </c>
      <c r="B219" s="42">
        <v>5300</v>
      </c>
      <c r="C219" s="42" t="s">
        <v>56</v>
      </c>
      <c r="D219" s="42" t="s">
        <v>49</v>
      </c>
      <c r="E219" s="43">
        <v>0.22</v>
      </c>
      <c r="F219" s="43">
        <v>50.8</v>
      </c>
      <c r="G219" s="43">
        <v>0</v>
      </c>
      <c r="H219" s="43">
        <v>0.505</v>
      </c>
      <c r="I219" s="43">
        <v>6.8000000000000005E-2</v>
      </c>
      <c r="J219" s="43">
        <v>5.2999999999999999E-2</v>
      </c>
      <c r="K219" s="43">
        <v>1.1828120126899999</v>
      </c>
      <c r="L219" s="30">
        <f t="shared" si="9"/>
        <v>0.26538358858054628</v>
      </c>
      <c r="M219" s="30">
        <f t="shared" si="10"/>
        <v>0.4</v>
      </c>
      <c r="N219" s="30">
        <f t="shared" si="11"/>
        <v>0.3</v>
      </c>
    </row>
    <row r="220" spans="1:14">
      <c r="A220" s="42" t="s">
        <v>57</v>
      </c>
      <c r="B220" s="42">
        <v>5300</v>
      </c>
      <c r="C220" s="42" t="s">
        <v>56</v>
      </c>
      <c r="E220" s="43">
        <v>0.22</v>
      </c>
      <c r="F220" s="43">
        <v>50.8</v>
      </c>
      <c r="G220" s="43">
        <v>0</v>
      </c>
      <c r="H220" s="43">
        <v>0.505</v>
      </c>
      <c r="I220" s="43">
        <v>6.8000000000000005E-2</v>
      </c>
      <c r="J220" s="43">
        <v>5.2999999999999999E-2</v>
      </c>
      <c r="K220" s="43">
        <v>1.5430339158899999</v>
      </c>
      <c r="L220" s="30">
        <f t="shared" si="9"/>
        <v>0.34620537626185294</v>
      </c>
      <c r="M220" s="30">
        <f t="shared" si="10"/>
        <v>0.5</v>
      </c>
      <c r="N220" s="30">
        <f t="shared" si="11"/>
        <v>0.4</v>
      </c>
    </row>
    <row r="221" spans="1:14">
      <c r="A221" s="42" t="s">
        <v>57</v>
      </c>
      <c r="B221" s="42">
        <v>6170</v>
      </c>
      <c r="C221" s="42" t="s">
        <v>56</v>
      </c>
      <c r="D221" s="42" t="s">
        <v>50</v>
      </c>
      <c r="E221" s="43">
        <v>0.22</v>
      </c>
      <c r="F221" s="43">
        <v>50.8</v>
      </c>
      <c r="G221" s="43">
        <v>0</v>
      </c>
      <c r="H221" s="43">
        <v>0.60699999999999998</v>
      </c>
      <c r="I221" s="43">
        <v>3.3000000000000002E-2</v>
      </c>
      <c r="J221" s="43">
        <v>2.5999999999999999E-2</v>
      </c>
      <c r="K221" s="43">
        <v>1.2730223367899999E-2</v>
      </c>
      <c r="L221" s="30">
        <f t="shared" si="9"/>
        <v>1.4011732520268598E-3</v>
      </c>
      <c r="M221" s="30">
        <f t="shared" si="10"/>
        <v>0</v>
      </c>
      <c r="N221" s="30">
        <f t="shared" si="11"/>
        <v>0</v>
      </c>
    </row>
    <row r="222" spans="1:14">
      <c r="A222" s="42" t="s">
        <v>57</v>
      </c>
      <c r="B222" s="42">
        <v>6170</v>
      </c>
      <c r="C222" s="42" t="s">
        <v>56</v>
      </c>
      <c r="D222" s="42" t="s">
        <v>49</v>
      </c>
      <c r="E222" s="43">
        <v>0.22</v>
      </c>
      <c r="F222" s="43">
        <v>50.8</v>
      </c>
      <c r="G222" s="43">
        <v>0</v>
      </c>
      <c r="H222" s="43">
        <v>0.60699999999999998</v>
      </c>
      <c r="I222" s="43">
        <v>3.3000000000000002E-2</v>
      </c>
      <c r="J222" s="43">
        <v>2.5999999999999999E-2</v>
      </c>
      <c r="K222" s="43">
        <v>4.0561049555900001E-2</v>
      </c>
      <c r="L222" s="30">
        <f t="shared" si="9"/>
        <v>4.4644195211193931E-3</v>
      </c>
      <c r="M222" s="30">
        <f t="shared" si="10"/>
        <v>0</v>
      </c>
      <c r="N222" s="30">
        <f t="shared" si="11"/>
        <v>0</v>
      </c>
    </row>
    <row r="223" spans="1:14">
      <c r="A223" s="42" t="s">
        <v>57</v>
      </c>
      <c r="B223" s="42">
        <v>6172</v>
      </c>
      <c r="C223" s="42" t="s">
        <v>56</v>
      </c>
      <c r="D223" s="42" t="s">
        <v>46</v>
      </c>
      <c r="E223" s="43">
        <v>0.22</v>
      </c>
      <c r="F223" s="43">
        <v>50.8</v>
      </c>
      <c r="G223" s="43">
        <v>0</v>
      </c>
      <c r="H223" s="43">
        <v>0.60699999999999998</v>
      </c>
      <c r="I223" s="43">
        <v>3.3000000000000002E-2</v>
      </c>
      <c r="J223" s="43">
        <v>2.5999999999999999E-2</v>
      </c>
      <c r="K223" s="43">
        <v>4.5771275710200003E-2</v>
      </c>
      <c r="L223" s="30">
        <f t="shared" si="9"/>
        <v>5.0378917465026801E-3</v>
      </c>
      <c r="M223" s="30">
        <f t="shared" si="10"/>
        <v>0</v>
      </c>
      <c r="N223" s="30">
        <f t="shared" si="11"/>
        <v>0</v>
      </c>
    </row>
    <row r="224" spans="1:14">
      <c r="A224" s="42" t="s">
        <v>57</v>
      </c>
      <c r="B224" s="42">
        <v>6172</v>
      </c>
      <c r="C224" s="42" t="s">
        <v>56</v>
      </c>
      <c r="D224" s="42" t="s">
        <v>47</v>
      </c>
      <c r="E224" s="43">
        <v>0.22</v>
      </c>
      <c r="F224" s="43">
        <v>50.8</v>
      </c>
      <c r="G224" s="43">
        <v>0</v>
      </c>
      <c r="H224" s="43">
        <v>0.60699999999999998</v>
      </c>
      <c r="I224" s="43">
        <v>3.3000000000000002E-2</v>
      </c>
      <c r="J224" s="43">
        <v>2.5999999999999999E-2</v>
      </c>
      <c r="K224" s="43">
        <v>0.129076085571</v>
      </c>
      <c r="L224" s="30">
        <f t="shared" si="9"/>
        <v>1.4206974485181399E-2</v>
      </c>
      <c r="M224" s="30">
        <f t="shared" si="10"/>
        <v>0</v>
      </c>
      <c r="N224" s="30">
        <f t="shared" si="11"/>
        <v>0</v>
      </c>
    </row>
    <row r="225" spans="1:14">
      <c r="A225" s="42" t="s">
        <v>57</v>
      </c>
      <c r="B225" s="42">
        <v>6172</v>
      </c>
      <c r="C225" s="42" t="s">
        <v>56</v>
      </c>
      <c r="D225" s="42" t="s">
        <v>47</v>
      </c>
      <c r="E225" s="43">
        <v>0.22</v>
      </c>
      <c r="F225" s="43">
        <v>50.8</v>
      </c>
      <c r="G225" s="43">
        <v>0</v>
      </c>
      <c r="H225" s="43">
        <v>0.60699999999999998</v>
      </c>
      <c r="I225" s="43">
        <v>3.3000000000000002E-2</v>
      </c>
      <c r="J225" s="43">
        <v>2.5999999999999999E-2</v>
      </c>
      <c r="K225" s="43">
        <v>0.63938058593699998</v>
      </c>
      <c r="L225" s="30">
        <f t="shared" si="9"/>
        <v>7.0374489825465805E-2</v>
      </c>
      <c r="M225" s="30">
        <f t="shared" si="10"/>
        <v>0.1</v>
      </c>
      <c r="N225" s="30">
        <f t="shared" si="11"/>
        <v>0.1</v>
      </c>
    </row>
    <row r="226" spans="1:14">
      <c r="A226" s="42" t="s">
        <v>57</v>
      </c>
      <c r="B226" s="42">
        <v>6410</v>
      </c>
      <c r="C226" s="42" t="s">
        <v>56</v>
      </c>
      <c r="D226" s="42" t="s">
        <v>49</v>
      </c>
      <c r="E226" s="43">
        <v>0.22</v>
      </c>
      <c r="F226" s="43">
        <v>50.8</v>
      </c>
      <c r="G226" s="43">
        <v>0</v>
      </c>
      <c r="H226" s="43">
        <v>0.60699999999999998</v>
      </c>
      <c r="I226" s="43">
        <v>3.3000000000000002E-2</v>
      </c>
      <c r="J226" s="43">
        <v>2.5999999999999999E-2</v>
      </c>
      <c r="K226" s="43">
        <v>0.53985624912399999</v>
      </c>
      <c r="L226" s="30">
        <f t="shared" si="9"/>
        <v>5.942017782024827E-2</v>
      </c>
      <c r="M226" s="30">
        <f t="shared" si="10"/>
        <v>0.1</v>
      </c>
      <c r="N226" s="30">
        <f t="shared" si="11"/>
        <v>0.1</v>
      </c>
    </row>
    <row r="227" spans="1:14">
      <c r="A227" s="42" t="s">
        <v>57</v>
      </c>
      <c r="B227" s="42">
        <v>6410</v>
      </c>
      <c r="C227" s="42" t="s">
        <v>56</v>
      </c>
      <c r="E227" s="43">
        <v>0.22</v>
      </c>
      <c r="F227" s="43">
        <v>50.8</v>
      </c>
      <c r="G227" s="43">
        <v>0</v>
      </c>
      <c r="H227" s="43">
        <v>0.60699999999999998</v>
      </c>
      <c r="I227" s="43">
        <v>3.3000000000000002E-2</v>
      </c>
      <c r="J227" s="43">
        <v>2.5999999999999999E-2</v>
      </c>
      <c r="K227" s="43">
        <v>1.58888136767</v>
      </c>
      <c r="L227" s="30">
        <f t="shared" si="9"/>
        <v>0.1748828758682113</v>
      </c>
      <c r="M227" s="30">
        <f t="shared" si="10"/>
        <v>0.3</v>
      </c>
      <c r="N227" s="30">
        <f t="shared" si="11"/>
        <v>0.4</v>
      </c>
    </row>
    <row r="228" spans="1:14">
      <c r="A228" s="42" t="s">
        <v>57</v>
      </c>
      <c r="B228" s="42">
        <v>6430</v>
      </c>
      <c r="C228" s="42" t="s">
        <v>56</v>
      </c>
      <c r="D228" s="42" t="s">
        <v>49</v>
      </c>
      <c r="E228" s="43">
        <v>0.22</v>
      </c>
      <c r="F228" s="43">
        <v>50.8</v>
      </c>
      <c r="G228" s="43">
        <v>0</v>
      </c>
      <c r="H228" s="43">
        <v>0.60699999999999998</v>
      </c>
      <c r="I228" s="43">
        <v>3.3000000000000002E-2</v>
      </c>
      <c r="J228" s="43">
        <v>2.5999999999999999E-2</v>
      </c>
      <c r="K228" s="43">
        <v>1.4651560080399999</v>
      </c>
      <c r="L228" s="30">
        <f t="shared" si="9"/>
        <v>0.16126483795160265</v>
      </c>
      <c r="M228" s="30">
        <f t="shared" si="10"/>
        <v>0.3</v>
      </c>
      <c r="N228" s="30">
        <f t="shared" si="11"/>
        <v>0.3</v>
      </c>
    </row>
    <row r="229" spans="1:14">
      <c r="A229" s="42" t="s">
        <v>57</v>
      </c>
      <c r="B229" s="42">
        <v>7400</v>
      </c>
      <c r="C229" s="42" t="s">
        <v>56</v>
      </c>
      <c r="D229" s="42" t="s">
        <v>49</v>
      </c>
      <c r="E229" s="43">
        <v>0.22</v>
      </c>
      <c r="F229" s="43">
        <v>50.8</v>
      </c>
      <c r="G229" s="43">
        <v>0</v>
      </c>
      <c r="H229" s="43">
        <v>0.70899999999999996</v>
      </c>
      <c r="I229" s="43">
        <v>9.8000000000000004E-2</v>
      </c>
      <c r="J229" s="43">
        <v>0.26200000000000001</v>
      </c>
      <c r="K229" s="43">
        <v>0.108545477872</v>
      </c>
      <c r="L229" s="30">
        <f t="shared" si="9"/>
        <v>0.12039140769043094</v>
      </c>
      <c r="M229" s="30">
        <f t="shared" si="10"/>
        <v>0.2</v>
      </c>
      <c r="N229" s="30">
        <f t="shared" si="11"/>
        <v>0.1</v>
      </c>
    </row>
    <row r="230" spans="1:14">
      <c r="A230" s="42" t="s">
        <v>57</v>
      </c>
      <c r="B230" s="42">
        <v>7400</v>
      </c>
      <c r="C230" s="42" t="s">
        <v>56</v>
      </c>
      <c r="D230" s="42" t="s">
        <v>47</v>
      </c>
      <c r="E230" s="43">
        <v>0.22</v>
      </c>
      <c r="F230" s="43">
        <v>50.8</v>
      </c>
      <c r="G230" s="43">
        <v>0</v>
      </c>
      <c r="H230" s="43">
        <v>0.70899999999999996</v>
      </c>
      <c r="I230" s="43">
        <v>9.8000000000000004E-2</v>
      </c>
      <c r="J230" s="43">
        <v>0.26200000000000001</v>
      </c>
      <c r="K230" s="43">
        <v>0.27953015234099998</v>
      </c>
      <c r="L230" s="30">
        <f t="shared" si="9"/>
        <v>0.31003620963314776</v>
      </c>
      <c r="M230" s="30">
        <f t="shared" si="10"/>
        <v>0.6</v>
      </c>
      <c r="N230" s="30">
        <f t="shared" si="11"/>
        <v>0.1</v>
      </c>
    </row>
    <row r="231" spans="1:14">
      <c r="A231" s="42" t="s">
        <v>57</v>
      </c>
      <c r="B231" s="42">
        <v>8140</v>
      </c>
      <c r="C231" s="42" t="s">
        <v>56</v>
      </c>
      <c r="D231" s="42" t="s">
        <v>47</v>
      </c>
      <c r="E231" s="43">
        <v>0.22</v>
      </c>
      <c r="F231" s="43">
        <v>50.8</v>
      </c>
      <c r="G231" s="43">
        <v>0</v>
      </c>
      <c r="H231" s="43">
        <v>0.98599999999999999</v>
      </c>
      <c r="I231" s="43">
        <v>0.14299999999999999</v>
      </c>
      <c r="J231" s="43">
        <v>0.44600000000000001</v>
      </c>
      <c r="K231" s="43">
        <v>5.1163942999599997E-2</v>
      </c>
      <c r="L231" s="30">
        <f t="shared" si="9"/>
        <v>9.6600935312778094E-2</v>
      </c>
      <c r="M231" s="30">
        <f t="shared" si="10"/>
        <v>0.3</v>
      </c>
      <c r="N231" s="30">
        <f t="shared" si="11"/>
        <v>0</v>
      </c>
    </row>
    <row r="232" spans="1:14">
      <c r="A232" s="42" t="s">
        <v>57</v>
      </c>
      <c r="B232" s="42">
        <v>8140</v>
      </c>
      <c r="C232" s="42" t="s">
        <v>56</v>
      </c>
      <c r="D232" s="42" t="s">
        <v>49</v>
      </c>
      <c r="E232" s="43">
        <v>0.22</v>
      </c>
      <c r="F232" s="43">
        <v>50.8</v>
      </c>
      <c r="G232" s="43">
        <v>0</v>
      </c>
      <c r="H232" s="43">
        <v>0.98599999999999999</v>
      </c>
      <c r="I232" s="43">
        <v>0.14299999999999999</v>
      </c>
      <c r="J232" s="43">
        <v>0.44600000000000001</v>
      </c>
      <c r="K232" s="43">
        <v>5.5712320165200002E-2</v>
      </c>
      <c r="L232" s="30">
        <f t="shared" si="9"/>
        <v>0.10518857462657528</v>
      </c>
      <c r="M232" s="30">
        <f t="shared" si="10"/>
        <v>0.3</v>
      </c>
      <c r="N232" s="30">
        <f t="shared" si="11"/>
        <v>0.1</v>
      </c>
    </row>
    <row r="233" spans="1:14">
      <c r="A233" s="42" t="s">
        <v>57</v>
      </c>
      <c r="B233" s="42">
        <v>8140</v>
      </c>
      <c r="C233" s="42" t="s">
        <v>56</v>
      </c>
      <c r="D233" s="42" t="s">
        <v>47</v>
      </c>
      <c r="E233" s="43">
        <v>0.22</v>
      </c>
      <c r="F233" s="43">
        <v>50.8</v>
      </c>
      <c r="G233" s="43">
        <v>0</v>
      </c>
      <c r="H233" s="43">
        <v>0.98599999999999999</v>
      </c>
      <c r="I233" s="43">
        <v>0.14299999999999999</v>
      </c>
      <c r="J233" s="43">
        <v>0.44600000000000001</v>
      </c>
      <c r="K233" s="43">
        <v>0.21870030075399999</v>
      </c>
      <c r="L233" s="30">
        <f t="shared" si="9"/>
        <v>0.41292074784360228</v>
      </c>
      <c r="M233" s="30">
        <f t="shared" si="10"/>
        <v>1.1000000000000001</v>
      </c>
      <c r="N233" s="30">
        <f t="shared" si="11"/>
        <v>0.2</v>
      </c>
    </row>
    <row r="234" spans="1:14">
      <c r="A234" s="42" t="s">
        <v>57</v>
      </c>
      <c r="B234" s="42">
        <v>8140</v>
      </c>
      <c r="C234" s="42" t="s">
        <v>56</v>
      </c>
      <c r="D234" s="42" t="s">
        <v>49</v>
      </c>
      <c r="E234" s="43">
        <v>0.22</v>
      </c>
      <c r="F234" s="43">
        <v>50.8</v>
      </c>
      <c r="G234" s="43">
        <v>0</v>
      </c>
      <c r="H234" s="43">
        <v>0.98599999999999999</v>
      </c>
      <c r="I234" s="43">
        <v>0.14299999999999999</v>
      </c>
      <c r="J234" s="43">
        <v>0.44600000000000001</v>
      </c>
      <c r="K234" s="43">
        <v>0.67962474973499998</v>
      </c>
      <c r="L234" s="30">
        <f t="shared" si="9"/>
        <v>1.2831768358163289</v>
      </c>
      <c r="M234" s="30">
        <f t="shared" si="10"/>
        <v>3.4</v>
      </c>
      <c r="N234" s="30">
        <f t="shared" si="11"/>
        <v>0.6</v>
      </c>
    </row>
    <row r="235" spans="1:14">
      <c r="A235" s="42" t="s">
        <v>57</v>
      </c>
      <c r="B235" s="42">
        <v>8140</v>
      </c>
      <c r="C235" s="42" t="s">
        <v>56</v>
      </c>
      <c r="D235" s="42" t="s">
        <v>47</v>
      </c>
      <c r="E235" s="43">
        <v>0.22</v>
      </c>
      <c r="F235" s="43">
        <v>50.8</v>
      </c>
      <c r="G235" s="43">
        <v>0</v>
      </c>
      <c r="H235" s="43">
        <v>0.98599999999999999</v>
      </c>
      <c r="I235" s="43">
        <v>0.14299999999999999</v>
      </c>
      <c r="J235" s="43">
        <v>0.44600000000000001</v>
      </c>
      <c r="K235" s="43">
        <v>0.72903918612600005</v>
      </c>
      <c r="L235" s="30">
        <f t="shared" si="9"/>
        <v>1.3764745860182963</v>
      </c>
      <c r="M235" s="30">
        <f t="shared" si="10"/>
        <v>3.7</v>
      </c>
      <c r="N235" s="30">
        <f t="shared" si="11"/>
        <v>0.7</v>
      </c>
    </row>
    <row r="236" spans="1:14">
      <c r="A236" s="42" t="s">
        <v>57</v>
      </c>
      <c r="B236" s="42">
        <v>8140</v>
      </c>
      <c r="C236" s="42" t="s">
        <v>56</v>
      </c>
      <c r="E236" s="43">
        <v>0.22</v>
      </c>
      <c r="F236" s="43">
        <v>50.8</v>
      </c>
      <c r="G236" s="43">
        <v>0</v>
      </c>
      <c r="H236" s="43">
        <v>0.98599999999999999</v>
      </c>
      <c r="I236" s="43">
        <v>0.14299999999999999</v>
      </c>
      <c r="J236" s="43">
        <v>0.44600000000000001</v>
      </c>
      <c r="K236" s="43">
        <v>0.73789333130599999</v>
      </c>
      <c r="L236" s="30">
        <f t="shared" si="9"/>
        <v>1.3931918023944816</v>
      </c>
      <c r="M236" s="30">
        <f t="shared" si="10"/>
        <v>3.7</v>
      </c>
      <c r="N236" s="30">
        <f t="shared" si="11"/>
        <v>0.7</v>
      </c>
    </row>
    <row r="237" spans="1:14">
      <c r="A237" s="42" t="s">
        <v>57</v>
      </c>
      <c r="B237" s="42">
        <v>8140</v>
      </c>
      <c r="C237" s="42" t="s">
        <v>56</v>
      </c>
      <c r="D237" s="42" t="s">
        <v>49</v>
      </c>
      <c r="E237" s="43">
        <v>0.22</v>
      </c>
      <c r="F237" s="43">
        <v>50.8</v>
      </c>
      <c r="G237" s="43">
        <v>0</v>
      </c>
      <c r="H237" s="43">
        <v>0.98599999999999999</v>
      </c>
      <c r="I237" s="43">
        <v>0.14299999999999999</v>
      </c>
      <c r="J237" s="43">
        <v>0.44600000000000001</v>
      </c>
      <c r="K237" s="43">
        <v>3.1162148028200001</v>
      </c>
      <c r="L237" s="30">
        <f t="shared" si="9"/>
        <v>5.8836212953776821</v>
      </c>
      <c r="M237" s="30">
        <f t="shared" si="10"/>
        <v>15.8</v>
      </c>
      <c r="N237" s="30">
        <f t="shared" si="11"/>
        <v>3</v>
      </c>
    </row>
    <row r="238" spans="1:14">
      <c r="A238" s="42" t="s">
        <v>57</v>
      </c>
      <c r="B238" s="42">
        <v>8200</v>
      </c>
      <c r="C238" s="42" t="s">
        <v>56</v>
      </c>
      <c r="D238" s="42" t="s">
        <v>49</v>
      </c>
      <c r="E238" s="43">
        <v>0.22</v>
      </c>
      <c r="F238" s="43">
        <v>50.8</v>
      </c>
      <c r="G238" s="43">
        <v>0</v>
      </c>
      <c r="H238" s="43">
        <v>0.72099999999999997</v>
      </c>
      <c r="I238" s="43">
        <v>0.17</v>
      </c>
      <c r="J238" s="43">
        <v>0.43099999999999999</v>
      </c>
      <c r="K238" s="43">
        <v>1.8461746522199999E-3</v>
      </c>
      <c r="L238" s="30">
        <f t="shared" si="9"/>
        <v>3.3684687312855381E-3</v>
      </c>
      <c r="M238" s="30">
        <f t="shared" si="10"/>
        <v>0</v>
      </c>
      <c r="N238" s="30">
        <f t="shared" si="11"/>
        <v>0</v>
      </c>
    </row>
    <row r="239" spans="1:14">
      <c r="A239" s="42" t="s">
        <v>57</v>
      </c>
      <c r="B239" s="42">
        <v>8200</v>
      </c>
      <c r="C239" s="42" t="s">
        <v>56</v>
      </c>
      <c r="D239" s="42" t="s">
        <v>47</v>
      </c>
      <c r="E239" s="43">
        <v>0.22</v>
      </c>
      <c r="F239" s="43">
        <v>50.8</v>
      </c>
      <c r="G239" s="43">
        <v>0</v>
      </c>
      <c r="H239" s="43">
        <v>0.72099999999999997</v>
      </c>
      <c r="I239" s="43">
        <v>0.17</v>
      </c>
      <c r="J239" s="43">
        <v>0.43099999999999999</v>
      </c>
      <c r="K239" s="43">
        <v>1.5481669468700001E-2</v>
      </c>
      <c r="L239" s="30">
        <f t="shared" si="9"/>
        <v>2.8247338056941063E-2</v>
      </c>
      <c r="M239" s="30">
        <f t="shared" si="10"/>
        <v>0.1</v>
      </c>
      <c r="N239" s="30">
        <f t="shared" si="11"/>
        <v>0</v>
      </c>
    </row>
    <row r="240" spans="1:14">
      <c r="A240" s="42" t="s">
        <v>57</v>
      </c>
      <c r="B240" s="42">
        <v>8200</v>
      </c>
      <c r="C240" s="42" t="s">
        <v>56</v>
      </c>
      <c r="D240" s="42" t="s">
        <v>49</v>
      </c>
      <c r="E240" s="43">
        <v>0.22</v>
      </c>
      <c r="F240" s="43">
        <v>50.8</v>
      </c>
      <c r="G240" s="43">
        <v>0</v>
      </c>
      <c r="H240" s="43">
        <v>0.72099999999999997</v>
      </c>
      <c r="I240" s="43">
        <v>0.17</v>
      </c>
      <c r="J240" s="43">
        <v>0.43099999999999999</v>
      </c>
      <c r="K240" s="43">
        <v>0.30161899839700002</v>
      </c>
      <c r="L240" s="30">
        <f t="shared" si="9"/>
        <v>0.55032397050855297</v>
      </c>
      <c r="M240" s="30">
        <f t="shared" si="10"/>
        <v>1.1000000000000001</v>
      </c>
      <c r="N240" s="30">
        <f t="shared" si="11"/>
        <v>0.3</v>
      </c>
    </row>
    <row r="241" spans="1:14">
      <c r="A241" s="42" t="s">
        <v>57</v>
      </c>
      <c r="B241" s="42">
        <v>8200</v>
      </c>
      <c r="C241" s="42" t="s">
        <v>56</v>
      </c>
      <c r="D241" s="42" t="s">
        <v>46</v>
      </c>
      <c r="E241" s="43">
        <v>0.22</v>
      </c>
      <c r="F241" s="43">
        <v>50.8</v>
      </c>
      <c r="G241" s="43">
        <v>0</v>
      </c>
      <c r="H241" s="43">
        <v>0.72099999999999997</v>
      </c>
      <c r="I241" s="43">
        <v>0.17</v>
      </c>
      <c r="J241" s="43">
        <v>0.43099999999999999</v>
      </c>
      <c r="K241" s="43">
        <v>1.0283899245000001</v>
      </c>
      <c r="L241" s="30">
        <f t="shared" si="9"/>
        <v>1.8763659765785503</v>
      </c>
      <c r="M241" s="30">
        <f t="shared" si="10"/>
        <v>3.7</v>
      </c>
      <c r="N241" s="30">
        <f t="shared" si="11"/>
        <v>1.1000000000000001</v>
      </c>
    </row>
    <row r="242" spans="1:14">
      <c r="A242" s="42" t="s">
        <v>57</v>
      </c>
      <c r="B242" s="42">
        <v>8200</v>
      </c>
      <c r="C242" s="42" t="s">
        <v>56</v>
      </c>
      <c r="D242" s="42" t="s">
        <v>47</v>
      </c>
      <c r="E242" s="43">
        <v>0.22</v>
      </c>
      <c r="F242" s="43">
        <v>50.8</v>
      </c>
      <c r="G242" s="43">
        <v>0</v>
      </c>
      <c r="H242" s="43">
        <v>0.72099999999999997</v>
      </c>
      <c r="I242" s="43">
        <v>0.17</v>
      </c>
      <c r="J242" s="43">
        <v>0.43099999999999999</v>
      </c>
      <c r="K242" s="43">
        <v>1.8329060157899999</v>
      </c>
      <c r="L242" s="30">
        <f t="shared" si="9"/>
        <v>3.344259219543241</v>
      </c>
      <c r="M242" s="30">
        <f t="shared" si="10"/>
        <v>6.6</v>
      </c>
      <c r="N242" s="30">
        <f t="shared" si="11"/>
        <v>2</v>
      </c>
    </row>
    <row r="243" spans="1:14">
      <c r="K243" s="44">
        <f t="shared" ref="K243:M243" si="12">SUM(K2:K242)</f>
        <v>874.53480536203995</v>
      </c>
      <c r="L243" s="44">
        <f t="shared" si="12"/>
        <v>1198.5847226524847</v>
      </c>
      <c r="M243" s="44">
        <f t="shared" si="12"/>
        <v>3165.3999999999974</v>
      </c>
      <c r="N243" s="44">
        <f>SUM(N2:N242)</f>
        <v>745.50000000000091</v>
      </c>
    </row>
    <row r="244" spans="1:14">
      <c r="J244" s="43" t="s">
        <v>77</v>
      </c>
      <c r="K244" s="43">
        <v>311.03664599030287</v>
      </c>
      <c r="L244" s="44">
        <v>451.64949581570943</v>
      </c>
      <c r="M244" s="44">
        <v>1351.9999999999989</v>
      </c>
      <c r="N244" s="44">
        <v>340.40000000000026</v>
      </c>
    </row>
    <row r="245" spans="1:14">
      <c r="K245" s="43">
        <f>K243-K244</f>
        <v>563.49815937173707</v>
      </c>
      <c r="L245" s="43">
        <f t="shared" ref="L245:N245" si="13">L243-L244</f>
        <v>746.93522683677531</v>
      </c>
      <c r="M245" s="43">
        <f t="shared" si="13"/>
        <v>1813.3999999999985</v>
      </c>
      <c r="N245" s="43">
        <f t="shared" si="13"/>
        <v>405.10000000000065</v>
      </c>
    </row>
  </sheetData>
  <sortState ref="A2:K242">
    <sortCondition ref="B2:B242"/>
    <sortCondition ref="K2:K24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L1" sqref="L1:N2"/>
    </sheetView>
  </sheetViews>
  <sheetFormatPr defaultRowHeight="15"/>
  <cols>
    <col min="1" max="1" width="7.5703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25" bestFit="1" customWidth="1"/>
    <col min="7" max="7" width="12.140625" style="25" bestFit="1" customWidth="1"/>
    <col min="8" max="8" width="8.28515625" style="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140625" customWidth="1"/>
  </cols>
  <sheetData>
    <row r="1" spans="1:14">
      <c r="A1" s="31" t="s">
        <v>54</v>
      </c>
      <c r="B1" s="31" t="s">
        <v>61</v>
      </c>
      <c r="C1" s="31" t="s">
        <v>62</v>
      </c>
      <c r="D1" s="31" t="s">
        <v>55</v>
      </c>
      <c r="E1" s="41" t="s">
        <v>63</v>
      </c>
      <c r="F1" s="41" t="s">
        <v>64</v>
      </c>
      <c r="G1" s="41" t="s">
        <v>65</v>
      </c>
      <c r="H1" s="41" t="s">
        <v>66</v>
      </c>
      <c r="I1" s="41" t="s">
        <v>67</v>
      </c>
      <c r="J1" s="41" t="s">
        <v>60</v>
      </c>
      <c r="K1" s="41" t="s">
        <v>68</v>
      </c>
      <c r="L1" s="45" t="s">
        <v>74</v>
      </c>
      <c r="M1" s="28" t="s">
        <v>75</v>
      </c>
      <c r="N1" s="28" t="s">
        <v>76</v>
      </c>
    </row>
    <row r="2" spans="1:14" s="30" customFormat="1">
      <c r="A2" s="31" t="s">
        <v>58</v>
      </c>
      <c r="B2" s="31">
        <v>1110</v>
      </c>
      <c r="C2" s="31" t="s">
        <v>56</v>
      </c>
      <c r="D2" s="31" t="s">
        <v>47</v>
      </c>
      <c r="E2" s="41">
        <v>0.22</v>
      </c>
      <c r="F2" s="41">
        <v>50.8</v>
      </c>
      <c r="G2" s="41">
        <v>0</v>
      </c>
      <c r="H2" s="41">
        <v>0.96799999999999997</v>
      </c>
      <c r="I2" s="41">
        <v>0.125</v>
      </c>
      <c r="J2" s="41">
        <v>0.28799999999999998</v>
      </c>
      <c r="K2" s="41">
        <v>0.81731980895</v>
      </c>
      <c r="L2" s="30">
        <f>F2*J2*K2/12</f>
        <v>0.99647631107183987</v>
      </c>
      <c r="M2" s="30">
        <f>ROUND(2.721*H2*L2,1)</f>
        <v>2.6</v>
      </c>
      <c r="N2" s="30">
        <f>ROUND((2.721*I2*L2)+(E2*K2),1)</f>
        <v>0.5</v>
      </c>
    </row>
    <row r="3" spans="1:14" s="30" customFormat="1">
      <c r="A3" s="31" t="s">
        <v>58</v>
      </c>
      <c r="B3" s="31">
        <v>1110</v>
      </c>
      <c r="C3" s="31" t="s">
        <v>56</v>
      </c>
      <c r="D3" s="31" t="s">
        <v>49</v>
      </c>
      <c r="E3" s="41">
        <v>0.22</v>
      </c>
      <c r="F3" s="41">
        <v>50.8</v>
      </c>
      <c r="G3" s="41">
        <v>0</v>
      </c>
      <c r="H3" s="41">
        <v>0.96799999999999997</v>
      </c>
      <c r="I3" s="41">
        <v>0.125</v>
      </c>
      <c r="J3" s="41">
        <v>0.28799999999999998</v>
      </c>
      <c r="K3" s="41">
        <v>5.9021539452400003</v>
      </c>
      <c r="L3" s="30">
        <f t="shared" ref="L3:L15" si="0">F3*J3*K3/12</f>
        <v>7.1959060900366074</v>
      </c>
      <c r="M3" s="30">
        <f t="shared" ref="M3:M15" si="1">ROUND(2.721*H3*L3,1)</f>
        <v>19</v>
      </c>
      <c r="N3" s="30">
        <f t="shared" ref="N3:N15" si="2">ROUND((2.721*I3*L3)+(E3*K3),1)</f>
        <v>3.7</v>
      </c>
    </row>
    <row r="4" spans="1:14" s="30" customFormat="1">
      <c r="A4" s="31" t="s">
        <v>58</v>
      </c>
      <c r="B4" s="31">
        <v>2110</v>
      </c>
      <c r="C4" s="31" t="s">
        <v>56</v>
      </c>
      <c r="D4" s="31" t="s">
        <v>47</v>
      </c>
      <c r="E4" s="41">
        <v>0.22</v>
      </c>
      <c r="F4" s="41">
        <v>50.8</v>
      </c>
      <c r="G4" s="41">
        <v>0</v>
      </c>
      <c r="H4" s="41">
        <v>2.0139999999999998</v>
      </c>
      <c r="I4" s="41">
        <v>0.28699999999999998</v>
      </c>
      <c r="J4" s="41">
        <v>0.315</v>
      </c>
      <c r="K4" s="41">
        <v>4.8704024993799999</v>
      </c>
      <c r="L4" s="30">
        <f t="shared" si="0"/>
        <v>6.4946817329232296</v>
      </c>
      <c r="M4" s="30">
        <f t="shared" si="1"/>
        <v>35.6</v>
      </c>
      <c r="N4" s="30">
        <f t="shared" si="2"/>
        <v>6.1</v>
      </c>
    </row>
    <row r="5" spans="1:14" s="30" customFormat="1">
      <c r="A5" s="31" t="s">
        <v>58</v>
      </c>
      <c r="B5" s="31">
        <v>2110</v>
      </c>
      <c r="C5" s="31" t="s">
        <v>56</v>
      </c>
      <c r="D5" s="31" t="s">
        <v>49</v>
      </c>
      <c r="E5" s="41">
        <v>0.22</v>
      </c>
      <c r="F5" s="41">
        <v>50.8</v>
      </c>
      <c r="G5" s="41">
        <v>0</v>
      </c>
      <c r="H5" s="41">
        <v>2.0139999999999998</v>
      </c>
      <c r="I5" s="41">
        <v>0.28699999999999998</v>
      </c>
      <c r="J5" s="41">
        <v>0.315</v>
      </c>
      <c r="K5" s="41">
        <v>1.2341625806600001</v>
      </c>
      <c r="L5" s="30">
        <f t="shared" si="0"/>
        <v>1.6457558013101099</v>
      </c>
      <c r="M5" s="30">
        <f t="shared" si="1"/>
        <v>9</v>
      </c>
      <c r="N5" s="30">
        <f t="shared" si="2"/>
        <v>1.6</v>
      </c>
    </row>
    <row r="6" spans="1:14" s="30" customFormat="1">
      <c r="A6" s="31" t="s">
        <v>58</v>
      </c>
      <c r="B6" s="31">
        <v>2110</v>
      </c>
      <c r="C6" s="31" t="s">
        <v>56</v>
      </c>
      <c r="D6" s="31" t="s">
        <v>50</v>
      </c>
      <c r="E6" s="41">
        <v>0.22</v>
      </c>
      <c r="F6" s="41">
        <v>50.8</v>
      </c>
      <c r="G6" s="41">
        <v>0</v>
      </c>
      <c r="H6" s="41">
        <v>2.0139999999999998</v>
      </c>
      <c r="I6" s="41">
        <v>0.28699999999999998</v>
      </c>
      <c r="J6" s="41">
        <v>0.315</v>
      </c>
      <c r="K6" s="41">
        <v>0.97992563277599998</v>
      </c>
      <c r="L6" s="30">
        <f t="shared" si="0"/>
        <v>1.306730831306796</v>
      </c>
      <c r="M6" s="30">
        <f t="shared" si="1"/>
        <v>7.2</v>
      </c>
      <c r="N6" s="30">
        <f t="shared" si="2"/>
        <v>1.2</v>
      </c>
    </row>
    <row r="7" spans="1:14" s="30" customFormat="1">
      <c r="A7" s="31" t="s">
        <v>58</v>
      </c>
      <c r="B7" s="31">
        <v>3230</v>
      </c>
      <c r="C7" s="31" t="s">
        <v>56</v>
      </c>
      <c r="D7" s="31" t="s">
        <v>47</v>
      </c>
      <c r="E7" s="41">
        <v>0.22</v>
      </c>
      <c r="F7" s="41">
        <v>50.8</v>
      </c>
      <c r="G7" s="41">
        <v>0</v>
      </c>
      <c r="H7" s="41">
        <v>0.69099999999999995</v>
      </c>
      <c r="I7" s="41">
        <v>3.5999999999999997E-2</v>
      </c>
      <c r="J7" s="41">
        <v>0.26200000000000001</v>
      </c>
      <c r="K7" s="41">
        <v>11.7170510288</v>
      </c>
      <c r="L7" s="30">
        <f t="shared" si="0"/>
        <v>12.995771864409706</v>
      </c>
      <c r="M7" s="30">
        <f t="shared" si="1"/>
        <v>24.4</v>
      </c>
      <c r="N7" s="30">
        <f t="shared" si="2"/>
        <v>3.9</v>
      </c>
    </row>
    <row r="8" spans="1:14" s="30" customFormat="1">
      <c r="A8" s="31" t="s">
        <v>58</v>
      </c>
      <c r="B8" s="31">
        <v>3230</v>
      </c>
      <c r="C8" s="31" t="s">
        <v>56</v>
      </c>
      <c r="D8" s="31" t="s">
        <v>49</v>
      </c>
      <c r="E8" s="41">
        <v>0.22</v>
      </c>
      <c r="F8" s="41">
        <v>50.8</v>
      </c>
      <c r="G8" s="41">
        <v>0</v>
      </c>
      <c r="H8" s="41">
        <v>0.69099999999999995</v>
      </c>
      <c r="I8" s="41">
        <v>3.5999999999999997E-2</v>
      </c>
      <c r="J8" s="41">
        <v>0.26200000000000001</v>
      </c>
      <c r="K8" s="41">
        <v>6.62489052947</v>
      </c>
      <c r="L8" s="30">
        <f t="shared" si="0"/>
        <v>7.3478869159194922</v>
      </c>
      <c r="M8" s="30">
        <f t="shared" si="1"/>
        <v>13.8</v>
      </c>
      <c r="N8" s="30">
        <f t="shared" si="2"/>
        <v>2.2000000000000002</v>
      </c>
    </row>
    <row r="9" spans="1:14" s="30" customFormat="1">
      <c r="A9" s="31" t="s">
        <v>58</v>
      </c>
      <c r="B9" s="31">
        <v>3230</v>
      </c>
      <c r="C9" s="31" t="s">
        <v>56</v>
      </c>
      <c r="D9" s="31" t="s">
        <v>50</v>
      </c>
      <c r="E9" s="41">
        <v>0.22</v>
      </c>
      <c r="F9" s="41">
        <v>50.8</v>
      </c>
      <c r="G9" s="41">
        <v>0</v>
      </c>
      <c r="H9" s="41">
        <v>0.69099999999999995</v>
      </c>
      <c r="I9" s="41">
        <v>3.5999999999999997E-2</v>
      </c>
      <c r="J9" s="41">
        <v>0.26200000000000001</v>
      </c>
      <c r="K9" s="41">
        <v>1.41277583104</v>
      </c>
      <c r="L9" s="30">
        <f t="shared" si="0"/>
        <v>1.5669567667341653</v>
      </c>
      <c r="M9" s="30">
        <f t="shared" si="1"/>
        <v>2.9</v>
      </c>
      <c r="N9" s="30">
        <f t="shared" si="2"/>
        <v>0.5</v>
      </c>
    </row>
    <row r="10" spans="1:14" s="30" customFormat="1">
      <c r="A10" s="31" t="s">
        <v>58</v>
      </c>
      <c r="B10" s="31">
        <v>4220</v>
      </c>
      <c r="C10" s="31" t="s">
        <v>56</v>
      </c>
      <c r="D10" s="31" t="s">
        <v>47</v>
      </c>
      <c r="E10" s="41">
        <v>0.22</v>
      </c>
      <c r="F10" s="41">
        <v>50.8</v>
      </c>
      <c r="G10" s="41">
        <v>0</v>
      </c>
      <c r="H10" s="41">
        <v>0.69099999999999995</v>
      </c>
      <c r="I10" s="41">
        <v>3.5999999999999997E-2</v>
      </c>
      <c r="J10" s="41">
        <v>0.26200000000000001</v>
      </c>
      <c r="K10" s="41">
        <v>0.54145093897200003</v>
      </c>
      <c r="L10" s="30">
        <f t="shared" si="0"/>
        <v>0.60054128477847757</v>
      </c>
      <c r="M10" s="30">
        <f t="shared" si="1"/>
        <v>1.1000000000000001</v>
      </c>
      <c r="N10" s="30">
        <f t="shared" si="2"/>
        <v>0.2</v>
      </c>
    </row>
    <row r="11" spans="1:14" s="30" customFormat="1">
      <c r="A11" s="31" t="s">
        <v>58</v>
      </c>
      <c r="B11" s="31">
        <v>4220</v>
      </c>
      <c r="C11" s="31" t="s">
        <v>56</v>
      </c>
      <c r="D11" s="31" t="s">
        <v>49</v>
      </c>
      <c r="E11" s="41">
        <v>0.22</v>
      </c>
      <c r="F11" s="41">
        <v>50.8</v>
      </c>
      <c r="G11" s="41">
        <v>0</v>
      </c>
      <c r="H11" s="41">
        <v>0.69099999999999995</v>
      </c>
      <c r="I11" s="41">
        <v>3.5999999999999997E-2</v>
      </c>
      <c r="J11" s="41">
        <v>0.26200000000000001</v>
      </c>
      <c r="K11" s="41">
        <v>5.12078792361</v>
      </c>
      <c r="L11" s="30">
        <f t="shared" si="0"/>
        <v>5.6796365790066377</v>
      </c>
      <c r="M11" s="30">
        <f t="shared" si="1"/>
        <v>10.7</v>
      </c>
      <c r="N11" s="30">
        <f t="shared" si="2"/>
        <v>1.7</v>
      </c>
    </row>
    <row r="12" spans="1:14" s="30" customFormat="1">
      <c r="A12" s="31" t="s">
        <v>58</v>
      </c>
      <c r="B12" s="31">
        <v>4370</v>
      </c>
      <c r="C12" s="31" t="s">
        <v>56</v>
      </c>
      <c r="D12" s="31" t="s">
        <v>47</v>
      </c>
      <c r="E12" s="41">
        <v>0.22</v>
      </c>
      <c r="F12" s="41">
        <v>50.8</v>
      </c>
      <c r="G12" s="41">
        <v>0</v>
      </c>
      <c r="H12" s="41">
        <v>0.69099999999999995</v>
      </c>
      <c r="I12" s="41">
        <v>3.5999999999999997E-2</v>
      </c>
      <c r="J12" s="41">
        <v>0.26200000000000001</v>
      </c>
      <c r="K12" s="41">
        <v>1.90606275287</v>
      </c>
      <c r="L12" s="30">
        <f t="shared" si="0"/>
        <v>2.1140777346332125</v>
      </c>
      <c r="M12" s="30">
        <f t="shared" si="1"/>
        <v>4</v>
      </c>
      <c r="N12" s="30">
        <f t="shared" si="2"/>
        <v>0.6</v>
      </c>
    </row>
    <row r="13" spans="1:14" s="30" customFormat="1">
      <c r="A13" s="31" t="s">
        <v>58</v>
      </c>
      <c r="B13" s="31">
        <v>4370</v>
      </c>
      <c r="C13" s="31" t="s">
        <v>56</v>
      </c>
      <c r="D13" s="31" t="s">
        <v>49</v>
      </c>
      <c r="E13" s="41">
        <v>0.22</v>
      </c>
      <c r="F13" s="41">
        <v>50.8</v>
      </c>
      <c r="G13" s="41">
        <v>0</v>
      </c>
      <c r="H13" s="41">
        <v>0.69099999999999995</v>
      </c>
      <c r="I13" s="41">
        <v>3.5999999999999997E-2</v>
      </c>
      <c r="J13" s="41">
        <v>0.26200000000000001</v>
      </c>
      <c r="K13" s="41">
        <v>2.3160211289700001</v>
      </c>
      <c r="L13" s="30">
        <f t="shared" si="0"/>
        <v>2.5687762348449259</v>
      </c>
      <c r="M13" s="30">
        <f t="shared" si="1"/>
        <v>4.8</v>
      </c>
      <c r="N13" s="30">
        <f t="shared" si="2"/>
        <v>0.8</v>
      </c>
    </row>
    <row r="14" spans="1:14" s="30" customFormat="1">
      <c r="A14" s="31" t="s">
        <v>58</v>
      </c>
      <c r="B14" s="31">
        <v>6410</v>
      </c>
      <c r="C14" s="31" t="s">
        <v>56</v>
      </c>
      <c r="D14" s="31" t="s">
        <v>47</v>
      </c>
      <c r="E14" s="41">
        <v>0.22</v>
      </c>
      <c r="F14" s="41">
        <v>50.8</v>
      </c>
      <c r="G14" s="41">
        <v>0</v>
      </c>
      <c r="H14" s="41">
        <v>0.60699999999999998</v>
      </c>
      <c r="I14" s="41">
        <v>3.3000000000000002E-2</v>
      </c>
      <c r="J14" s="41">
        <v>2.5999999999999999E-2</v>
      </c>
      <c r="K14" s="41">
        <v>0.20258462343299999</v>
      </c>
      <c r="L14" s="30">
        <f t="shared" si="0"/>
        <v>2.2297814219192202E-2</v>
      </c>
      <c r="M14" s="30">
        <f t="shared" si="1"/>
        <v>0</v>
      </c>
      <c r="N14" s="30">
        <f t="shared" si="2"/>
        <v>0</v>
      </c>
    </row>
    <row r="15" spans="1:14" s="30" customFormat="1">
      <c r="A15" s="31" t="s">
        <v>58</v>
      </c>
      <c r="B15" s="31">
        <v>6410</v>
      </c>
      <c r="C15" s="31" t="s">
        <v>56</v>
      </c>
      <c r="D15" s="31" t="s">
        <v>49</v>
      </c>
      <c r="E15" s="41">
        <v>0.22</v>
      </c>
      <c r="F15" s="41">
        <v>50.8</v>
      </c>
      <c r="G15" s="41">
        <v>0</v>
      </c>
      <c r="H15" s="41">
        <v>0.60699999999999998</v>
      </c>
      <c r="I15" s="41">
        <v>3.3000000000000002E-2</v>
      </c>
      <c r="J15" s="41">
        <v>2.5999999999999999E-2</v>
      </c>
      <c r="K15" s="41">
        <v>1.05494737231</v>
      </c>
      <c r="L15" s="30">
        <f t="shared" si="0"/>
        <v>0.11611454077892068</v>
      </c>
      <c r="M15" s="30">
        <f t="shared" si="1"/>
        <v>0.2</v>
      </c>
      <c r="N15" s="30">
        <f t="shared" si="2"/>
        <v>0.2</v>
      </c>
    </row>
    <row r="16" spans="1:14">
      <c r="A16" s="23"/>
      <c r="B16" s="23"/>
      <c r="C16" s="23"/>
      <c r="D16" s="23"/>
      <c r="E16" s="23"/>
      <c r="I16" s="24"/>
      <c r="J16" s="26"/>
      <c r="K16" s="30">
        <f t="shared" ref="K16:M16" si="3">SUM(K2:K15)</f>
        <v>44.700536596481001</v>
      </c>
      <c r="L16" s="30">
        <f t="shared" si="3"/>
        <v>50.65161050197333</v>
      </c>
      <c r="M16" s="30">
        <f t="shared" si="3"/>
        <v>135.30000000000001</v>
      </c>
      <c r="N16">
        <f>SUM(N2:N15)</f>
        <v>23.2</v>
      </c>
    </row>
    <row r="17" spans="1:12">
      <c r="A17" s="23"/>
      <c r="B17" s="23"/>
      <c r="C17" s="23"/>
      <c r="D17" s="23"/>
      <c r="E17" s="23"/>
      <c r="I17" s="24"/>
      <c r="J17" s="26"/>
      <c r="K17" s="10"/>
      <c r="L17" s="10"/>
    </row>
    <row r="18" spans="1:12">
      <c r="A18" s="23"/>
      <c r="B18" s="23"/>
      <c r="C18" s="23"/>
      <c r="D18" s="23"/>
      <c r="E18" s="23"/>
      <c r="I18" s="24"/>
      <c r="J18" s="26"/>
      <c r="K18" s="10"/>
      <c r="L18" s="10"/>
    </row>
    <row r="19" spans="1:12">
      <c r="A19" s="23"/>
      <c r="B19" s="23"/>
      <c r="C19" s="23"/>
      <c r="D19" s="23"/>
      <c r="E19" s="23"/>
      <c r="I19" s="24"/>
      <c r="J19" s="26"/>
      <c r="K19" s="10"/>
      <c r="L19" s="10"/>
    </row>
    <row r="20" spans="1:12">
      <c r="A20" s="23"/>
      <c r="B20" s="23"/>
      <c r="C20" s="23"/>
      <c r="D20" s="23"/>
      <c r="E20" s="23"/>
      <c r="I20" s="24"/>
      <c r="J20" s="26"/>
      <c r="K20" s="10"/>
      <c r="L20" s="10"/>
    </row>
    <row r="21" spans="1:12">
      <c r="A21" s="23"/>
      <c r="B21" s="23"/>
      <c r="C21" s="23"/>
      <c r="D21" s="23"/>
      <c r="E21" s="23"/>
      <c r="I21" s="24"/>
      <c r="J21" s="26"/>
      <c r="K21" s="10"/>
      <c r="L21" s="10"/>
    </row>
    <row r="22" spans="1:12">
      <c r="A22" s="23"/>
      <c r="B22" s="23"/>
      <c r="C22" s="23"/>
      <c r="D22" s="23"/>
      <c r="E22" s="23"/>
      <c r="I22" s="24"/>
      <c r="J22" s="26"/>
      <c r="K22" s="10"/>
      <c r="L22" s="10"/>
    </row>
    <row r="23" spans="1:12">
      <c r="A23" s="23"/>
      <c r="B23" s="23"/>
      <c r="C23" s="23"/>
      <c r="D23" s="23"/>
      <c r="E23" s="23"/>
      <c r="I23" s="24"/>
      <c r="J23" s="26"/>
      <c r="K23" s="10"/>
      <c r="L23" s="10"/>
    </row>
    <row r="24" spans="1:12">
      <c r="A24" s="23"/>
      <c r="B24" s="23"/>
      <c r="C24" s="23"/>
      <c r="D24" s="23"/>
      <c r="E24" s="23"/>
      <c r="I24" s="24"/>
      <c r="J24" s="26"/>
      <c r="K24" s="10"/>
      <c r="L24" s="10"/>
    </row>
    <row r="25" spans="1:12">
      <c r="I25" s="10"/>
      <c r="J25" s="10"/>
      <c r="K25" s="10"/>
    </row>
  </sheetData>
  <sortState ref="A2:I24">
    <sortCondition ref="H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5"/>
  <sheetViews>
    <sheetView workbookViewId="0">
      <selection activeCell="L1" sqref="L1:N2"/>
    </sheetView>
  </sheetViews>
  <sheetFormatPr defaultRowHeight="15"/>
  <cols>
    <col min="1" max="1" width="13.1406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25" bestFit="1" customWidth="1"/>
    <col min="7" max="7" width="12.140625" style="25" bestFit="1" customWidth="1"/>
    <col min="8" max="8" width="8.28515625" style="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28515625" customWidth="1"/>
  </cols>
  <sheetData>
    <row r="1" spans="1:14">
      <c r="A1" s="31" t="s">
        <v>54</v>
      </c>
      <c r="B1" s="31" t="s">
        <v>61</v>
      </c>
      <c r="C1" s="31" t="s">
        <v>62</v>
      </c>
      <c r="D1" s="31" t="s">
        <v>55</v>
      </c>
      <c r="E1" s="41" t="s">
        <v>63</v>
      </c>
      <c r="F1" s="41" t="s">
        <v>64</v>
      </c>
      <c r="G1" s="41" t="s">
        <v>65</v>
      </c>
      <c r="H1" s="41" t="s">
        <v>66</v>
      </c>
      <c r="I1" s="41" t="s">
        <v>67</v>
      </c>
      <c r="J1" s="41" t="s">
        <v>60</v>
      </c>
      <c r="K1" s="41" t="s">
        <v>68</v>
      </c>
      <c r="L1" s="45" t="s">
        <v>74</v>
      </c>
      <c r="M1" s="28" t="s">
        <v>75</v>
      </c>
      <c r="N1" s="28" t="s">
        <v>76</v>
      </c>
    </row>
    <row r="2" spans="1:14" s="30" customFormat="1">
      <c r="A2" s="31" t="s">
        <v>59</v>
      </c>
      <c r="B2" s="31">
        <v>1210</v>
      </c>
      <c r="C2" s="31" t="s">
        <v>56</v>
      </c>
      <c r="D2" s="31" t="s">
        <v>49</v>
      </c>
      <c r="E2" s="41">
        <v>0.22</v>
      </c>
      <c r="F2" s="41">
        <v>50.8</v>
      </c>
      <c r="G2" s="41">
        <v>0</v>
      </c>
      <c r="H2" s="41">
        <v>1.2450000000000001</v>
      </c>
      <c r="I2" s="41">
        <v>0.21299999999999999</v>
      </c>
      <c r="J2" s="41">
        <v>0.28799999999999998</v>
      </c>
      <c r="K2" s="41">
        <v>24.1191394869</v>
      </c>
      <c r="L2" s="30">
        <f>F2*J2*K2/12</f>
        <v>29.406054862428476</v>
      </c>
      <c r="M2" s="30">
        <f>ROUND(2.721*H2*L2,1)</f>
        <v>99.6</v>
      </c>
      <c r="N2" s="30">
        <f>ROUND((2.721*I2*L2)+(E2*K2),1)</f>
        <v>22.3</v>
      </c>
    </row>
    <row r="3" spans="1:14" s="30" customFormat="1">
      <c r="A3" s="31" t="s">
        <v>59</v>
      </c>
      <c r="B3" s="31">
        <v>2110</v>
      </c>
      <c r="C3" s="31" t="s">
        <v>56</v>
      </c>
      <c r="D3" s="31" t="s">
        <v>49</v>
      </c>
      <c r="E3" s="41">
        <v>0.22</v>
      </c>
      <c r="F3" s="41">
        <v>50.8</v>
      </c>
      <c r="G3" s="41">
        <v>0</v>
      </c>
      <c r="H3" s="41">
        <v>2.0139999999999998</v>
      </c>
      <c r="I3" s="41">
        <v>0.28699999999999998</v>
      </c>
      <c r="J3" s="41">
        <v>0.315</v>
      </c>
      <c r="K3" s="41">
        <v>5.33791637712</v>
      </c>
      <c r="L3" s="30">
        <f t="shared" ref="L3:L5" si="0">F3*J3*K3/12</f>
        <v>7.1181114888895189</v>
      </c>
      <c r="M3" s="30">
        <f t="shared" ref="M3:M5" si="1">ROUND(2.721*H3*L3,1)</f>
        <v>39</v>
      </c>
      <c r="N3" s="30">
        <f t="shared" ref="N3:N5" si="2">ROUND((2.721*I3*L3)+(E3*K3),1)</f>
        <v>6.7</v>
      </c>
    </row>
    <row r="4" spans="1:14" s="30" customFormat="1">
      <c r="A4" s="31" t="s">
        <v>59</v>
      </c>
      <c r="B4" s="31">
        <v>4200</v>
      </c>
      <c r="C4" s="31" t="s">
        <v>56</v>
      </c>
      <c r="D4" s="31" t="s">
        <v>49</v>
      </c>
      <c r="E4" s="41">
        <v>0.22</v>
      </c>
      <c r="F4" s="41">
        <v>50.8</v>
      </c>
      <c r="G4" s="41">
        <v>0</v>
      </c>
      <c r="H4" s="41">
        <v>0.69099999999999995</v>
      </c>
      <c r="I4" s="41">
        <v>3.5999999999999997E-2</v>
      </c>
      <c r="J4" s="41">
        <v>0.26200000000000001</v>
      </c>
      <c r="K4" s="41">
        <v>1.7567564845300001</v>
      </c>
      <c r="L4" s="30">
        <f t="shared" si="0"/>
        <v>1.9484771755417072</v>
      </c>
      <c r="M4" s="30">
        <f t="shared" si="1"/>
        <v>3.7</v>
      </c>
      <c r="N4" s="30">
        <f t="shared" si="2"/>
        <v>0.6</v>
      </c>
    </row>
    <row r="5" spans="1:14" s="30" customFormat="1">
      <c r="A5" s="31" t="s">
        <v>59</v>
      </c>
      <c r="B5" s="31">
        <v>4220</v>
      </c>
      <c r="C5" s="31" t="s">
        <v>56</v>
      </c>
      <c r="D5" s="31" t="s">
        <v>49</v>
      </c>
      <c r="E5" s="41">
        <v>0.22</v>
      </c>
      <c r="F5" s="41">
        <v>50.8</v>
      </c>
      <c r="G5" s="41">
        <v>0</v>
      </c>
      <c r="H5" s="41">
        <v>0.69099999999999995</v>
      </c>
      <c r="I5" s="41">
        <v>3.5999999999999997E-2</v>
      </c>
      <c r="J5" s="41">
        <v>0.26200000000000001</v>
      </c>
      <c r="K5" s="41">
        <v>7.6830118584899996</v>
      </c>
      <c r="L5" s="30">
        <f t="shared" si="0"/>
        <v>8.521484552646541</v>
      </c>
      <c r="M5" s="30">
        <f t="shared" si="1"/>
        <v>16</v>
      </c>
      <c r="N5" s="30">
        <f t="shared" si="2"/>
        <v>2.5</v>
      </c>
    </row>
    <row r="6" spans="1:14">
      <c r="A6" s="23"/>
      <c r="B6" s="23"/>
      <c r="C6" s="23"/>
      <c r="D6" s="27"/>
      <c r="E6" s="23"/>
      <c r="I6" s="24"/>
      <c r="J6" s="26"/>
      <c r="K6" s="30">
        <f t="shared" ref="K6:M6" si="3">SUM(K2:K5)</f>
        <v>38.896824207039998</v>
      </c>
      <c r="L6" s="30">
        <f t="shared" si="3"/>
        <v>46.99412807950624</v>
      </c>
      <c r="M6" s="30">
        <f t="shared" si="3"/>
        <v>158.29999999999998</v>
      </c>
      <c r="N6">
        <f>SUM(N2:N5)</f>
        <v>32.1</v>
      </c>
    </row>
    <row r="7" spans="1:14">
      <c r="A7" s="23"/>
      <c r="B7" s="23"/>
      <c r="C7" s="23"/>
      <c r="D7" s="23"/>
      <c r="E7" s="23"/>
      <c r="I7" s="24"/>
      <c r="J7" s="26"/>
      <c r="K7" s="10"/>
      <c r="L7" s="10"/>
    </row>
    <row r="8" spans="1:14">
      <c r="A8" s="23"/>
      <c r="B8" s="23"/>
      <c r="C8" s="23"/>
      <c r="D8" s="23"/>
      <c r="E8" s="23"/>
      <c r="I8" s="24"/>
      <c r="J8" s="26"/>
      <c r="K8" s="10"/>
      <c r="L8" s="10"/>
    </row>
    <row r="9" spans="1:14">
      <c r="A9" s="23"/>
      <c r="B9" s="23"/>
      <c r="C9" s="23"/>
      <c r="D9" s="23"/>
      <c r="E9" s="23"/>
      <c r="I9" s="24"/>
      <c r="J9" s="26"/>
      <c r="K9" s="10"/>
      <c r="L9" s="10"/>
    </row>
    <row r="10" spans="1:14">
      <c r="A10" s="23"/>
      <c r="B10" s="23"/>
      <c r="C10" s="23"/>
      <c r="D10" s="23"/>
      <c r="E10" s="23"/>
      <c r="I10" s="24"/>
      <c r="J10" s="26"/>
      <c r="K10" s="10"/>
      <c r="L10" s="10"/>
    </row>
    <row r="11" spans="1:14">
      <c r="A11" s="23"/>
      <c r="B11" s="23"/>
      <c r="C11" s="23"/>
      <c r="D11" s="23"/>
      <c r="E11" s="23"/>
      <c r="I11" s="24"/>
      <c r="J11" s="26"/>
      <c r="K11" s="10"/>
      <c r="L11" s="10"/>
    </row>
    <row r="12" spans="1:14">
      <c r="A12" s="23"/>
      <c r="B12" s="23"/>
      <c r="C12" s="23"/>
      <c r="D12" s="23"/>
      <c r="E12" s="23"/>
      <c r="I12" s="24"/>
      <c r="J12" s="26"/>
      <c r="K12" s="10"/>
      <c r="L12" s="10"/>
    </row>
    <row r="13" spans="1:14">
      <c r="A13" s="23"/>
      <c r="B13" s="23"/>
      <c r="C13" s="23"/>
      <c r="D13" s="23"/>
      <c r="E13" s="23"/>
      <c r="I13" s="24"/>
      <c r="J13" s="26"/>
      <c r="K13" s="10"/>
      <c r="L13" s="10"/>
    </row>
    <row r="14" spans="1:14">
      <c r="A14" s="23"/>
      <c r="B14" s="23"/>
      <c r="C14" s="23"/>
      <c r="D14" s="23"/>
      <c r="E14" s="23"/>
      <c r="I14" s="24"/>
      <c r="J14" s="26"/>
      <c r="K14" s="10"/>
      <c r="L14" s="10"/>
    </row>
    <row r="15" spans="1:14">
      <c r="I15" s="10"/>
      <c r="J15" s="10"/>
      <c r="K15" s="10"/>
    </row>
  </sheetData>
  <sortState ref="A2:E14">
    <sortCondition ref="C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095"/>
  <sheetViews>
    <sheetView workbookViewId="0">
      <pane ySplit="1" topLeftCell="A1080" activePane="bottomLeft" state="frozen"/>
      <selection pane="bottomLeft" activeCell="M1095" sqref="L1095:M1095"/>
    </sheetView>
  </sheetViews>
  <sheetFormatPr defaultRowHeight="15"/>
  <cols>
    <col min="1" max="1" width="12.85546875" style="31" bestFit="1" customWidth="1"/>
    <col min="2" max="2" width="12.7109375" style="31" bestFit="1" customWidth="1"/>
    <col min="3" max="3" width="8.140625" style="31" bestFit="1" customWidth="1"/>
    <col min="4" max="4" width="13.7109375" style="24" customWidth="1"/>
    <col min="5" max="5" width="14.7109375" style="24" bestFit="1" customWidth="1"/>
    <col min="6" max="9" width="13.7109375" style="24" customWidth="1"/>
    <col min="10" max="10" width="22" style="49" bestFit="1" customWidth="1"/>
    <col min="11" max="11" width="13.140625" style="30" customWidth="1"/>
    <col min="12" max="16384" width="9.140625" style="30"/>
  </cols>
  <sheetData>
    <row r="1" spans="1:13">
      <c r="A1" s="31" t="s">
        <v>61</v>
      </c>
      <c r="B1" s="31" t="s">
        <v>43</v>
      </c>
      <c r="C1" s="31" t="s">
        <v>55</v>
      </c>
      <c r="D1" s="24" t="s">
        <v>70</v>
      </c>
      <c r="E1" s="24" t="s">
        <v>71</v>
      </c>
      <c r="F1" s="24" t="s">
        <v>72</v>
      </c>
      <c r="G1" s="24" t="s">
        <v>66</v>
      </c>
      <c r="H1" s="24" t="s">
        <v>67</v>
      </c>
      <c r="I1" s="24" t="s">
        <v>60</v>
      </c>
      <c r="J1" s="49" t="s">
        <v>44</v>
      </c>
      <c r="K1" s="45" t="s">
        <v>74</v>
      </c>
      <c r="L1" s="28" t="s">
        <v>75</v>
      </c>
      <c r="M1" s="28" t="s">
        <v>76</v>
      </c>
    </row>
    <row r="2" spans="1:13">
      <c r="A2" s="31">
        <v>1820</v>
      </c>
      <c r="B2" s="31" t="s">
        <v>51</v>
      </c>
      <c r="C2" s="31" t="s">
        <v>47</v>
      </c>
      <c r="D2" s="24">
        <v>0.63</v>
      </c>
      <c r="E2" s="24">
        <v>53.6</v>
      </c>
      <c r="F2" s="24">
        <v>0.66</v>
      </c>
      <c r="G2" s="24">
        <v>2.0139999999999998</v>
      </c>
      <c r="H2" s="24">
        <v>0.28699999999999998</v>
      </c>
      <c r="I2" s="24">
        <v>0.28899999999999998</v>
      </c>
      <c r="J2" s="49">
        <v>0.86182642252101704</v>
      </c>
      <c r="K2" s="30">
        <f>(E2*I2*J2/12)+(F2*J2)</f>
        <v>1.6813084401488347</v>
      </c>
      <c r="L2" s="30">
        <f>ROUND(2.721*G2*K2,1)</f>
        <v>9.1999999999999993</v>
      </c>
      <c r="M2" s="30">
        <f>ROUND((2.721*H2*K2)+(D2*J2),1)</f>
        <v>1.9</v>
      </c>
    </row>
    <row r="3" spans="1:13">
      <c r="A3" s="31">
        <v>1820</v>
      </c>
      <c r="B3" s="31" t="s">
        <v>51</v>
      </c>
      <c r="C3" s="31" t="s">
        <v>50</v>
      </c>
      <c r="D3" s="24">
        <v>0.63</v>
      </c>
      <c r="E3" s="24">
        <v>53.6</v>
      </c>
      <c r="F3" s="24">
        <v>0.66</v>
      </c>
      <c r="G3" s="24">
        <v>2.0139999999999998</v>
      </c>
      <c r="H3" s="24">
        <v>0.28699999999999998</v>
      </c>
      <c r="I3" s="24">
        <v>0.28899999999999998</v>
      </c>
      <c r="J3" s="49">
        <v>13.33448364</v>
      </c>
      <c r="K3" s="30">
        <f t="shared" ref="K3:K66" si="0">(E3*I3*J3/12)+(F3*J3)</f>
        <v>26.013799650487996</v>
      </c>
      <c r="L3" s="30">
        <f t="shared" ref="L3:L66" si="1">ROUND(2.721*G3*K3,1)</f>
        <v>142.6</v>
      </c>
      <c r="M3" s="30">
        <f t="shared" ref="M3:M66" si="2">ROUND((2.721*H3*K3)+(D3*J3),1)</f>
        <v>28.7</v>
      </c>
    </row>
    <row r="4" spans="1:13">
      <c r="A4" s="31">
        <v>1820</v>
      </c>
      <c r="B4" s="31" t="s">
        <v>51</v>
      </c>
      <c r="C4" s="31" t="s">
        <v>49</v>
      </c>
      <c r="D4" s="24">
        <v>0.63</v>
      </c>
      <c r="E4" s="24">
        <v>53.6</v>
      </c>
      <c r="F4" s="24">
        <v>0.66</v>
      </c>
      <c r="G4" s="24">
        <v>2.0139999999999998</v>
      </c>
      <c r="H4" s="24">
        <v>0.28699999999999998</v>
      </c>
      <c r="I4" s="24">
        <v>0.28899999999999998</v>
      </c>
      <c r="J4" s="49">
        <v>5.6291575836342904</v>
      </c>
      <c r="K4" s="30">
        <f t="shared" si="0"/>
        <v>10.981735891326016</v>
      </c>
      <c r="L4" s="30">
        <f t="shared" si="1"/>
        <v>60.2</v>
      </c>
      <c r="M4" s="30">
        <f t="shared" si="2"/>
        <v>12.1</v>
      </c>
    </row>
    <row r="5" spans="1:13">
      <c r="A5" s="31">
        <v>1110</v>
      </c>
      <c r="B5" s="31" t="s">
        <v>56</v>
      </c>
      <c r="C5" s="31" t="s">
        <v>49</v>
      </c>
      <c r="D5" s="24">
        <v>0.22</v>
      </c>
      <c r="E5" s="24">
        <v>50.8</v>
      </c>
      <c r="F5" s="24">
        <v>0</v>
      </c>
      <c r="G5" s="24">
        <v>0.96799999999999997</v>
      </c>
      <c r="H5" s="24">
        <v>0.125</v>
      </c>
      <c r="I5" s="24">
        <v>0.28799999999999998</v>
      </c>
      <c r="J5" s="49">
        <v>7.3486639163757601E-3</v>
      </c>
      <c r="K5" s="30">
        <f t="shared" si="0"/>
        <v>8.9594910468453245E-3</v>
      </c>
      <c r="L5" s="30">
        <f t="shared" si="1"/>
        <v>0</v>
      </c>
      <c r="M5" s="30">
        <f t="shared" si="2"/>
        <v>0</v>
      </c>
    </row>
    <row r="6" spans="1:13">
      <c r="A6" s="31">
        <v>1110</v>
      </c>
      <c r="B6" s="31" t="s">
        <v>51</v>
      </c>
      <c r="C6" s="31" t="s">
        <v>49</v>
      </c>
      <c r="D6" s="24">
        <v>0.63</v>
      </c>
      <c r="E6" s="24">
        <v>53.6</v>
      </c>
      <c r="F6" s="24">
        <v>0.66</v>
      </c>
      <c r="G6" s="24">
        <v>0.96799999999999997</v>
      </c>
      <c r="H6" s="24">
        <v>0.125</v>
      </c>
      <c r="I6" s="24">
        <v>0.28799999999999998</v>
      </c>
      <c r="J6" s="49">
        <v>3.0541423735200199</v>
      </c>
      <c r="K6" s="30">
        <f t="shared" si="0"/>
        <v>5.9445827158193669</v>
      </c>
      <c r="L6" s="30">
        <f t="shared" si="1"/>
        <v>15.7</v>
      </c>
      <c r="M6" s="30">
        <f t="shared" si="2"/>
        <v>3.9</v>
      </c>
    </row>
    <row r="7" spans="1:13">
      <c r="A7" s="31">
        <v>1110</v>
      </c>
      <c r="B7" s="31" t="s">
        <v>51</v>
      </c>
      <c r="C7" s="31" t="s">
        <v>47</v>
      </c>
      <c r="D7" s="24">
        <v>0.63</v>
      </c>
      <c r="E7" s="24">
        <v>53.6</v>
      </c>
      <c r="F7" s="24">
        <v>0.66</v>
      </c>
      <c r="G7" s="24">
        <v>0.96799999999999997</v>
      </c>
      <c r="H7" s="24">
        <v>0.125</v>
      </c>
      <c r="I7" s="24">
        <v>0.28799999999999998</v>
      </c>
      <c r="J7" s="49">
        <v>0.178492253061308</v>
      </c>
      <c r="K7" s="30">
        <f t="shared" si="0"/>
        <v>0.34741732135852993</v>
      </c>
      <c r="L7" s="30">
        <f t="shared" si="1"/>
        <v>0.9</v>
      </c>
      <c r="M7" s="30">
        <f t="shared" si="2"/>
        <v>0.2</v>
      </c>
    </row>
    <row r="8" spans="1:13">
      <c r="A8" s="31">
        <v>1110</v>
      </c>
      <c r="B8" s="31" t="s">
        <v>51</v>
      </c>
      <c r="C8" s="31" t="s">
        <v>47</v>
      </c>
      <c r="D8" s="24">
        <v>0.63</v>
      </c>
      <c r="E8" s="24">
        <v>53.6</v>
      </c>
      <c r="F8" s="24">
        <v>0.66</v>
      </c>
      <c r="G8" s="24">
        <v>0.96799999999999997</v>
      </c>
      <c r="H8" s="24">
        <v>0.125</v>
      </c>
      <c r="I8" s="24">
        <v>0.28799999999999998</v>
      </c>
      <c r="J8" s="49">
        <v>18.225148327599999</v>
      </c>
      <c r="K8" s="30">
        <f t="shared" si="0"/>
        <v>35.473428704840643</v>
      </c>
      <c r="L8" s="30">
        <f t="shared" si="1"/>
        <v>93.4</v>
      </c>
      <c r="M8" s="30">
        <f t="shared" si="2"/>
        <v>23.5</v>
      </c>
    </row>
    <row r="9" spans="1:13">
      <c r="A9" s="31">
        <v>1110</v>
      </c>
      <c r="B9" s="31" t="s">
        <v>51</v>
      </c>
      <c r="D9" s="24">
        <v>0.63</v>
      </c>
      <c r="E9" s="24">
        <v>53.6</v>
      </c>
      <c r="F9" s="24">
        <v>0.66</v>
      </c>
      <c r="G9" s="24">
        <v>0.96799999999999997</v>
      </c>
      <c r="H9" s="24">
        <v>0.125</v>
      </c>
      <c r="I9" s="24">
        <v>0.28799999999999998</v>
      </c>
      <c r="J9" s="49">
        <v>0.34784219849693698</v>
      </c>
      <c r="K9" s="30">
        <f t="shared" si="0"/>
        <v>0.67704005515443821</v>
      </c>
      <c r="L9" s="30">
        <f t="shared" si="1"/>
        <v>1.8</v>
      </c>
      <c r="M9" s="30">
        <f t="shared" si="2"/>
        <v>0.4</v>
      </c>
    </row>
    <row r="10" spans="1:13">
      <c r="A10" s="31">
        <v>1110</v>
      </c>
      <c r="B10" s="31" t="s">
        <v>51</v>
      </c>
      <c r="C10" s="31" t="s">
        <v>47</v>
      </c>
      <c r="D10" s="24">
        <v>0.63</v>
      </c>
      <c r="E10" s="24">
        <v>53.6</v>
      </c>
      <c r="F10" s="24">
        <v>0.66</v>
      </c>
      <c r="G10" s="24">
        <v>0.96799999999999997</v>
      </c>
      <c r="H10" s="24">
        <v>0.125</v>
      </c>
      <c r="I10" s="24">
        <v>0.28799999999999998</v>
      </c>
      <c r="J10" s="49">
        <v>7.3441547204244602</v>
      </c>
      <c r="K10" s="30">
        <f t="shared" si="0"/>
        <v>14.29466274783417</v>
      </c>
      <c r="L10" s="30">
        <f t="shared" si="1"/>
        <v>37.700000000000003</v>
      </c>
      <c r="M10" s="30">
        <f t="shared" si="2"/>
        <v>9.5</v>
      </c>
    </row>
    <row r="11" spans="1:13">
      <c r="A11" s="31">
        <v>1110</v>
      </c>
      <c r="B11" s="31" t="s">
        <v>51</v>
      </c>
      <c r="C11" s="31" t="s">
        <v>47</v>
      </c>
      <c r="D11" s="24">
        <v>0.63</v>
      </c>
      <c r="E11" s="24">
        <v>53.6</v>
      </c>
      <c r="F11" s="24">
        <v>0.66</v>
      </c>
      <c r="G11" s="24">
        <v>0.96799999999999997</v>
      </c>
      <c r="H11" s="24">
        <v>0.125</v>
      </c>
      <c r="I11" s="24">
        <v>0.28799999999999998</v>
      </c>
      <c r="J11" s="49">
        <v>0.108513012691489</v>
      </c>
      <c r="K11" s="30">
        <f t="shared" si="0"/>
        <v>0.21120972790271419</v>
      </c>
      <c r="L11" s="30">
        <f t="shared" si="1"/>
        <v>0.6</v>
      </c>
      <c r="M11" s="30">
        <f t="shared" si="2"/>
        <v>0.1</v>
      </c>
    </row>
    <row r="12" spans="1:13">
      <c r="A12" s="31">
        <v>1110</v>
      </c>
      <c r="B12" s="31" t="s">
        <v>51</v>
      </c>
      <c r="C12" s="31" t="s">
        <v>46</v>
      </c>
      <c r="D12" s="24">
        <v>0.63</v>
      </c>
      <c r="E12" s="24">
        <v>53.6</v>
      </c>
      <c r="F12" s="24">
        <v>0.66</v>
      </c>
      <c r="G12" s="24">
        <v>0.96799999999999997</v>
      </c>
      <c r="H12" s="24">
        <v>0.125</v>
      </c>
      <c r="I12" s="24">
        <v>0.28799999999999998</v>
      </c>
      <c r="J12" s="49">
        <v>2.4086743061620699</v>
      </c>
      <c r="K12" s="30">
        <f t="shared" si="0"/>
        <v>4.6882436695138523</v>
      </c>
      <c r="L12" s="30">
        <f t="shared" si="1"/>
        <v>12.3</v>
      </c>
      <c r="M12" s="30">
        <f t="shared" si="2"/>
        <v>3.1</v>
      </c>
    </row>
    <row r="13" spans="1:13">
      <c r="A13" s="31">
        <v>1110</v>
      </c>
      <c r="B13" s="31" t="s">
        <v>51</v>
      </c>
      <c r="C13" s="31" t="s">
        <v>49</v>
      </c>
      <c r="D13" s="24">
        <v>0.63</v>
      </c>
      <c r="E13" s="24">
        <v>53.6</v>
      </c>
      <c r="F13" s="24">
        <v>0.66</v>
      </c>
      <c r="G13" s="24">
        <v>0.96799999999999997</v>
      </c>
      <c r="H13" s="24">
        <v>0.125</v>
      </c>
      <c r="I13" s="24">
        <v>0.28799999999999998</v>
      </c>
      <c r="J13" s="49">
        <v>33.2206803833</v>
      </c>
      <c r="K13" s="30">
        <f t="shared" si="0"/>
        <v>64.660732298055109</v>
      </c>
      <c r="L13" s="30">
        <f t="shared" si="1"/>
        <v>170.3</v>
      </c>
      <c r="M13" s="30">
        <f t="shared" si="2"/>
        <v>42.9</v>
      </c>
    </row>
    <row r="14" spans="1:13">
      <c r="A14" s="31">
        <v>1310</v>
      </c>
      <c r="B14" s="31" t="s">
        <v>51</v>
      </c>
      <c r="C14" s="31" t="s">
        <v>47</v>
      </c>
      <c r="D14" s="24">
        <v>0.63</v>
      </c>
      <c r="E14" s="24">
        <v>53.6</v>
      </c>
      <c r="F14" s="24">
        <v>0.66</v>
      </c>
      <c r="G14" s="24">
        <v>1.2450000000000001</v>
      </c>
      <c r="H14" s="24">
        <v>0.21299999999999999</v>
      </c>
      <c r="I14" s="24">
        <v>0.39300000000000002</v>
      </c>
      <c r="J14" s="49">
        <v>0.47379030988270499</v>
      </c>
      <c r="K14" s="30">
        <f t="shared" si="0"/>
        <v>1.1443931144906858</v>
      </c>
      <c r="L14" s="30">
        <f t="shared" si="1"/>
        <v>3.9</v>
      </c>
      <c r="M14" s="30">
        <f t="shared" si="2"/>
        <v>1</v>
      </c>
    </row>
    <row r="15" spans="1:13">
      <c r="A15" s="31">
        <v>1310</v>
      </c>
      <c r="B15" s="31" t="s">
        <v>51</v>
      </c>
      <c r="C15" s="31" t="s">
        <v>47</v>
      </c>
      <c r="D15" s="24">
        <v>0.63</v>
      </c>
      <c r="E15" s="24">
        <v>53.6</v>
      </c>
      <c r="F15" s="24">
        <v>0.66</v>
      </c>
      <c r="G15" s="24">
        <v>1.2450000000000001</v>
      </c>
      <c r="H15" s="24">
        <v>0.21299999999999999</v>
      </c>
      <c r="I15" s="24">
        <v>0.39300000000000002</v>
      </c>
      <c r="J15" s="49">
        <v>3.0224860952867001</v>
      </c>
      <c r="K15" s="30">
        <f t="shared" si="0"/>
        <v>7.3005129145554966</v>
      </c>
      <c r="L15" s="30">
        <f t="shared" si="1"/>
        <v>24.7</v>
      </c>
      <c r="M15" s="30">
        <f t="shared" si="2"/>
        <v>6.1</v>
      </c>
    </row>
    <row r="16" spans="1:13">
      <c r="A16" s="31">
        <v>1310</v>
      </c>
      <c r="B16" s="31" t="s">
        <v>51</v>
      </c>
      <c r="C16" s="31" t="s">
        <v>47</v>
      </c>
      <c r="D16" s="24">
        <v>0.63</v>
      </c>
      <c r="E16" s="24">
        <v>53.6</v>
      </c>
      <c r="F16" s="24">
        <v>0.66</v>
      </c>
      <c r="G16" s="24">
        <v>1.2450000000000001</v>
      </c>
      <c r="H16" s="24">
        <v>0.21299999999999999</v>
      </c>
      <c r="I16" s="24">
        <v>0.39300000000000002</v>
      </c>
      <c r="J16" s="49">
        <v>21.796422261699998</v>
      </c>
      <c r="K16" s="30">
        <f t="shared" si="0"/>
        <v>52.647078330910176</v>
      </c>
      <c r="L16" s="30">
        <f t="shared" si="1"/>
        <v>178.3</v>
      </c>
      <c r="M16" s="30">
        <f t="shared" si="2"/>
        <v>44.2</v>
      </c>
    </row>
    <row r="17" spans="1:13">
      <c r="A17" s="31">
        <v>1310</v>
      </c>
      <c r="B17" s="31" t="s">
        <v>51</v>
      </c>
      <c r="C17" s="31" t="s">
        <v>47</v>
      </c>
      <c r="D17" s="24">
        <v>0.63</v>
      </c>
      <c r="E17" s="24">
        <v>53.6</v>
      </c>
      <c r="F17" s="24">
        <v>0.66</v>
      </c>
      <c r="G17" s="24">
        <v>1.2450000000000001</v>
      </c>
      <c r="H17" s="24">
        <v>0.21299999999999999</v>
      </c>
      <c r="I17" s="24">
        <v>0.39300000000000002</v>
      </c>
      <c r="J17" s="49">
        <v>6.9766394525297901</v>
      </c>
      <c r="K17" s="30">
        <f t="shared" si="0"/>
        <v>16.851374933640457</v>
      </c>
      <c r="L17" s="30">
        <f t="shared" si="1"/>
        <v>57.1</v>
      </c>
      <c r="M17" s="30">
        <f t="shared" si="2"/>
        <v>14.2</v>
      </c>
    </row>
    <row r="18" spans="1:13">
      <c r="A18" s="31">
        <v>1310</v>
      </c>
      <c r="B18" s="31" t="s">
        <v>51</v>
      </c>
      <c r="C18" s="31" t="s">
        <v>49</v>
      </c>
      <c r="D18" s="24">
        <v>0.63</v>
      </c>
      <c r="E18" s="24">
        <v>53.6</v>
      </c>
      <c r="F18" s="24">
        <v>0.66</v>
      </c>
      <c r="G18" s="24">
        <v>1.2450000000000001</v>
      </c>
      <c r="H18" s="24">
        <v>0.21299999999999999</v>
      </c>
      <c r="I18" s="24">
        <v>0.39300000000000002</v>
      </c>
      <c r="J18" s="49">
        <v>1.8728108287804599</v>
      </c>
      <c r="K18" s="30">
        <f t="shared" si="0"/>
        <v>4.5235872758363236</v>
      </c>
      <c r="L18" s="30">
        <f t="shared" si="1"/>
        <v>15.3</v>
      </c>
      <c r="M18" s="30">
        <f t="shared" si="2"/>
        <v>3.8</v>
      </c>
    </row>
    <row r="19" spans="1:13">
      <c r="A19" s="31">
        <v>1110</v>
      </c>
      <c r="B19" s="31" t="s">
        <v>56</v>
      </c>
      <c r="D19" s="24">
        <v>0.22</v>
      </c>
      <c r="E19" s="24">
        <v>50.8</v>
      </c>
      <c r="F19" s="24">
        <v>0</v>
      </c>
      <c r="G19" s="24">
        <v>0.96799999999999997</v>
      </c>
      <c r="H19" s="24">
        <v>0.125</v>
      </c>
      <c r="I19" s="24">
        <v>0.28799999999999998</v>
      </c>
      <c r="J19" s="49">
        <v>4.65933243866898E-3</v>
      </c>
      <c r="K19" s="30">
        <f t="shared" si="0"/>
        <v>5.6806581092252199E-3</v>
      </c>
      <c r="L19" s="30">
        <f t="shared" si="1"/>
        <v>0</v>
      </c>
      <c r="M19" s="30">
        <f t="shared" si="2"/>
        <v>0</v>
      </c>
    </row>
    <row r="20" spans="1:13">
      <c r="A20" s="31">
        <v>1110</v>
      </c>
      <c r="B20" s="31" t="s">
        <v>56</v>
      </c>
      <c r="C20" s="31" t="s">
        <v>47</v>
      </c>
      <c r="D20" s="24">
        <v>0.22</v>
      </c>
      <c r="E20" s="24">
        <v>50.8</v>
      </c>
      <c r="F20" s="24">
        <v>0</v>
      </c>
      <c r="G20" s="24">
        <v>0.96799999999999997</v>
      </c>
      <c r="H20" s="24">
        <v>0.125</v>
      </c>
      <c r="I20" s="24">
        <v>0.28799999999999998</v>
      </c>
      <c r="J20" s="49">
        <v>5.9494773642550798E-2</v>
      </c>
      <c r="K20" s="30">
        <f t="shared" si="0"/>
        <v>7.2536028024997923E-2</v>
      </c>
      <c r="L20" s="30">
        <f t="shared" si="1"/>
        <v>0.2</v>
      </c>
      <c r="M20" s="30">
        <f t="shared" si="2"/>
        <v>0</v>
      </c>
    </row>
    <row r="21" spans="1:13">
      <c r="A21" s="31">
        <v>1820</v>
      </c>
      <c r="B21" s="31" t="s">
        <v>56</v>
      </c>
      <c r="C21" s="31" t="s">
        <v>49</v>
      </c>
      <c r="D21" s="24">
        <v>0.22</v>
      </c>
      <c r="E21" s="24">
        <v>50.8</v>
      </c>
      <c r="F21" s="24">
        <v>0</v>
      </c>
      <c r="G21" s="24">
        <v>2.0139999999999998</v>
      </c>
      <c r="H21" s="24">
        <v>0.28699999999999998</v>
      </c>
      <c r="I21" s="24">
        <v>0.28899999999999998</v>
      </c>
      <c r="J21" s="49">
        <v>4.4651569013049704E-3</v>
      </c>
      <c r="K21" s="30">
        <f t="shared" si="0"/>
        <v>5.4628217916198769E-3</v>
      </c>
      <c r="L21" s="30">
        <f t="shared" si="1"/>
        <v>0</v>
      </c>
      <c r="M21" s="30">
        <f t="shared" si="2"/>
        <v>0</v>
      </c>
    </row>
    <row r="22" spans="1:13">
      <c r="A22" s="31">
        <v>1210</v>
      </c>
      <c r="B22" s="31" t="s">
        <v>56</v>
      </c>
      <c r="C22" s="31" t="s">
        <v>47</v>
      </c>
      <c r="D22" s="24">
        <v>0.22</v>
      </c>
      <c r="E22" s="24">
        <v>50.8</v>
      </c>
      <c r="F22" s="24">
        <v>0</v>
      </c>
      <c r="G22" s="24">
        <v>1.2450000000000001</v>
      </c>
      <c r="H22" s="24">
        <v>0.21299999999999999</v>
      </c>
      <c r="I22" s="24">
        <v>0.28799999999999998</v>
      </c>
      <c r="J22" s="49">
        <v>2.9903960052792599E-3</v>
      </c>
      <c r="K22" s="30">
        <f t="shared" si="0"/>
        <v>3.645890809636473E-3</v>
      </c>
      <c r="L22" s="30">
        <f t="shared" si="1"/>
        <v>0</v>
      </c>
      <c r="M22" s="30">
        <f t="shared" si="2"/>
        <v>0</v>
      </c>
    </row>
    <row r="23" spans="1:13">
      <c r="A23" s="31">
        <v>1110</v>
      </c>
      <c r="B23" s="31" t="s">
        <v>56</v>
      </c>
      <c r="C23" s="31" t="s">
        <v>49</v>
      </c>
      <c r="D23" s="24">
        <v>0.22</v>
      </c>
      <c r="E23" s="24">
        <v>50.8</v>
      </c>
      <c r="F23" s="24">
        <v>0</v>
      </c>
      <c r="G23" s="24">
        <v>0.96799999999999997</v>
      </c>
      <c r="H23" s="24">
        <v>0.125</v>
      </c>
      <c r="I23" s="24">
        <v>0.28799999999999998</v>
      </c>
      <c r="J23" s="49">
        <v>4.3153298185266302E-2</v>
      </c>
      <c r="K23" s="30">
        <f t="shared" si="0"/>
        <v>5.2612501147476669E-2</v>
      </c>
      <c r="L23" s="30">
        <f t="shared" si="1"/>
        <v>0.1</v>
      </c>
      <c r="M23" s="30">
        <f t="shared" si="2"/>
        <v>0</v>
      </c>
    </row>
    <row r="24" spans="1:13">
      <c r="A24" s="31">
        <v>1110</v>
      </c>
      <c r="B24" s="31" t="s">
        <v>56</v>
      </c>
      <c r="C24" s="31" t="s">
        <v>49</v>
      </c>
      <c r="D24" s="24">
        <v>0.22</v>
      </c>
      <c r="E24" s="24">
        <v>50.8</v>
      </c>
      <c r="F24" s="24">
        <v>0</v>
      </c>
      <c r="G24" s="24">
        <v>0.96799999999999997</v>
      </c>
      <c r="H24" s="24">
        <v>0.125</v>
      </c>
      <c r="I24" s="24">
        <v>0.28799999999999998</v>
      </c>
      <c r="J24" s="49">
        <v>2.2764961479793898E-3</v>
      </c>
      <c r="K24" s="30">
        <f t="shared" si="0"/>
        <v>2.7755041036164716E-3</v>
      </c>
      <c r="L24" s="30">
        <f t="shared" si="1"/>
        <v>0</v>
      </c>
      <c r="M24" s="30">
        <f t="shared" si="2"/>
        <v>0</v>
      </c>
    </row>
    <row r="25" spans="1:13">
      <c r="A25" s="31">
        <v>1110</v>
      </c>
      <c r="B25" s="31" t="s">
        <v>56</v>
      </c>
      <c r="C25" s="31" t="s">
        <v>46</v>
      </c>
      <c r="D25" s="24">
        <v>0.22</v>
      </c>
      <c r="E25" s="24">
        <v>50.8</v>
      </c>
      <c r="F25" s="24">
        <v>0</v>
      </c>
      <c r="G25" s="24">
        <v>0.96799999999999997</v>
      </c>
      <c r="H25" s="24">
        <v>0.125</v>
      </c>
      <c r="I25" s="24">
        <v>0.28799999999999998</v>
      </c>
      <c r="J25" s="49">
        <v>0.262075281582619</v>
      </c>
      <c r="K25" s="30">
        <f t="shared" si="0"/>
        <v>0.31952218330552906</v>
      </c>
      <c r="L25" s="30">
        <f t="shared" si="1"/>
        <v>0.8</v>
      </c>
      <c r="M25" s="30">
        <f t="shared" si="2"/>
        <v>0.2</v>
      </c>
    </row>
    <row r="26" spans="1:13">
      <c r="A26" s="31">
        <v>1110</v>
      </c>
      <c r="B26" s="31" t="s">
        <v>56</v>
      </c>
      <c r="C26" s="31" t="s">
        <v>46</v>
      </c>
      <c r="D26" s="24">
        <v>0.22</v>
      </c>
      <c r="E26" s="24">
        <v>50.8</v>
      </c>
      <c r="F26" s="24">
        <v>0</v>
      </c>
      <c r="G26" s="24">
        <v>0.96799999999999997</v>
      </c>
      <c r="H26" s="24">
        <v>0.125</v>
      </c>
      <c r="I26" s="24">
        <v>0.28799999999999998</v>
      </c>
      <c r="J26" s="49">
        <v>0.266658918393961</v>
      </c>
      <c r="K26" s="30">
        <f t="shared" si="0"/>
        <v>0.3251105533059172</v>
      </c>
      <c r="L26" s="30">
        <f t="shared" si="1"/>
        <v>0.9</v>
      </c>
      <c r="M26" s="30">
        <f t="shared" si="2"/>
        <v>0.2</v>
      </c>
    </row>
    <row r="27" spans="1:13">
      <c r="A27" s="31">
        <v>1110</v>
      </c>
      <c r="B27" s="31" t="s">
        <v>56</v>
      </c>
      <c r="C27" s="31" t="s">
        <v>46</v>
      </c>
      <c r="D27" s="24">
        <v>0.22</v>
      </c>
      <c r="E27" s="24">
        <v>50.8</v>
      </c>
      <c r="F27" s="24">
        <v>0</v>
      </c>
      <c r="G27" s="24">
        <v>0.96799999999999997</v>
      </c>
      <c r="H27" s="24">
        <v>0.125</v>
      </c>
      <c r="I27" s="24">
        <v>0.28799999999999998</v>
      </c>
      <c r="J27" s="49">
        <v>0.70630839352807295</v>
      </c>
      <c r="K27" s="30">
        <f t="shared" si="0"/>
        <v>0.86113119338942645</v>
      </c>
      <c r="L27" s="30">
        <f t="shared" si="1"/>
        <v>2.2999999999999998</v>
      </c>
      <c r="M27" s="30">
        <f t="shared" si="2"/>
        <v>0.4</v>
      </c>
    </row>
    <row r="28" spans="1:13">
      <c r="A28" s="31">
        <v>1110</v>
      </c>
      <c r="B28" s="31" t="s">
        <v>56</v>
      </c>
      <c r="C28" s="31" t="s">
        <v>46</v>
      </c>
      <c r="D28" s="24">
        <v>0.22</v>
      </c>
      <c r="E28" s="24">
        <v>50.8</v>
      </c>
      <c r="F28" s="24">
        <v>0</v>
      </c>
      <c r="G28" s="24">
        <v>0.96799999999999997</v>
      </c>
      <c r="H28" s="24">
        <v>0.125</v>
      </c>
      <c r="I28" s="24">
        <v>0.28799999999999998</v>
      </c>
      <c r="J28" s="49">
        <v>0.90680205273850101</v>
      </c>
      <c r="K28" s="30">
        <f t="shared" si="0"/>
        <v>1.1055730626987803</v>
      </c>
      <c r="L28" s="30">
        <f t="shared" si="1"/>
        <v>2.9</v>
      </c>
      <c r="M28" s="30">
        <f t="shared" si="2"/>
        <v>0.6</v>
      </c>
    </row>
    <row r="29" spans="1:13">
      <c r="A29" s="31">
        <v>1110</v>
      </c>
      <c r="B29" s="31" t="s">
        <v>56</v>
      </c>
      <c r="C29" s="31" t="s">
        <v>47</v>
      </c>
      <c r="D29" s="24">
        <v>0.22</v>
      </c>
      <c r="E29" s="24">
        <v>50.8</v>
      </c>
      <c r="F29" s="24">
        <v>0</v>
      </c>
      <c r="G29" s="24">
        <v>0.96799999999999997</v>
      </c>
      <c r="H29" s="24">
        <v>0.125</v>
      </c>
      <c r="I29" s="24">
        <v>0.28799999999999998</v>
      </c>
      <c r="J29" s="49">
        <v>3.8092672236768002E-2</v>
      </c>
      <c r="K29" s="30">
        <f t="shared" si="0"/>
        <v>4.6442585991067542E-2</v>
      </c>
      <c r="L29" s="30">
        <f t="shared" si="1"/>
        <v>0.1</v>
      </c>
      <c r="M29" s="30">
        <f t="shared" si="2"/>
        <v>0</v>
      </c>
    </row>
    <row r="30" spans="1:13">
      <c r="A30" s="31">
        <v>1110</v>
      </c>
      <c r="B30" s="31" t="s">
        <v>56</v>
      </c>
      <c r="C30" s="31" t="s">
        <v>46</v>
      </c>
      <c r="D30" s="24">
        <v>0.22</v>
      </c>
      <c r="E30" s="24">
        <v>50.8</v>
      </c>
      <c r="F30" s="24">
        <v>0</v>
      </c>
      <c r="G30" s="24">
        <v>0.96799999999999997</v>
      </c>
      <c r="H30" s="24">
        <v>0.125</v>
      </c>
      <c r="I30" s="24">
        <v>0.28799999999999998</v>
      </c>
      <c r="J30" s="49">
        <v>0.36808077041899301</v>
      </c>
      <c r="K30" s="30">
        <f t="shared" si="0"/>
        <v>0.44876407529483625</v>
      </c>
      <c r="L30" s="30">
        <f t="shared" si="1"/>
        <v>1.2</v>
      </c>
      <c r="M30" s="30">
        <f t="shared" si="2"/>
        <v>0.2</v>
      </c>
    </row>
    <row r="31" spans="1:13">
      <c r="A31" s="31">
        <v>1110</v>
      </c>
      <c r="B31" s="31" t="s">
        <v>56</v>
      </c>
      <c r="C31" s="31" t="s">
        <v>47</v>
      </c>
      <c r="D31" s="24">
        <v>0.22</v>
      </c>
      <c r="E31" s="24">
        <v>50.8</v>
      </c>
      <c r="F31" s="24">
        <v>0</v>
      </c>
      <c r="G31" s="24">
        <v>0.96799999999999997</v>
      </c>
      <c r="H31" s="24">
        <v>0.125</v>
      </c>
      <c r="I31" s="24">
        <v>0.28799999999999998</v>
      </c>
      <c r="J31" s="49">
        <v>6.4254883982383604E-2</v>
      </c>
      <c r="K31" s="30">
        <f t="shared" si="0"/>
        <v>7.8339554551322077E-2</v>
      </c>
      <c r="L31" s="30">
        <f t="shared" si="1"/>
        <v>0.2</v>
      </c>
      <c r="M31" s="30">
        <f t="shared" si="2"/>
        <v>0</v>
      </c>
    </row>
    <row r="32" spans="1:13">
      <c r="A32" s="31">
        <v>1290</v>
      </c>
      <c r="B32" s="31" t="s">
        <v>56</v>
      </c>
      <c r="D32" s="24">
        <v>0.22</v>
      </c>
      <c r="E32" s="24">
        <v>50.8</v>
      </c>
      <c r="F32" s="24">
        <v>0</v>
      </c>
      <c r="G32" s="24">
        <v>1.2450000000000001</v>
      </c>
      <c r="H32" s="24">
        <v>0.21299999999999999</v>
      </c>
      <c r="I32" s="24">
        <v>0.34100000000000003</v>
      </c>
      <c r="J32" s="49">
        <v>4.7744362321761401E-2</v>
      </c>
      <c r="K32" s="30">
        <f t="shared" si="0"/>
        <v>6.8922169968950703E-2</v>
      </c>
      <c r="L32" s="30">
        <f t="shared" si="1"/>
        <v>0.2</v>
      </c>
      <c r="M32" s="30">
        <f t="shared" si="2"/>
        <v>0.1</v>
      </c>
    </row>
    <row r="33" spans="1:13">
      <c r="A33" s="31">
        <v>1290</v>
      </c>
      <c r="B33" s="31" t="s">
        <v>56</v>
      </c>
      <c r="C33" s="31" t="s">
        <v>46</v>
      </c>
      <c r="D33" s="24">
        <v>0.22</v>
      </c>
      <c r="E33" s="24">
        <v>50.8</v>
      </c>
      <c r="F33" s="24">
        <v>0</v>
      </c>
      <c r="G33" s="24">
        <v>1.2450000000000001</v>
      </c>
      <c r="H33" s="24">
        <v>0.21299999999999999</v>
      </c>
      <c r="I33" s="24">
        <v>0.34100000000000003</v>
      </c>
      <c r="J33" s="49">
        <v>0.77080348175410995</v>
      </c>
      <c r="K33" s="30">
        <f t="shared" si="0"/>
        <v>1.1127062128108414</v>
      </c>
      <c r="L33" s="30">
        <f t="shared" si="1"/>
        <v>3.8</v>
      </c>
      <c r="M33" s="30">
        <f t="shared" si="2"/>
        <v>0.8</v>
      </c>
    </row>
    <row r="34" spans="1:13">
      <c r="A34" s="31">
        <v>1290</v>
      </c>
      <c r="B34" s="31" t="s">
        <v>56</v>
      </c>
      <c r="C34" s="31" t="s">
        <v>47</v>
      </c>
      <c r="D34" s="24">
        <v>0.22</v>
      </c>
      <c r="E34" s="24">
        <v>50.8</v>
      </c>
      <c r="F34" s="24">
        <v>0</v>
      </c>
      <c r="G34" s="24">
        <v>1.2450000000000001</v>
      </c>
      <c r="H34" s="24">
        <v>0.21299999999999999</v>
      </c>
      <c r="I34" s="24">
        <v>0.34100000000000003</v>
      </c>
      <c r="J34" s="49">
        <v>7.4217376013977496E-3</v>
      </c>
      <c r="K34" s="30">
        <f t="shared" si="0"/>
        <v>1.0713773010124411E-2</v>
      </c>
      <c r="L34" s="30">
        <f t="shared" si="1"/>
        <v>0</v>
      </c>
      <c r="M34" s="30">
        <f t="shared" si="2"/>
        <v>0</v>
      </c>
    </row>
    <row r="35" spans="1:13">
      <c r="A35" s="31">
        <v>8100</v>
      </c>
      <c r="B35" s="31" t="s">
        <v>51</v>
      </c>
      <c r="C35" s="31" t="s">
        <v>49</v>
      </c>
      <c r="D35" s="24">
        <v>0.63</v>
      </c>
      <c r="E35" s="24">
        <v>53.6</v>
      </c>
      <c r="F35" s="24">
        <v>0.66</v>
      </c>
      <c r="G35" s="24">
        <v>0.98599999999999999</v>
      </c>
      <c r="H35" s="24">
        <v>0.14299999999999999</v>
      </c>
      <c r="I35" s="24">
        <v>0.44600000000000001</v>
      </c>
      <c r="J35" s="49">
        <v>4.2920075203947299</v>
      </c>
      <c r="K35" s="30">
        <f t="shared" si="0"/>
        <v>11.382976211756208</v>
      </c>
      <c r="L35" s="30">
        <f t="shared" si="1"/>
        <v>30.5</v>
      </c>
      <c r="M35" s="30">
        <f t="shared" si="2"/>
        <v>7.1</v>
      </c>
    </row>
    <row r="36" spans="1:13">
      <c r="A36" s="31">
        <v>8100</v>
      </c>
      <c r="B36" s="31" t="s">
        <v>51</v>
      </c>
      <c r="C36" s="31" t="s">
        <v>49</v>
      </c>
      <c r="D36" s="24">
        <v>0.63</v>
      </c>
      <c r="E36" s="24">
        <v>53.6</v>
      </c>
      <c r="F36" s="24">
        <v>0.66</v>
      </c>
      <c r="G36" s="24">
        <v>0.98599999999999999</v>
      </c>
      <c r="H36" s="24">
        <v>0.14299999999999999</v>
      </c>
      <c r="I36" s="24">
        <v>0.44600000000000001</v>
      </c>
      <c r="J36" s="49">
        <v>54.253743297</v>
      </c>
      <c r="K36" s="30">
        <f t="shared" si="0"/>
        <v>143.88816105608359</v>
      </c>
      <c r="L36" s="30">
        <f t="shared" si="1"/>
        <v>386</v>
      </c>
      <c r="M36" s="30">
        <f t="shared" si="2"/>
        <v>90.2</v>
      </c>
    </row>
    <row r="37" spans="1:13">
      <c r="A37" s="31">
        <v>8100</v>
      </c>
      <c r="B37" s="31" t="s">
        <v>51</v>
      </c>
      <c r="D37" s="24">
        <v>0.63</v>
      </c>
      <c r="E37" s="24">
        <v>53.6</v>
      </c>
      <c r="F37" s="24">
        <v>0.66</v>
      </c>
      <c r="G37" s="24">
        <v>0.98599999999999999</v>
      </c>
      <c r="H37" s="24">
        <v>0.14299999999999999</v>
      </c>
      <c r="I37" s="24">
        <v>0.44600000000000001</v>
      </c>
      <c r="J37" s="49">
        <v>2.7373102009166098E-2</v>
      </c>
      <c r="K37" s="30">
        <f t="shared" si="0"/>
        <v>7.259711627524304E-2</v>
      </c>
      <c r="L37" s="30">
        <f t="shared" si="1"/>
        <v>0.2</v>
      </c>
      <c r="M37" s="30">
        <f t="shared" si="2"/>
        <v>0</v>
      </c>
    </row>
    <row r="38" spans="1:13">
      <c r="A38" s="31">
        <v>8100</v>
      </c>
      <c r="B38" s="31" t="s">
        <v>51</v>
      </c>
      <c r="C38" s="31" t="s">
        <v>49</v>
      </c>
      <c r="D38" s="24">
        <v>0.63</v>
      </c>
      <c r="E38" s="24">
        <v>53.6</v>
      </c>
      <c r="F38" s="24">
        <v>0.66</v>
      </c>
      <c r="G38" s="24">
        <v>0.98599999999999999</v>
      </c>
      <c r="H38" s="24">
        <v>0.14299999999999999</v>
      </c>
      <c r="I38" s="24">
        <v>0.44600000000000001</v>
      </c>
      <c r="J38" s="49">
        <v>8.9755614809247408</v>
      </c>
      <c r="K38" s="30">
        <f t="shared" si="0"/>
        <v>23.804385788943204</v>
      </c>
      <c r="L38" s="30">
        <f t="shared" si="1"/>
        <v>63.9</v>
      </c>
      <c r="M38" s="30">
        <f t="shared" si="2"/>
        <v>14.9</v>
      </c>
    </row>
    <row r="39" spans="1:13">
      <c r="A39" s="31">
        <v>8100</v>
      </c>
      <c r="B39" s="31" t="s">
        <v>51</v>
      </c>
      <c r="C39" s="31" t="s">
        <v>50</v>
      </c>
      <c r="D39" s="24">
        <v>0.63</v>
      </c>
      <c r="E39" s="24">
        <v>53.6</v>
      </c>
      <c r="F39" s="24">
        <v>0.66</v>
      </c>
      <c r="G39" s="24">
        <v>0.98599999999999999</v>
      </c>
      <c r="H39" s="24">
        <v>0.14299999999999999</v>
      </c>
      <c r="I39" s="24">
        <v>0.44600000000000001</v>
      </c>
      <c r="J39" s="49">
        <v>12.623722003899999</v>
      </c>
      <c r="K39" s="30">
        <f t="shared" si="0"/>
        <v>33.479793917276652</v>
      </c>
      <c r="L39" s="30">
        <f t="shared" si="1"/>
        <v>89.8</v>
      </c>
      <c r="M39" s="30">
        <f t="shared" si="2"/>
        <v>21</v>
      </c>
    </row>
    <row r="40" spans="1:13">
      <c r="A40" s="31">
        <v>8100</v>
      </c>
      <c r="B40" s="31" t="s">
        <v>51</v>
      </c>
      <c r="C40" s="31" t="s">
        <v>49</v>
      </c>
      <c r="D40" s="24">
        <v>0.63</v>
      </c>
      <c r="E40" s="24">
        <v>53.6</v>
      </c>
      <c r="F40" s="24">
        <v>0.66</v>
      </c>
      <c r="G40" s="24">
        <v>0.98599999999999999</v>
      </c>
      <c r="H40" s="24">
        <v>0.14299999999999999</v>
      </c>
      <c r="I40" s="24">
        <v>0.44600000000000001</v>
      </c>
      <c r="J40" s="49">
        <v>5.2789990691719204</v>
      </c>
      <c r="K40" s="30">
        <f t="shared" si="0"/>
        <v>14.000609397986489</v>
      </c>
      <c r="L40" s="30">
        <f t="shared" si="1"/>
        <v>37.6</v>
      </c>
      <c r="M40" s="30">
        <f t="shared" si="2"/>
        <v>8.8000000000000007</v>
      </c>
    </row>
    <row r="41" spans="1:13">
      <c r="A41" s="31">
        <v>8100</v>
      </c>
      <c r="B41" s="31" t="s">
        <v>51</v>
      </c>
      <c r="C41" s="31" t="s">
        <v>49</v>
      </c>
      <c r="D41" s="24">
        <v>0.63</v>
      </c>
      <c r="E41" s="24">
        <v>53.6</v>
      </c>
      <c r="F41" s="24">
        <v>0.66</v>
      </c>
      <c r="G41" s="24">
        <v>0.98599999999999999</v>
      </c>
      <c r="H41" s="24">
        <v>0.14299999999999999</v>
      </c>
      <c r="I41" s="24">
        <v>0.44600000000000001</v>
      </c>
      <c r="J41" s="49">
        <v>8.1687058737440204</v>
      </c>
      <c r="K41" s="30">
        <f t="shared" si="0"/>
        <v>21.664497137952306</v>
      </c>
      <c r="L41" s="30">
        <f t="shared" si="1"/>
        <v>58.1</v>
      </c>
      <c r="M41" s="30">
        <f t="shared" si="2"/>
        <v>13.6</v>
      </c>
    </row>
    <row r="42" spans="1:13">
      <c r="A42" s="31">
        <v>8100</v>
      </c>
      <c r="B42" s="31" t="s">
        <v>51</v>
      </c>
      <c r="C42" s="31" t="s">
        <v>47</v>
      </c>
      <c r="D42" s="24">
        <v>0.63</v>
      </c>
      <c r="E42" s="24">
        <v>53.6</v>
      </c>
      <c r="F42" s="24">
        <v>0.66</v>
      </c>
      <c r="G42" s="24">
        <v>0.98599999999999999</v>
      </c>
      <c r="H42" s="24">
        <v>0.14299999999999999</v>
      </c>
      <c r="I42" s="24">
        <v>0.44600000000000001</v>
      </c>
      <c r="J42" s="49">
        <v>6.0253520865643502</v>
      </c>
      <c r="K42" s="30">
        <f t="shared" si="0"/>
        <v>15.980037113846864</v>
      </c>
      <c r="L42" s="30">
        <f t="shared" si="1"/>
        <v>42.9</v>
      </c>
      <c r="M42" s="30">
        <f t="shared" si="2"/>
        <v>10</v>
      </c>
    </row>
    <row r="43" spans="1:13">
      <c r="A43" s="31">
        <v>8100</v>
      </c>
      <c r="B43" s="31" t="s">
        <v>51</v>
      </c>
      <c r="C43" s="31" t="s">
        <v>47</v>
      </c>
      <c r="D43" s="24">
        <v>0.63</v>
      </c>
      <c r="E43" s="24">
        <v>53.6</v>
      </c>
      <c r="F43" s="24">
        <v>0.66</v>
      </c>
      <c r="G43" s="24">
        <v>0.98599999999999999</v>
      </c>
      <c r="H43" s="24">
        <v>0.14299999999999999</v>
      </c>
      <c r="I43" s="24">
        <v>0.44600000000000001</v>
      </c>
      <c r="J43" s="49">
        <v>4.8836397194818799</v>
      </c>
      <c r="K43" s="30">
        <f t="shared" si="0"/>
        <v>12.952063688028543</v>
      </c>
      <c r="L43" s="30">
        <f t="shared" si="1"/>
        <v>34.700000000000003</v>
      </c>
      <c r="M43" s="30">
        <f t="shared" si="2"/>
        <v>8.1</v>
      </c>
    </row>
    <row r="44" spans="1:13">
      <c r="A44" s="31">
        <v>8100</v>
      </c>
      <c r="B44" s="31" t="s">
        <v>51</v>
      </c>
      <c r="C44" s="31" t="s">
        <v>49</v>
      </c>
      <c r="D44" s="24">
        <v>0.63</v>
      </c>
      <c r="E44" s="24">
        <v>53.6</v>
      </c>
      <c r="F44" s="24">
        <v>0.66</v>
      </c>
      <c r="G44" s="24">
        <v>0.98599999999999999</v>
      </c>
      <c r="H44" s="24">
        <v>0.14299999999999999</v>
      </c>
      <c r="I44" s="24">
        <v>0.44600000000000001</v>
      </c>
      <c r="J44" s="49">
        <v>39.754109198599998</v>
      </c>
      <c r="K44" s="30">
        <f t="shared" si="0"/>
        <v>105.43319814258034</v>
      </c>
      <c r="L44" s="30">
        <f t="shared" si="1"/>
        <v>282.89999999999998</v>
      </c>
      <c r="M44" s="30">
        <f t="shared" si="2"/>
        <v>66.099999999999994</v>
      </c>
    </row>
    <row r="45" spans="1:13">
      <c r="A45" s="31">
        <v>8100</v>
      </c>
      <c r="B45" s="31" t="s">
        <v>51</v>
      </c>
      <c r="C45" s="31" t="s">
        <v>49</v>
      </c>
      <c r="D45" s="24">
        <v>0.63</v>
      </c>
      <c r="E45" s="24">
        <v>53.6</v>
      </c>
      <c r="F45" s="24">
        <v>0.66</v>
      </c>
      <c r="G45" s="24">
        <v>0.98599999999999999</v>
      </c>
      <c r="H45" s="24">
        <v>0.14299999999999999</v>
      </c>
      <c r="I45" s="24">
        <v>0.44600000000000001</v>
      </c>
      <c r="J45" s="49">
        <v>5.3509599947801201</v>
      </c>
      <c r="K45" s="30">
        <f t="shared" si="0"/>
        <v>14.191459367489516</v>
      </c>
      <c r="L45" s="30">
        <f t="shared" si="1"/>
        <v>38.1</v>
      </c>
      <c r="M45" s="30">
        <f t="shared" si="2"/>
        <v>8.9</v>
      </c>
    </row>
    <row r="46" spans="1:13">
      <c r="A46" s="31">
        <v>8100</v>
      </c>
      <c r="B46" s="31" t="s">
        <v>51</v>
      </c>
      <c r="C46" s="31" t="s">
        <v>49</v>
      </c>
      <c r="D46" s="24">
        <v>0.63</v>
      </c>
      <c r="E46" s="24">
        <v>53.6</v>
      </c>
      <c r="F46" s="24">
        <v>0.66</v>
      </c>
      <c r="G46" s="24">
        <v>0.98599999999999999</v>
      </c>
      <c r="H46" s="24">
        <v>0.14299999999999999</v>
      </c>
      <c r="I46" s="24">
        <v>0.44600000000000001</v>
      </c>
      <c r="J46" s="49">
        <v>4.4559573094367799</v>
      </c>
      <c r="K46" s="30">
        <f t="shared" si="0"/>
        <v>11.817792912267599</v>
      </c>
      <c r="L46" s="30">
        <f t="shared" si="1"/>
        <v>31.7</v>
      </c>
      <c r="M46" s="30">
        <f t="shared" si="2"/>
        <v>7.4</v>
      </c>
    </row>
    <row r="47" spans="1:13">
      <c r="A47" s="31">
        <v>8100</v>
      </c>
      <c r="B47" s="31" t="s">
        <v>51</v>
      </c>
      <c r="C47" s="31" t="s">
        <v>49</v>
      </c>
      <c r="D47" s="24">
        <v>0.63</v>
      </c>
      <c r="E47" s="24">
        <v>53.6</v>
      </c>
      <c r="F47" s="24">
        <v>0.66</v>
      </c>
      <c r="G47" s="24">
        <v>0.98599999999999999</v>
      </c>
      <c r="H47" s="24">
        <v>0.14299999999999999</v>
      </c>
      <c r="I47" s="24">
        <v>0.44600000000000001</v>
      </c>
      <c r="J47" s="49">
        <v>6.7582431014001001</v>
      </c>
      <c r="K47" s="30">
        <f t="shared" si="0"/>
        <v>17.923761803993251</v>
      </c>
      <c r="L47" s="30">
        <f t="shared" si="1"/>
        <v>48.1</v>
      </c>
      <c r="M47" s="30">
        <f t="shared" si="2"/>
        <v>11.2</v>
      </c>
    </row>
    <row r="48" spans="1:13">
      <c r="A48" s="31">
        <v>8100</v>
      </c>
      <c r="B48" s="31" t="s">
        <v>51</v>
      </c>
      <c r="C48" s="31" t="s">
        <v>47</v>
      </c>
      <c r="D48" s="24">
        <v>0.63</v>
      </c>
      <c r="E48" s="24">
        <v>53.6</v>
      </c>
      <c r="F48" s="24">
        <v>0.66</v>
      </c>
      <c r="G48" s="24">
        <v>0.98599999999999999</v>
      </c>
      <c r="H48" s="24">
        <v>0.14299999999999999</v>
      </c>
      <c r="I48" s="24">
        <v>0.44600000000000001</v>
      </c>
      <c r="J48" s="49">
        <v>2.2827989437246301</v>
      </c>
      <c r="K48" s="30">
        <f t="shared" si="0"/>
        <v>6.0542871719502154</v>
      </c>
      <c r="L48" s="30">
        <f t="shared" si="1"/>
        <v>16.2</v>
      </c>
      <c r="M48" s="30">
        <f t="shared" si="2"/>
        <v>3.8</v>
      </c>
    </row>
    <row r="49" spans="1:13">
      <c r="A49" s="31">
        <v>8100</v>
      </c>
      <c r="B49" s="31" t="s">
        <v>51</v>
      </c>
      <c r="C49" s="31" t="s">
        <v>49</v>
      </c>
      <c r="D49" s="24">
        <v>0.63</v>
      </c>
      <c r="E49" s="24">
        <v>53.6</v>
      </c>
      <c r="F49" s="24">
        <v>0.66</v>
      </c>
      <c r="G49" s="24">
        <v>0.98599999999999999</v>
      </c>
      <c r="H49" s="24">
        <v>0.14299999999999999</v>
      </c>
      <c r="I49" s="24">
        <v>0.44600000000000001</v>
      </c>
      <c r="J49" s="49">
        <v>4.1292746135777501</v>
      </c>
      <c r="K49" s="30">
        <f t="shared" si="0"/>
        <v>10.951386845156669</v>
      </c>
      <c r="L49" s="30">
        <f t="shared" si="1"/>
        <v>29.4</v>
      </c>
      <c r="M49" s="30">
        <f t="shared" si="2"/>
        <v>6.9</v>
      </c>
    </row>
    <row r="50" spans="1:13">
      <c r="A50" s="31">
        <v>8100</v>
      </c>
      <c r="B50" s="31" t="s">
        <v>45</v>
      </c>
      <c r="C50" s="31" t="s">
        <v>49</v>
      </c>
      <c r="D50" s="24">
        <v>0.8</v>
      </c>
      <c r="E50" s="24">
        <v>49.9</v>
      </c>
      <c r="F50" s="24">
        <v>0</v>
      </c>
      <c r="G50" s="24">
        <v>0.98599999999999999</v>
      </c>
      <c r="H50" s="24">
        <v>0.14299999999999999</v>
      </c>
      <c r="I50" s="24">
        <v>0.44600000000000001</v>
      </c>
      <c r="J50" s="49">
        <v>15.7832285278</v>
      </c>
      <c r="K50" s="30">
        <f t="shared" si="0"/>
        <v>29.271838681466676</v>
      </c>
      <c r="L50" s="30">
        <f t="shared" si="1"/>
        <v>78.5</v>
      </c>
      <c r="M50" s="30">
        <f t="shared" si="2"/>
        <v>24</v>
      </c>
    </row>
    <row r="51" spans="1:13">
      <c r="A51" s="31">
        <v>8100</v>
      </c>
      <c r="B51" s="31" t="s">
        <v>45</v>
      </c>
      <c r="C51" s="31" t="s">
        <v>49</v>
      </c>
      <c r="D51" s="24">
        <v>0.8</v>
      </c>
      <c r="E51" s="24">
        <v>49.9</v>
      </c>
      <c r="F51" s="24">
        <v>0</v>
      </c>
      <c r="G51" s="24">
        <v>0.98599999999999999</v>
      </c>
      <c r="H51" s="24">
        <v>0.14299999999999999</v>
      </c>
      <c r="I51" s="24">
        <v>0.44600000000000001</v>
      </c>
      <c r="J51" s="49">
        <v>0.82109737670479399</v>
      </c>
      <c r="K51" s="30">
        <f t="shared" si="0"/>
        <v>1.5228208797929892</v>
      </c>
      <c r="L51" s="30">
        <f t="shared" si="1"/>
        <v>4.0999999999999996</v>
      </c>
      <c r="M51" s="30">
        <f t="shared" si="2"/>
        <v>1.2</v>
      </c>
    </row>
    <row r="52" spans="1:13">
      <c r="A52" s="31">
        <v>8100</v>
      </c>
      <c r="B52" s="31" t="s">
        <v>45</v>
      </c>
      <c r="C52" s="31" t="s">
        <v>49</v>
      </c>
      <c r="D52" s="24">
        <v>0.8</v>
      </c>
      <c r="E52" s="24">
        <v>49.9</v>
      </c>
      <c r="F52" s="24">
        <v>0</v>
      </c>
      <c r="G52" s="24">
        <v>0.98599999999999999</v>
      </c>
      <c r="H52" s="24">
        <v>0.14299999999999999</v>
      </c>
      <c r="I52" s="24">
        <v>0.44600000000000001</v>
      </c>
      <c r="J52" s="49">
        <v>5.28902879742426</v>
      </c>
      <c r="K52" s="30">
        <f t="shared" si="0"/>
        <v>9.809120958182989</v>
      </c>
      <c r="L52" s="30">
        <f t="shared" si="1"/>
        <v>26.3</v>
      </c>
      <c r="M52" s="30">
        <f t="shared" si="2"/>
        <v>8</v>
      </c>
    </row>
    <row r="53" spans="1:13">
      <c r="A53" s="31">
        <v>8100</v>
      </c>
      <c r="B53" s="31" t="s">
        <v>45</v>
      </c>
      <c r="C53" s="31" t="s">
        <v>49</v>
      </c>
      <c r="D53" s="24">
        <v>0.8</v>
      </c>
      <c r="E53" s="24">
        <v>49.9</v>
      </c>
      <c r="F53" s="24">
        <v>0</v>
      </c>
      <c r="G53" s="24">
        <v>0.98599999999999999</v>
      </c>
      <c r="H53" s="24">
        <v>0.14299999999999999</v>
      </c>
      <c r="I53" s="24">
        <v>0.44600000000000001</v>
      </c>
      <c r="J53" s="49">
        <v>4.0349544873005403</v>
      </c>
      <c r="K53" s="30">
        <f t="shared" si="0"/>
        <v>7.4832938413890355</v>
      </c>
      <c r="L53" s="30">
        <f t="shared" si="1"/>
        <v>20.100000000000001</v>
      </c>
      <c r="M53" s="30">
        <f t="shared" si="2"/>
        <v>6.1</v>
      </c>
    </row>
    <row r="54" spans="1:13">
      <c r="A54" s="31">
        <v>8100</v>
      </c>
      <c r="B54" s="31" t="s">
        <v>45</v>
      </c>
      <c r="C54" s="31" t="s">
        <v>49</v>
      </c>
      <c r="D54" s="24">
        <v>0.8</v>
      </c>
      <c r="E54" s="24">
        <v>49.9</v>
      </c>
      <c r="F54" s="24">
        <v>0</v>
      </c>
      <c r="G54" s="24">
        <v>0.98599999999999999</v>
      </c>
      <c r="H54" s="24">
        <v>0.14299999999999999</v>
      </c>
      <c r="I54" s="24">
        <v>0.44600000000000001</v>
      </c>
      <c r="J54" s="49">
        <v>30.918001661400002</v>
      </c>
      <c r="K54" s="30">
        <f t="shared" si="0"/>
        <v>57.341041181260124</v>
      </c>
      <c r="L54" s="30">
        <f t="shared" si="1"/>
        <v>153.80000000000001</v>
      </c>
      <c r="M54" s="30">
        <f t="shared" si="2"/>
        <v>47</v>
      </c>
    </row>
    <row r="55" spans="1:13">
      <c r="A55" s="31">
        <v>8100</v>
      </c>
      <c r="B55" s="31" t="s">
        <v>45</v>
      </c>
      <c r="C55" s="31" t="s">
        <v>49</v>
      </c>
      <c r="D55" s="24">
        <v>0.8</v>
      </c>
      <c r="E55" s="24">
        <v>49.9</v>
      </c>
      <c r="F55" s="24">
        <v>0</v>
      </c>
      <c r="G55" s="24">
        <v>0.98599999999999999</v>
      </c>
      <c r="H55" s="24">
        <v>0.14299999999999999</v>
      </c>
      <c r="I55" s="24">
        <v>0.44600000000000001</v>
      </c>
      <c r="J55" s="49">
        <v>2.64898689999238</v>
      </c>
      <c r="K55" s="30">
        <f t="shared" si="0"/>
        <v>4.9128552545075346</v>
      </c>
      <c r="L55" s="30">
        <f t="shared" si="1"/>
        <v>13.2</v>
      </c>
      <c r="M55" s="30">
        <f t="shared" si="2"/>
        <v>4</v>
      </c>
    </row>
    <row r="56" spans="1:13">
      <c r="A56" s="31">
        <v>8100</v>
      </c>
      <c r="B56" s="31" t="s">
        <v>45</v>
      </c>
      <c r="C56" s="31" t="s">
        <v>50</v>
      </c>
      <c r="D56" s="24">
        <v>0.8</v>
      </c>
      <c r="E56" s="24">
        <v>49.9</v>
      </c>
      <c r="F56" s="24">
        <v>0</v>
      </c>
      <c r="G56" s="24">
        <v>0.98599999999999999</v>
      </c>
      <c r="H56" s="24">
        <v>0.14299999999999999</v>
      </c>
      <c r="I56" s="24">
        <v>0.44600000000000001</v>
      </c>
      <c r="J56" s="49">
        <v>1.0185688573132901</v>
      </c>
      <c r="K56" s="30">
        <f t="shared" si="0"/>
        <v>1.8890547789208494</v>
      </c>
      <c r="L56" s="30">
        <f t="shared" si="1"/>
        <v>5.0999999999999996</v>
      </c>
      <c r="M56" s="30">
        <f t="shared" si="2"/>
        <v>1.5</v>
      </c>
    </row>
    <row r="57" spans="1:13">
      <c r="A57" s="31">
        <v>8100</v>
      </c>
      <c r="B57" s="31" t="s">
        <v>45</v>
      </c>
      <c r="C57" s="31" t="s">
        <v>49</v>
      </c>
      <c r="D57" s="24">
        <v>0.8</v>
      </c>
      <c r="E57" s="24">
        <v>49.9</v>
      </c>
      <c r="F57" s="24">
        <v>0</v>
      </c>
      <c r="G57" s="24">
        <v>0.98599999999999999</v>
      </c>
      <c r="H57" s="24">
        <v>0.14299999999999999</v>
      </c>
      <c r="I57" s="24">
        <v>0.44600000000000001</v>
      </c>
      <c r="J57" s="49">
        <v>4.6135253154383902</v>
      </c>
      <c r="K57" s="30">
        <f t="shared" si="0"/>
        <v>8.5563209421006281</v>
      </c>
      <c r="L57" s="30">
        <f t="shared" si="1"/>
        <v>23</v>
      </c>
      <c r="M57" s="30">
        <f t="shared" si="2"/>
        <v>7</v>
      </c>
    </row>
    <row r="58" spans="1:13">
      <c r="A58" s="31">
        <v>8100</v>
      </c>
      <c r="B58" s="31" t="s">
        <v>45</v>
      </c>
      <c r="C58" s="31" t="s">
        <v>47</v>
      </c>
      <c r="D58" s="24">
        <v>0.8</v>
      </c>
      <c r="E58" s="24">
        <v>49.9</v>
      </c>
      <c r="F58" s="24">
        <v>0</v>
      </c>
      <c r="G58" s="24">
        <v>0.98599999999999999</v>
      </c>
      <c r="H58" s="24">
        <v>0.14299999999999999</v>
      </c>
      <c r="I58" s="24">
        <v>0.44600000000000001</v>
      </c>
      <c r="J58" s="49">
        <v>1.83699921050329</v>
      </c>
      <c r="K58" s="30">
        <f t="shared" si="0"/>
        <v>3.4069293524529094</v>
      </c>
      <c r="L58" s="30">
        <f t="shared" si="1"/>
        <v>9.1</v>
      </c>
      <c r="M58" s="30">
        <f t="shared" si="2"/>
        <v>2.8</v>
      </c>
    </row>
    <row r="59" spans="1:13">
      <c r="A59" s="31">
        <v>8100</v>
      </c>
      <c r="B59" s="31" t="s">
        <v>45</v>
      </c>
      <c r="C59" s="31" t="s">
        <v>49</v>
      </c>
      <c r="D59" s="24">
        <v>0.8</v>
      </c>
      <c r="E59" s="24">
        <v>49.9</v>
      </c>
      <c r="F59" s="24">
        <v>0</v>
      </c>
      <c r="G59" s="24">
        <v>0.98599999999999999</v>
      </c>
      <c r="H59" s="24">
        <v>0.14299999999999999</v>
      </c>
      <c r="I59" s="24">
        <v>0.44600000000000001</v>
      </c>
      <c r="J59" s="49">
        <v>2.40038051670708</v>
      </c>
      <c r="K59" s="30">
        <f t="shared" si="0"/>
        <v>4.4517857126268954</v>
      </c>
      <c r="L59" s="30">
        <f t="shared" si="1"/>
        <v>11.9</v>
      </c>
      <c r="M59" s="30">
        <f t="shared" si="2"/>
        <v>3.7</v>
      </c>
    </row>
    <row r="60" spans="1:13">
      <c r="A60" s="31">
        <v>8100</v>
      </c>
      <c r="B60" s="31" t="s">
        <v>45</v>
      </c>
      <c r="C60" s="31" t="s">
        <v>49</v>
      </c>
      <c r="D60" s="24">
        <v>0.8</v>
      </c>
      <c r="E60" s="24">
        <v>49.9</v>
      </c>
      <c r="F60" s="24">
        <v>0</v>
      </c>
      <c r="G60" s="24">
        <v>0.98599999999999999</v>
      </c>
      <c r="H60" s="24">
        <v>0.14299999999999999</v>
      </c>
      <c r="I60" s="24">
        <v>0.44600000000000001</v>
      </c>
      <c r="J60" s="49">
        <v>4.6935433800801301</v>
      </c>
      <c r="K60" s="30">
        <f t="shared" si="0"/>
        <v>8.7047237784196092</v>
      </c>
      <c r="L60" s="30">
        <f t="shared" si="1"/>
        <v>23.4</v>
      </c>
      <c r="M60" s="30">
        <f t="shared" si="2"/>
        <v>7.1</v>
      </c>
    </row>
    <row r="61" spans="1:13">
      <c r="A61" s="31">
        <v>8100</v>
      </c>
      <c r="B61" s="31" t="s">
        <v>45</v>
      </c>
      <c r="C61" s="31" t="s">
        <v>49</v>
      </c>
      <c r="D61" s="24">
        <v>0.8</v>
      </c>
      <c r="E61" s="24">
        <v>49.9</v>
      </c>
      <c r="F61" s="24">
        <v>0</v>
      </c>
      <c r="G61" s="24">
        <v>0.98599999999999999</v>
      </c>
      <c r="H61" s="24">
        <v>0.14299999999999999</v>
      </c>
      <c r="I61" s="24">
        <v>0.44600000000000001</v>
      </c>
      <c r="J61" s="49">
        <v>1.6307851980066499</v>
      </c>
      <c r="K61" s="30">
        <f t="shared" si="0"/>
        <v>3.0244814079764328</v>
      </c>
      <c r="L61" s="30">
        <f t="shared" si="1"/>
        <v>8.1</v>
      </c>
      <c r="M61" s="30">
        <f t="shared" si="2"/>
        <v>2.5</v>
      </c>
    </row>
    <row r="62" spans="1:13">
      <c r="A62" s="31">
        <v>8100</v>
      </c>
      <c r="B62" s="31" t="s">
        <v>45</v>
      </c>
      <c r="C62" s="31" t="s">
        <v>49</v>
      </c>
      <c r="D62" s="24">
        <v>0.8</v>
      </c>
      <c r="E62" s="24">
        <v>49.9</v>
      </c>
      <c r="F62" s="24">
        <v>0</v>
      </c>
      <c r="G62" s="24">
        <v>0.98599999999999999</v>
      </c>
      <c r="H62" s="24">
        <v>0.14299999999999999</v>
      </c>
      <c r="I62" s="24">
        <v>0.44600000000000001</v>
      </c>
      <c r="J62" s="49">
        <v>0.540762518910753</v>
      </c>
      <c r="K62" s="30">
        <f t="shared" si="0"/>
        <v>1.0029071802805309</v>
      </c>
      <c r="L62" s="30">
        <f t="shared" si="1"/>
        <v>2.7</v>
      </c>
      <c r="M62" s="30">
        <f t="shared" si="2"/>
        <v>0.8</v>
      </c>
    </row>
    <row r="63" spans="1:13">
      <c r="A63" s="31">
        <v>8100</v>
      </c>
      <c r="B63" s="31" t="s">
        <v>45</v>
      </c>
      <c r="C63" s="31" t="s">
        <v>49</v>
      </c>
      <c r="D63" s="24">
        <v>0.8</v>
      </c>
      <c r="E63" s="24">
        <v>49.9</v>
      </c>
      <c r="F63" s="24">
        <v>0</v>
      </c>
      <c r="G63" s="24">
        <v>0.98599999999999999</v>
      </c>
      <c r="H63" s="24">
        <v>0.14299999999999999</v>
      </c>
      <c r="I63" s="24">
        <v>0.44600000000000001</v>
      </c>
      <c r="J63" s="49">
        <v>6.8066123654332404</v>
      </c>
      <c r="K63" s="30">
        <f t="shared" si="0"/>
        <v>12.62365673647191</v>
      </c>
      <c r="L63" s="30">
        <f t="shared" si="1"/>
        <v>33.9</v>
      </c>
      <c r="M63" s="30">
        <f t="shared" si="2"/>
        <v>10.4</v>
      </c>
    </row>
    <row r="64" spans="1:13">
      <c r="A64" s="31">
        <v>8100</v>
      </c>
      <c r="B64" s="31" t="s">
        <v>45</v>
      </c>
      <c r="C64" s="31" t="s">
        <v>49</v>
      </c>
      <c r="D64" s="24">
        <v>0.8</v>
      </c>
      <c r="E64" s="24">
        <v>49.9</v>
      </c>
      <c r="F64" s="24">
        <v>0</v>
      </c>
      <c r="G64" s="24">
        <v>0.98599999999999999</v>
      </c>
      <c r="H64" s="24">
        <v>0.14299999999999999</v>
      </c>
      <c r="I64" s="24">
        <v>0.44600000000000001</v>
      </c>
      <c r="J64" s="49">
        <v>17.598058193</v>
      </c>
      <c r="K64" s="30">
        <f t="shared" si="0"/>
        <v>32.637652025707681</v>
      </c>
      <c r="L64" s="30">
        <f t="shared" si="1"/>
        <v>87.6</v>
      </c>
      <c r="M64" s="30">
        <f t="shared" si="2"/>
        <v>26.8</v>
      </c>
    </row>
    <row r="65" spans="1:13">
      <c r="A65" s="31">
        <v>8100</v>
      </c>
      <c r="B65" s="31" t="s">
        <v>45</v>
      </c>
      <c r="C65" s="31" t="s">
        <v>49</v>
      </c>
      <c r="D65" s="24">
        <v>0.8</v>
      </c>
      <c r="E65" s="24">
        <v>49.9</v>
      </c>
      <c r="F65" s="24">
        <v>0</v>
      </c>
      <c r="G65" s="24">
        <v>0.98599999999999999</v>
      </c>
      <c r="H65" s="24">
        <v>0.14299999999999999</v>
      </c>
      <c r="I65" s="24">
        <v>0.44600000000000001</v>
      </c>
      <c r="J65" s="49">
        <v>1.4693325550883301</v>
      </c>
      <c r="K65" s="30">
        <f t="shared" si="0"/>
        <v>2.725048645542735</v>
      </c>
      <c r="L65" s="30">
        <f t="shared" si="1"/>
        <v>7.3</v>
      </c>
      <c r="M65" s="30">
        <f t="shared" si="2"/>
        <v>2.2000000000000002</v>
      </c>
    </row>
    <row r="66" spans="1:13">
      <c r="A66" s="31">
        <v>8100</v>
      </c>
      <c r="B66" s="31" t="s">
        <v>45</v>
      </c>
      <c r="C66" s="31" t="s">
        <v>49</v>
      </c>
      <c r="D66" s="24">
        <v>0.8</v>
      </c>
      <c r="E66" s="24">
        <v>49.9</v>
      </c>
      <c r="F66" s="24">
        <v>0</v>
      </c>
      <c r="G66" s="24">
        <v>0.98599999999999999</v>
      </c>
      <c r="H66" s="24">
        <v>0.14299999999999999</v>
      </c>
      <c r="I66" s="24">
        <v>0.44600000000000001</v>
      </c>
      <c r="J66" s="49">
        <v>4.6942981012436297E-2</v>
      </c>
      <c r="K66" s="30">
        <f t="shared" si="0"/>
        <v>8.706123496868122E-2</v>
      </c>
      <c r="L66" s="30">
        <f t="shared" si="1"/>
        <v>0.2</v>
      </c>
      <c r="M66" s="30">
        <f t="shared" si="2"/>
        <v>0.1</v>
      </c>
    </row>
    <row r="67" spans="1:13">
      <c r="A67" s="31">
        <v>8100</v>
      </c>
      <c r="B67" s="31" t="s">
        <v>45</v>
      </c>
      <c r="C67" s="31" t="s">
        <v>49</v>
      </c>
      <c r="D67" s="24">
        <v>0.8</v>
      </c>
      <c r="E67" s="24">
        <v>49.9</v>
      </c>
      <c r="F67" s="24">
        <v>0</v>
      </c>
      <c r="G67" s="24">
        <v>0.98599999999999999</v>
      </c>
      <c r="H67" s="24">
        <v>0.14299999999999999</v>
      </c>
      <c r="I67" s="24">
        <v>0.44600000000000001</v>
      </c>
      <c r="J67" s="49">
        <v>1.2704991610035701</v>
      </c>
      <c r="K67" s="30">
        <f t="shared" ref="K67:K130" si="3">(E67*I67*J67/12)+(F67*J67)</f>
        <v>2.3562889189832377</v>
      </c>
      <c r="L67" s="30">
        <f t="shared" ref="L67:L130" si="4">ROUND(2.721*G67*K67,1)</f>
        <v>6.3</v>
      </c>
      <c r="M67" s="30">
        <f t="shared" ref="M67:M130" si="5">ROUND((2.721*H67*K67)+(D67*J67),1)</f>
        <v>1.9</v>
      </c>
    </row>
    <row r="68" spans="1:13">
      <c r="A68" s="31">
        <v>8100</v>
      </c>
      <c r="B68" s="31" t="s">
        <v>45</v>
      </c>
      <c r="C68" s="31" t="s">
        <v>49</v>
      </c>
      <c r="D68" s="24">
        <v>0.8</v>
      </c>
      <c r="E68" s="24">
        <v>49.9</v>
      </c>
      <c r="F68" s="24">
        <v>0</v>
      </c>
      <c r="G68" s="24">
        <v>0.98599999999999999</v>
      </c>
      <c r="H68" s="24">
        <v>0.14299999999999999</v>
      </c>
      <c r="I68" s="24">
        <v>0.44600000000000001</v>
      </c>
      <c r="J68" s="49">
        <v>3.6811208209499902</v>
      </c>
      <c r="K68" s="30">
        <f t="shared" si="3"/>
        <v>6.8270680265475336</v>
      </c>
      <c r="L68" s="30">
        <f t="shared" si="4"/>
        <v>18.3</v>
      </c>
      <c r="M68" s="30">
        <f t="shared" si="5"/>
        <v>5.6</v>
      </c>
    </row>
    <row r="69" spans="1:13">
      <c r="A69" s="31">
        <v>1400</v>
      </c>
      <c r="B69" s="31" t="s">
        <v>51</v>
      </c>
      <c r="C69" s="31" t="s">
        <v>50</v>
      </c>
      <c r="D69" s="24">
        <v>0.63</v>
      </c>
      <c r="E69" s="24">
        <v>53.6</v>
      </c>
      <c r="F69" s="24">
        <v>0.66</v>
      </c>
      <c r="G69" s="24">
        <v>0.70899999999999996</v>
      </c>
      <c r="H69" s="24">
        <v>0.11700000000000001</v>
      </c>
      <c r="I69" s="24">
        <v>0.43099999999999999</v>
      </c>
      <c r="J69" s="49">
        <v>0.53220926433577298</v>
      </c>
      <c r="K69" s="30">
        <f t="shared" si="3"/>
        <v>1.3758319095432181</v>
      </c>
      <c r="L69" s="30">
        <f t="shared" si="4"/>
        <v>2.7</v>
      </c>
      <c r="M69" s="30">
        <f t="shared" si="5"/>
        <v>0.8</v>
      </c>
    </row>
    <row r="70" spans="1:13">
      <c r="A70" s="31">
        <v>1400</v>
      </c>
      <c r="B70" s="31" t="s">
        <v>51</v>
      </c>
      <c r="C70" s="31" t="s">
        <v>47</v>
      </c>
      <c r="D70" s="24">
        <v>0.63</v>
      </c>
      <c r="E70" s="24">
        <v>53.6</v>
      </c>
      <c r="F70" s="24">
        <v>0.66</v>
      </c>
      <c r="G70" s="24">
        <v>0.70899999999999996</v>
      </c>
      <c r="H70" s="24">
        <v>0.11700000000000001</v>
      </c>
      <c r="I70" s="24">
        <v>0.43099999999999999</v>
      </c>
      <c r="J70" s="49">
        <v>0.51056260741081505</v>
      </c>
      <c r="K70" s="30">
        <f t="shared" si="3"/>
        <v>1.3198724151712784</v>
      </c>
      <c r="L70" s="30">
        <f t="shared" si="4"/>
        <v>2.5</v>
      </c>
      <c r="M70" s="30">
        <f t="shared" si="5"/>
        <v>0.7</v>
      </c>
    </row>
    <row r="71" spans="1:13">
      <c r="A71" s="31">
        <v>1400</v>
      </c>
      <c r="B71" s="31" t="s">
        <v>51</v>
      </c>
      <c r="C71" s="31" t="s">
        <v>47</v>
      </c>
      <c r="D71" s="24">
        <v>0.63</v>
      </c>
      <c r="E71" s="24">
        <v>53.6</v>
      </c>
      <c r="F71" s="24">
        <v>0.66</v>
      </c>
      <c r="G71" s="24">
        <v>0.70899999999999996</v>
      </c>
      <c r="H71" s="24">
        <v>0.11700000000000001</v>
      </c>
      <c r="I71" s="24">
        <v>0.43099999999999999</v>
      </c>
      <c r="J71" s="49">
        <v>0.14246397529853</v>
      </c>
      <c r="K71" s="30">
        <f t="shared" si="3"/>
        <v>0.36828837134340653</v>
      </c>
      <c r="L71" s="30">
        <f t="shared" si="4"/>
        <v>0.7</v>
      </c>
      <c r="M71" s="30">
        <f t="shared" si="5"/>
        <v>0.2</v>
      </c>
    </row>
    <row r="72" spans="1:13">
      <c r="A72" s="31">
        <v>1400</v>
      </c>
      <c r="B72" s="31" t="s">
        <v>51</v>
      </c>
      <c r="C72" s="31" t="s">
        <v>47</v>
      </c>
      <c r="D72" s="24">
        <v>0.63</v>
      </c>
      <c r="E72" s="24">
        <v>53.6</v>
      </c>
      <c r="F72" s="24">
        <v>0.66</v>
      </c>
      <c r="G72" s="24">
        <v>0.70899999999999996</v>
      </c>
      <c r="H72" s="24">
        <v>0.11700000000000001</v>
      </c>
      <c r="I72" s="24">
        <v>0.43099999999999999</v>
      </c>
      <c r="J72" s="49">
        <v>0.68525387857946796</v>
      </c>
      <c r="K72" s="30">
        <f t="shared" si="3"/>
        <v>1.7714726433117354</v>
      </c>
      <c r="L72" s="30">
        <f t="shared" si="4"/>
        <v>3.4</v>
      </c>
      <c r="M72" s="30">
        <f t="shared" si="5"/>
        <v>1</v>
      </c>
    </row>
    <row r="73" spans="1:13">
      <c r="A73" s="31">
        <v>1400</v>
      </c>
      <c r="B73" s="31" t="s">
        <v>51</v>
      </c>
      <c r="C73" s="31" t="s">
        <v>47</v>
      </c>
      <c r="D73" s="24">
        <v>0.63</v>
      </c>
      <c r="E73" s="24">
        <v>53.6</v>
      </c>
      <c r="F73" s="24">
        <v>0.66</v>
      </c>
      <c r="G73" s="24">
        <v>0.70899999999999996</v>
      </c>
      <c r="H73" s="24">
        <v>0.11700000000000001</v>
      </c>
      <c r="I73" s="24">
        <v>0.43099999999999999</v>
      </c>
      <c r="J73" s="49">
        <v>2.5563344967263899E-2</v>
      </c>
      <c r="K73" s="30">
        <f t="shared" si="3"/>
        <v>6.6084655186372812E-2</v>
      </c>
      <c r="L73" s="30">
        <f t="shared" si="4"/>
        <v>0.1</v>
      </c>
      <c r="M73" s="30">
        <f t="shared" si="5"/>
        <v>0</v>
      </c>
    </row>
    <row r="74" spans="1:13">
      <c r="A74" s="31">
        <v>1400</v>
      </c>
      <c r="B74" s="31" t="s">
        <v>51</v>
      </c>
      <c r="C74" s="31" t="s">
        <v>47</v>
      </c>
      <c r="D74" s="24">
        <v>0.63</v>
      </c>
      <c r="E74" s="24">
        <v>53.6</v>
      </c>
      <c r="F74" s="24">
        <v>0.66</v>
      </c>
      <c r="G74" s="24">
        <v>0.70899999999999996</v>
      </c>
      <c r="H74" s="24">
        <v>0.11700000000000001</v>
      </c>
      <c r="I74" s="24">
        <v>0.43099999999999999</v>
      </c>
      <c r="J74" s="49">
        <v>4.4735373622075203</v>
      </c>
      <c r="K74" s="30">
        <f t="shared" si="3"/>
        <v>11.564690552954735</v>
      </c>
      <c r="L74" s="30">
        <f t="shared" si="4"/>
        <v>22.3</v>
      </c>
      <c r="M74" s="30">
        <f t="shared" si="5"/>
        <v>6.5</v>
      </c>
    </row>
    <row r="75" spans="1:13">
      <c r="A75" s="31">
        <v>7400</v>
      </c>
      <c r="B75" s="31" t="s">
        <v>56</v>
      </c>
      <c r="C75" s="31" t="s">
        <v>49</v>
      </c>
      <c r="D75" s="24">
        <v>0.22</v>
      </c>
      <c r="E75" s="24">
        <v>50.8</v>
      </c>
      <c r="F75" s="24">
        <v>0</v>
      </c>
      <c r="G75" s="24">
        <v>0.70899999999999996</v>
      </c>
      <c r="H75" s="24">
        <v>9.8000000000000004E-2</v>
      </c>
      <c r="I75" s="24">
        <v>0.26200000000000001</v>
      </c>
      <c r="J75" s="49">
        <v>1.46185166141156E-2</v>
      </c>
      <c r="K75" s="30">
        <f t="shared" si="3"/>
        <v>1.621388406060275E-2</v>
      </c>
      <c r="L75" s="30">
        <f t="shared" si="4"/>
        <v>0</v>
      </c>
      <c r="M75" s="30">
        <f t="shared" si="5"/>
        <v>0</v>
      </c>
    </row>
    <row r="76" spans="1:13">
      <c r="A76" s="31">
        <v>1210</v>
      </c>
      <c r="B76" s="31" t="s">
        <v>56</v>
      </c>
      <c r="C76" s="31" t="s">
        <v>46</v>
      </c>
      <c r="D76" s="24">
        <v>0.22</v>
      </c>
      <c r="E76" s="24">
        <v>50.8</v>
      </c>
      <c r="F76" s="24">
        <v>0</v>
      </c>
      <c r="G76" s="24">
        <v>1.2450000000000001</v>
      </c>
      <c r="H76" s="24">
        <v>0.21299999999999999</v>
      </c>
      <c r="I76" s="24">
        <v>0.28799999999999998</v>
      </c>
      <c r="J76" s="49">
        <v>0.20373589306574599</v>
      </c>
      <c r="K76" s="30">
        <f t="shared" si="3"/>
        <v>0.24839480082575749</v>
      </c>
      <c r="L76" s="30">
        <f t="shared" si="4"/>
        <v>0.8</v>
      </c>
      <c r="M76" s="30">
        <f t="shared" si="5"/>
        <v>0.2</v>
      </c>
    </row>
    <row r="77" spans="1:13">
      <c r="A77" s="31">
        <v>1210</v>
      </c>
      <c r="B77" s="31" t="s">
        <v>56</v>
      </c>
      <c r="C77" s="31" t="s">
        <v>46</v>
      </c>
      <c r="D77" s="24">
        <v>0.22</v>
      </c>
      <c r="E77" s="24">
        <v>50.8</v>
      </c>
      <c r="F77" s="24">
        <v>0</v>
      </c>
      <c r="G77" s="24">
        <v>1.2450000000000001</v>
      </c>
      <c r="H77" s="24">
        <v>0.21299999999999999</v>
      </c>
      <c r="I77" s="24">
        <v>0.28799999999999998</v>
      </c>
      <c r="J77" s="49">
        <v>0.105383877716026</v>
      </c>
      <c r="K77" s="30">
        <f t="shared" si="3"/>
        <v>0.12848402371137888</v>
      </c>
      <c r="L77" s="30">
        <f t="shared" si="4"/>
        <v>0.4</v>
      </c>
      <c r="M77" s="30">
        <f t="shared" si="5"/>
        <v>0.1</v>
      </c>
    </row>
    <row r="78" spans="1:13">
      <c r="A78" s="31">
        <v>1210</v>
      </c>
      <c r="B78" s="31" t="s">
        <v>56</v>
      </c>
      <c r="C78" s="31" t="s">
        <v>49</v>
      </c>
      <c r="D78" s="24">
        <v>0.22</v>
      </c>
      <c r="E78" s="24">
        <v>50.8</v>
      </c>
      <c r="F78" s="24">
        <v>0</v>
      </c>
      <c r="G78" s="24">
        <v>1.2450000000000001</v>
      </c>
      <c r="H78" s="24">
        <v>0.21299999999999999</v>
      </c>
      <c r="I78" s="24">
        <v>0.28799999999999998</v>
      </c>
      <c r="J78" s="49">
        <v>3.3184495985155299E-3</v>
      </c>
      <c r="K78" s="30">
        <f t="shared" si="3"/>
        <v>4.0458537505101335E-3</v>
      </c>
      <c r="L78" s="30">
        <f t="shared" si="4"/>
        <v>0</v>
      </c>
      <c r="M78" s="30">
        <f t="shared" si="5"/>
        <v>0</v>
      </c>
    </row>
    <row r="79" spans="1:13">
      <c r="A79" s="31">
        <v>1110</v>
      </c>
      <c r="B79" s="31" t="s">
        <v>56</v>
      </c>
      <c r="C79" s="31" t="s">
        <v>49</v>
      </c>
      <c r="D79" s="24">
        <v>0.22</v>
      </c>
      <c r="E79" s="24">
        <v>50.8</v>
      </c>
      <c r="F79" s="24">
        <v>0</v>
      </c>
      <c r="G79" s="24">
        <v>0.96799999999999997</v>
      </c>
      <c r="H79" s="24">
        <v>0.125</v>
      </c>
      <c r="I79" s="24">
        <v>0.28799999999999998</v>
      </c>
      <c r="J79" s="49">
        <v>1.4014345612046299</v>
      </c>
      <c r="K79" s="30">
        <f t="shared" si="3"/>
        <v>1.7086290170206846</v>
      </c>
      <c r="L79" s="30">
        <f t="shared" si="4"/>
        <v>4.5</v>
      </c>
      <c r="M79" s="30">
        <f t="shared" si="5"/>
        <v>0.9</v>
      </c>
    </row>
    <row r="80" spans="1:13">
      <c r="A80" s="31">
        <v>1110</v>
      </c>
      <c r="B80" s="31" t="s">
        <v>56</v>
      </c>
      <c r="C80" s="31" t="s">
        <v>49</v>
      </c>
      <c r="D80" s="24">
        <v>0.22</v>
      </c>
      <c r="E80" s="24">
        <v>50.8</v>
      </c>
      <c r="F80" s="24">
        <v>0</v>
      </c>
      <c r="G80" s="24">
        <v>0.96799999999999997</v>
      </c>
      <c r="H80" s="24">
        <v>0.125</v>
      </c>
      <c r="I80" s="24">
        <v>0.28799999999999998</v>
      </c>
      <c r="J80" s="49">
        <v>3.3913803274488799E-2</v>
      </c>
      <c r="K80" s="30">
        <f t="shared" si="3"/>
        <v>4.1347708952256736E-2</v>
      </c>
      <c r="L80" s="30">
        <f t="shared" si="4"/>
        <v>0.1</v>
      </c>
      <c r="M80" s="30">
        <f t="shared" si="5"/>
        <v>0</v>
      </c>
    </row>
    <row r="81" spans="1:13">
      <c r="A81" s="31">
        <v>1110</v>
      </c>
      <c r="B81" s="31" t="s">
        <v>56</v>
      </c>
      <c r="C81" s="31" t="s">
        <v>49</v>
      </c>
      <c r="D81" s="24">
        <v>0.22</v>
      </c>
      <c r="E81" s="24">
        <v>50.8</v>
      </c>
      <c r="F81" s="24">
        <v>0</v>
      </c>
      <c r="G81" s="24">
        <v>0.96799999999999997</v>
      </c>
      <c r="H81" s="24">
        <v>0.125</v>
      </c>
      <c r="I81" s="24">
        <v>0.28799999999999998</v>
      </c>
      <c r="J81" s="49">
        <v>0.154658236396256</v>
      </c>
      <c r="K81" s="30">
        <f t="shared" si="3"/>
        <v>0.18855932181431531</v>
      </c>
      <c r="L81" s="30">
        <f t="shared" si="4"/>
        <v>0.5</v>
      </c>
      <c r="M81" s="30">
        <f t="shared" si="5"/>
        <v>0.1</v>
      </c>
    </row>
    <row r="82" spans="1:13">
      <c r="A82" s="31">
        <v>1330</v>
      </c>
      <c r="B82" s="31" t="s">
        <v>56</v>
      </c>
      <c r="C82" s="31" t="s">
        <v>49</v>
      </c>
      <c r="D82" s="24">
        <v>0.22</v>
      </c>
      <c r="E82" s="24">
        <v>50.8</v>
      </c>
      <c r="F82" s="24">
        <v>0</v>
      </c>
      <c r="G82" s="24">
        <v>1.395</v>
      </c>
      <c r="H82" s="24">
        <v>0.33900000000000002</v>
      </c>
      <c r="I82" s="24">
        <v>0.39300000000000002</v>
      </c>
      <c r="J82" s="49">
        <v>8.8828014106484103E-3</v>
      </c>
      <c r="K82" s="30">
        <f t="shared" si="3"/>
        <v>1.4778316706895762E-2</v>
      </c>
      <c r="L82" s="30">
        <f t="shared" si="4"/>
        <v>0.1</v>
      </c>
      <c r="M82" s="30">
        <f t="shared" si="5"/>
        <v>0</v>
      </c>
    </row>
    <row r="83" spans="1:13">
      <c r="A83" s="31">
        <v>1210</v>
      </c>
      <c r="B83" s="31" t="s">
        <v>56</v>
      </c>
      <c r="C83" s="31" t="s">
        <v>49</v>
      </c>
      <c r="D83" s="24">
        <v>0.22</v>
      </c>
      <c r="E83" s="24">
        <v>50.8</v>
      </c>
      <c r="F83" s="24">
        <v>0</v>
      </c>
      <c r="G83" s="24">
        <v>1.2450000000000001</v>
      </c>
      <c r="H83" s="24">
        <v>0.21299999999999999</v>
      </c>
      <c r="I83" s="24">
        <v>0.28799999999999998</v>
      </c>
      <c r="J83" s="49">
        <v>0.758793537751831</v>
      </c>
      <c r="K83" s="30">
        <f t="shared" si="3"/>
        <v>0.92512108122703218</v>
      </c>
      <c r="L83" s="30">
        <f t="shared" si="4"/>
        <v>3.1</v>
      </c>
      <c r="M83" s="30">
        <f t="shared" si="5"/>
        <v>0.7</v>
      </c>
    </row>
    <row r="84" spans="1:13">
      <c r="A84" s="31">
        <v>1210</v>
      </c>
      <c r="B84" s="31" t="s">
        <v>56</v>
      </c>
      <c r="C84" s="31" t="s">
        <v>49</v>
      </c>
      <c r="D84" s="24">
        <v>0.22</v>
      </c>
      <c r="E84" s="24">
        <v>50.8</v>
      </c>
      <c r="F84" s="24">
        <v>0</v>
      </c>
      <c r="G84" s="24">
        <v>1.2450000000000001</v>
      </c>
      <c r="H84" s="24">
        <v>0.21299999999999999</v>
      </c>
      <c r="I84" s="24">
        <v>0.28799999999999998</v>
      </c>
      <c r="J84" s="49">
        <v>3.4305139331104101E-2</v>
      </c>
      <c r="K84" s="30">
        <f t="shared" si="3"/>
        <v>4.1824825872482117E-2</v>
      </c>
      <c r="L84" s="30">
        <f t="shared" si="4"/>
        <v>0.1</v>
      </c>
      <c r="M84" s="30">
        <f t="shared" si="5"/>
        <v>0</v>
      </c>
    </row>
    <row r="85" spans="1:13">
      <c r="A85" s="31">
        <v>1210</v>
      </c>
      <c r="B85" s="31" t="s">
        <v>56</v>
      </c>
      <c r="C85" s="31" t="s">
        <v>50</v>
      </c>
      <c r="D85" s="24">
        <v>0.22</v>
      </c>
      <c r="E85" s="24">
        <v>50.8</v>
      </c>
      <c r="F85" s="24">
        <v>0</v>
      </c>
      <c r="G85" s="24">
        <v>1.2450000000000001</v>
      </c>
      <c r="H85" s="24">
        <v>0.21299999999999999</v>
      </c>
      <c r="I85" s="24">
        <v>0.28799999999999998</v>
      </c>
      <c r="J85" s="49">
        <v>4.19046986752801E-3</v>
      </c>
      <c r="K85" s="30">
        <f t="shared" si="3"/>
        <v>5.1090208624901493E-3</v>
      </c>
      <c r="L85" s="30">
        <f t="shared" si="4"/>
        <v>0</v>
      </c>
      <c r="M85" s="30">
        <f t="shared" si="5"/>
        <v>0</v>
      </c>
    </row>
    <row r="86" spans="1:13">
      <c r="A86" s="31">
        <v>1210</v>
      </c>
      <c r="B86" s="31" t="s">
        <v>56</v>
      </c>
      <c r="C86" s="31" t="s">
        <v>47</v>
      </c>
      <c r="D86" s="24">
        <v>0.22</v>
      </c>
      <c r="E86" s="24">
        <v>50.8</v>
      </c>
      <c r="F86" s="24">
        <v>0</v>
      </c>
      <c r="G86" s="24">
        <v>1.2450000000000001</v>
      </c>
      <c r="H86" s="24">
        <v>0.21299999999999999</v>
      </c>
      <c r="I86" s="24">
        <v>0.28799999999999998</v>
      </c>
      <c r="J86" s="49">
        <v>5.6015443879322099E-2</v>
      </c>
      <c r="K86" s="30">
        <f t="shared" si="3"/>
        <v>6.8294029177669496E-2</v>
      </c>
      <c r="L86" s="30">
        <f t="shared" si="4"/>
        <v>0.2</v>
      </c>
      <c r="M86" s="30">
        <f t="shared" si="5"/>
        <v>0.1</v>
      </c>
    </row>
    <row r="87" spans="1:13">
      <c r="A87" s="31">
        <v>1710</v>
      </c>
      <c r="B87" s="31" t="s">
        <v>56</v>
      </c>
      <c r="D87" s="24">
        <v>0.22</v>
      </c>
      <c r="E87" s="24">
        <v>50.8</v>
      </c>
      <c r="F87" s="24">
        <v>0</v>
      </c>
      <c r="G87" s="24">
        <v>0.96799999999999997</v>
      </c>
      <c r="H87" s="24">
        <v>0.125</v>
      </c>
      <c r="I87" s="24">
        <v>0.34100000000000003</v>
      </c>
      <c r="J87" s="49">
        <v>2.1761282944024801E-3</v>
      </c>
      <c r="K87" s="30">
        <f t="shared" si="3"/>
        <v>3.1413862681896072E-3</v>
      </c>
      <c r="L87" s="30">
        <f t="shared" si="4"/>
        <v>0</v>
      </c>
      <c r="M87" s="30">
        <f t="shared" si="5"/>
        <v>0</v>
      </c>
    </row>
    <row r="88" spans="1:13">
      <c r="A88" s="31">
        <v>1820</v>
      </c>
      <c r="B88" s="31" t="s">
        <v>56</v>
      </c>
      <c r="C88" s="31" t="s">
        <v>46</v>
      </c>
      <c r="D88" s="24">
        <v>0.22</v>
      </c>
      <c r="E88" s="24">
        <v>50.8</v>
      </c>
      <c r="F88" s="24">
        <v>0</v>
      </c>
      <c r="G88" s="24">
        <v>2.0139999999999998</v>
      </c>
      <c r="H88" s="24">
        <v>0.28699999999999998</v>
      </c>
      <c r="I88" s="24">
        <v>0.28899999999999998</v>
      </c>
      <c r="J88" s="49">
        <v>2.84025833144998E-2</v>
      </c>
      <c r="K88" s="30">
        <f t="shared" si="3"/>
        <v>3.4748667179736202E-2</v>
      </c>
      <c r="L88" s="30">
        <f t="shared" si="4"/>
        <v>0.2</v>
      </c>
      <c r="M88" s="30">
        <f t="shared" si="5"/>
        <v>0</v>
      </c>
    </row>
    <row r="89" spans="1:13">
      <c r="A89" s="31">
        <v>1820</v>
      </c>
      <c r="B89" s="31" t="s">
        <v>56</v>
      </c>
      <c r="C89" s="31" t="s">
        <v>47</v>
      </c>
      <c r="D89" s="24">
        <v>0.22</v>
      </c>
      <c r="E89" s="24">
        <v>50.8</v>
      </c>
      <c r="F89" s="24">
        <v>0</v>
      </c>
      <c r="G89" s="24">
        <v>2.0139999999999998</v>
      </c>
      <c r="H89" s="24">
        <v>0.28699999999999998</v>
      </c>
      <c r="I89" s="24">
        <v>0.28899999999999998</v>
      </c>
      <c r="J89" s="49">
        <v>0.34423294300643298</v>
      </c>
      <c r="K89" s="30">
        <f t="shared" si="3"/>
        <v>0.42114605690550361</v>
      </c>
      <c r="L89" s="30">
        <f t="shared" si="4"/>
        <v>2.2999999999999998</v>
      </c>
      <c r="M89" s="30">
        <f t="shared" si="5"/>
        <v>0.4</v>
      </c>
    </row>
    <row r="90" spans="1:13">
      <c r="A90" s="31">
        <v>1820</v>
      </c>
      <c r="B90" s="31" t="s">
        <v>56</v>
      </c>
      <c r="C90" s="31" t="s">
        <v>46</v>
      </c>
      <c r="D90" s="24">
        <v>0.22</v>
      </c>
      <c r="E90" s="24">
        <v>50.8</v>
      </c>
      <c r="F90" s="24">
        <v>0</v>
      </c>
      <c r="G90" s="24">
        <v>2.0139999999999998</v>
      </c>
      <c r="H90" s="24">
        <v>0.28699999999999998</v>
      </c>
      <c r="I90" s="24">
        <v>0.28899999999999998</v>
      </c>
      <c r="J90" s="49">
        <v>2.9031279675089299</v>
      </c>
      <c r="K90" s="30">
        <f t="shared" si="3"/>
        <v>3.5517835263826747</v>
      </c>
      <c r="L90" s="30">
        <f t="shared" si="4"/>
        <v>19.5</v>
      </c>
      <c r="M90" s="30">
        <f t="shared" si="5"/>
        <v>3.4</v>
      </c>
    </row>
    <row r="91" spans="1:13">
      <c r="A91" s="31">
        <v>1820</v>
      </c>
      <c r="B91" s="31" t="s">
        <v>56</v>
      </c>
      <c r="C91" s="31" t="s">
        <v>49</v>
      </c>
      <c r="D91" s="24">
        <v>0.22</v>
      </c>
      <c r="E91" s="24">
        <v>50.8</v>
      </c>
      <c r="F91" s="24">
        <v>0</v>
      </c>
      <c r="G91" s="24">
        <v>2.0139999999999998</v>
      </c>
      <c r="H91" s="24">
        <v>0.28699999999999998</v>
      </c>
      <c r="I91" s="24">
        <v>0.28899999999999998</v>
      </c>
      <c r="J91" s="49">
        <v>4.3155149411089402E-2</v>
      </c>
      <c r="K91" s="30">
        <f t="shared" si="3"/>
        <v>5.2797448294507138E-2</v>
      </c>
      <c r="L91" s="30">
        <f t="shared" si="4"/>
        <v>0.3</v>
      </c>
      <c r="M91" s="30">
        <f t="shared" si="5"/>
        <v>0.1</v>
      </c>
    </row>
    <row r="92" spans="1:13">
      <c r="A92" s="31">
        <v>1820</v>
      </c>
      <c r="B92" s="31" t="s">
        <v>56</v>
      </c>
      <c r="C92" s="31" t="s">
        <v>49</v>
      </c>
      <c r="D92" s="24">
        <v>0.22</v>
      </c>
      <c r="E92" s="24">
        <v>50.8</v>
      </c>
      <c r="F92" s="24">
        <v>0</v>
      </c>
      <c r="G92" s="24">
        <v>2.0139999999999998</v>
      </c>
      <c r="H92" s="24">
        <v>0.28699999999999998</v>
      </c>
      <c r="I92" s="24">
        <v>0.28899999999999998</v>
      </c>
      <c r="J92" s="49">
        <v>5.3160536576660897</v>
      </c>
      <c r="K92" s="30">
        <f t="shared" si="3"/>
        <v>6.5038372465772829</v>
      </c>
      <c r="L92" s="30">
        <f t="shared" si="4"/>
        <v>35.6</v>
      </c>
      <c r="M92" s="30">
        <f t="shared" si="5"/>
        <v>6.2</v>
      </c>
    </row>
    <row r="93" spans="1:13">
      <c r="A93" s="31">
        <v>1820</v>
      </c>
      <c r="B93" s="31" t="s">
        <v>56</v>
      </c>
      <c r="C93" s="31" t="s">
        <v>47</v>
      </c>
      <c r="D93" s="24">
        <v>0.22</v>
      </c>
      <c r="E93" s="24">
        <v>50.8</v>
      </c>
      <c r="F93" s="24">
        <v>0</v>
      </c>
      <c r="G93" s="24">
        <v>2.0139999999999998</v>
      </c>
      <c r="H93" s="24">
        <v>0.28699999999999998</v>
      </c>
      <c r="I93" s="24">
        <v>0.28899999999999998</v>
      </c>
      <c r="J93" s="49">
        <v>0.9533116285537</v>
      </c>
      <c r="K93" s="30">
        <f t="shared" si="3"/>
        <v>1.1663132234268816</v>
      </c>
      <c r="L93" s="30">
        <f t="shared" si="4"/>
        <v>6.4</v>
      </c>
      <c r="M93" s="30">
        <f t="shared" si="5"/>
        <v>1.1000000000000001</v>
      </c>
    </row>
    <row r="94" spans="1:13">
      <c r="A94" s="31">
        <v>1820</v>
      </c>
      <c r="B94" s="31" t="s">
        <v>56</v>
      </c>
      <c r="C94" s="31" t="s">
        <v>47</v>
      </c>
      <c r="D94" s="24">
        <v>0.22</v>
      </c>
      <c r="E94" s="24">
        <v>50.8</v>
      </c>
      <c r="F94" s="24">
        <v>0</v>
      </c>
      <c r="G94" s="24">
        <v>2.0139999999999998</v>
      </c>
      <c r="H94" s="24">
        <v>0.28699999999999998</v>
      </c>
      <c r="I94" s="24">
        <v>0.28899999999999998</v>
      </c>
      <c r="J94" s="49">
        <v>4.9223848313570304</v>
      </c>
      <c r="K94" s="30">
        <f t="shared" si="3"/>
        <v>6.0222096821765696</v>
      </c>
      <c r="L94" s="30">
        <f t="shared" si="4"/>
        <v>33</v>
      </c>
      <c r="M94" s="30">
        <f t="shared" si="5"/>
        <v>5.8</v>
      </c>
    </row>
    <row r="95" spans="1:13">
      <c r="A95" s="31">
        <v>1400</v>
      </c>
      <c r="B95" s="31" t="s">
        <v>56</v>
      </c>
      <c r="C95" s="31" t="s">
        <v>49</v>
      </c>
      <c r="D95" s="24">
        <v>0.22</v>
      </c>
      <c r="E95" s="24">
        <v>50.8</v>
      </c>
      <c r="F95" s="24">
        <v>0</v>
      </c>
      <c r="G95" s="24">
        <v>0.70899999999999996</v>
      </c>
      <c r="H95" s="24">
        <v>0.11700000000000001</v>
      </c>
      <c r="I95" s="24">
        <v>0.43099999999999999</v>
      </c>
      <c r="J95" s="49">
        <v>3.4884071622196901E-2</v>
      </c>
      <c r="K95" s="30">
        <f t="shared" si="3"/>
        <v>6.3648314279473053E-2</v>
      </c>
      <c r="L95" s="30">
        <f t="shared" si="4"/>
        <v>0.1</v>
      </c>
      <c r="M95" s="30">
        <f t="shared" si="5"/>
        <v>0</v>
      </c>
    </row>
    <row r="96" spans="1:13">
      <c r="A96" s="31">
        <v>1660</v>
      </c>
      <c r="B96" s="31" t="s">
        <v>45</v>
      </c>
      <c r="C96" s="31" t="s">
        <v>49</v>
      </c>
      <c r="D96" s="24">
        <v>0.8</v>
      </c>
      <c r="E96" s="24">
        <v>49.9</v>
      </c>
      <c r="F96" s="24">
        <v>0</v>
      </c>
      <c r="G96" s="24">
        <v>0.505</v>
      </c>
      <c r="H96" s="24">
        <v>6.8000000000000005E-2</v>
      </c>
      <c r="I96" s="24">
        <v>5.2999999999999999E-2</v>
      </c>
      <c r="J96" s="49">
        <v>3.8423594503568199E-2</v>
      </c>
      <c r="K96" s="30">
        <f t="shared" si="3"/>
        <v>8.4682400319655675E-3</v>
      </c>
      <c r="L96" s="30">
        <f t="shared" si="4"/>
        <v>0</v>
      </c>
      <c r="M96" s="30">
        <f t="shared" si="5"/>
        <v>0</v>
      </c>
    </row>
    <row r="97" spans="1:13">
      <c r="A97" s="31">
        <v>1660</v>
      </c>
      <c r="B97" s="31" t="s">
        <v>45</v>
      </c>
      <c r="C97" s="31" t="s">
        <v>49</v>
      </c>
      <c r="D97" s="24">
        <v>0.8</v>
      </c>
      <c r="E97" s="24">
        <v>49.9</v>
      </c>
      <c r="F97" s="24">
        <v>0</v>
      </c>
      <c r="G97" s="24">
        <v>0.505</v>
      </c>
      <c r="H97" s="24">
        <v>6.8000000000000005E-2</v>
      </c>
      <c r="I97" s="24">
        <v>5.2999999999999999E-2</v>
      </c>
      <c r="J97" s="49">
        <v>1.49245322668545</v>
      </c>
      <c r="K97" s="30">
        <f t="shared" si="3"/>
        <v>0.32892425405125075</v>
      </c>
      <c r="L97" s="30">
        <f t="shared" si="4"/>
        <v>0.5</v>
      </c>
      <c r="M97" s="30">
        <f t="shared" si="5"/>
        <v>1.3</v>
      </c>
    </row>
    <row r="98" spans="1:13">
      <c r="A98" s="31">
        <v>1660</v>
      </c>
      <c r="B98" s="31" t="s">
        <v>45</v>
      </c>
      <c r="C98" s="31" t="s">
        <v>50</v>
      </c>
      <c r="D98" s="24">
        <v>0.8</v>
      </c>
      <c r="E98" s="24">
        <v>49.9</v>
      </c>
      <c r="F98" s="24">
        <v>0</v>
      </c>
      <c r="G98" s="24">
        <v>0.505</v>
      </c>
      <c r="H98" s="24">
        <v>6.8000000000000005E-2</v>
      </c>
      <c r="I98" s="24">
        <v>5.2999999999999999E-2</v>
      </c>
      <c r="J98" s="49">
        <v>7.6319453792020005E-5</v>
      </c>
      <c r="K98" s="30">
        <f t="shared" si="3"/>
        <v>1.682017162031294E-5</v>
      </c>
      <c r="L98" s="30">
        <f t="shared" si="4"/>
        <v>0</v>
      </c>
      <c r="M98" s="30">
        <f t="shared" si="5"/>
        <v>0</v>
      </c>
    </row>
    <row r="99" spans="1:13">
      <c r="A99" s="31">
        <v>1660</v>
      </c>
      <c r="B99" s="31" t="s">
        <v>45</v>
      </c>
      <c r="C99" s="31" t="s">
        <v>50</v>
      </c>
      <c r="D99" s="24">
        <v>0.8</v>
      </c>
      <c r="E99" s="24">
        <v>49.9</v>
      </c>
      <c r="F99" s="24">
        <v>0</v>
      </c>
      <c r="G99" s="24">
        <v>0.505</v>
      </c>
      <c r="H99" s="24">
        <v>6.8000000000000005E-2</v>
      </c>
      <c r="I99" s="24">
        <v>5.2999999999999999E-2</v>
      </c>
      <c r="J99" s="49">
        <v>1.1855743783656501</v>
      </c>
      <c r="K99" s="30">
        <f t="shared" si="3"/>
        <v>0.26129071320530289</v>
      </c>
      <c r="L99" s="30">
        <f t="shared" si="4"/>
        <v>0.4</v>
      </c>
      <c r="M99" s="30">
        <f t="shared" si="5"/>
        <v>1</v>
      </c>
    </row>
    <row r="100" spans="1:13">
      <c r="A100" s="31">
        <v>1660</v>
      </c>
      <c r="B100" s="31" t="s">
        <v>45</v>
      </c>
      <c r="D100" s="24">
        <v>0.8</v>
      </c>
      <c r="E100" s="24">
        <v>49.9</v>
      </c>
      <c r="F100" s="24">
        <v>0</v>
      </c>
      <c r="G100" s="24">
        <v>0.505</v>
      </c>
      <c r="H100" s="24">
        <v>6.8000000000000005E-2</v>
      </c>
      <c r="I100" s="24">
        <v>5.2999999999999999E-2</v>
      </c>
      <c r="J100" s="49">
        <v>12.5240827053</v>
      </c>
      <c r="K100" s="30">
        <f t="shared" si="3"/>
        <v>2.7602034608922423</v>
      </c>
      <c r="L100" s="30">
        <f t="shared" si="4"/>
        <v>3.8</v>
      </c>
      <c r="M100" s="30">
        <f t="shared" si="5"/>
        <v>10.5</v>
      </c>
    </row>
    <row r="101" spans="1:13">
      <c r="A101" s="31">
        <v>1660</v>
      </c>
      <c r="B101" s="31" t="s">
        <v>45</v>
      </c>
      <c r="D101" s="24">
        <v>0.8</v>
      </c>
      <c r="E101" s="24">
        <v>49.9</v>
      </c>
      <c r="F101" s="24">
        <v>0</v>
      </c>
      <c r="G101" s="24">
        <v>0.505</v>
      </c>
      <c r="H101" s="24">
        <v>6.8000000000000005E-2</v>
      </c>
      <c r="I101" s="24">
        <v>5.2999999999999999E-2</v>
      </c>
      <c r="J101" s="49">
        <v>120.236067959</v>
      </c>
      <c r="K101" s="30">
        <f t="shared" si="3"/>
        <v>26.499027410930605</v>
      </c>
      <c r="L101" s="30">
        <f t="shared" si="4"/>
        <v>36.4</v>
      </c>
      <c r="M101" s="30">
        <f t="shared" si="5"/>
        <v>101.1</v>
      </c>
    </row>
    <row r="102" spans="1:13">
      <c r="A102" s="31">
        <v>1660</v>
      </c>
      <c r="B102" s="31" t="s">
        <v>45</v>
      </c>
      <c r="C102" s="31" t="s">
        <v>46</v>
      </c>
      <c r="D102" s="24">
        <v>0.8</v>
      </c>
      <c r="E102" s="24">
        <v>49.9</v>
      </c>
      <c r="F102" s="24">
        <v>0</v>
      </c>
      <c r="G102" s="24">
        <v>0.505</v>
      </c>
      <c r="H102" s="24">
        <v>6.8000000000000005E-2</v>
      </c>
      <c r="I102" s="24">
        <v>5.2999999999999999E-2</v>
      </c>
      <c r="J102" s="49">
        <v>38.782710003799998</v>
      </c>
      <c r="K102" s="30">
        <f t="shared" si="3"/>
        <v>8.5473860955874876</v>
      </c>
      <c r="L102" s="30">
        <f t="shared" si="4"/>
        <v>11.7</v>
      </c>
      <c r="M102" s="30">
        <f t="shared" si="5"/>
        <v>32.6</v>
      </c>
    </row>
    <row r="103" spans="1:13">
      <c r="A103" s="31">
        <v>1320</v>
      </c>
      <c r="B103" s="31" t="s">
        <v>56</v>
      </c>
      <c r="C103" s="31" t="s">
        <v>49</v>
      </c>
      <c r="D103" s="24">
        <v>0.22</v>
      </c>
      <c r="E103" s="24">
        <v>50.8</v>
      </c>
      <c r="F103" s="24">
        <v>0</v>
      </c>
      <c r="G103" s="24">
        <v>1.395</v>
      </c>
      <c r="H103" s="24">
        <v>0.33900000000000002</v>
      </c>
      <c r="I103" s="24">
        <v>0.39300000000000002</v>
      </c>
      <c r="J103" s="49">
        <v>0.98976431136077903</v>
      </c>
      <c r="K103" s="30">
        <f t="shared" si="3"/>
        <v>1.6466708848109282</v>
      </c>
      <c r="L103" s="30">
        <f t="shared" si="4"/>
        <v>6.3</v>
      </c>
      <c r="M103" s="30">
        <f t="shared" si="5"/>
        <v>1.7</v>
      </c>
    </row>
    <row r="104" spans="1:13">
      <c r="A104" s="31">
        <v>7400</v>
      </c>
      <c r="B104" s="31" t="s">
        <v>45</v>
      </c>
      <c r="C104" s="31" t="s">
        <v>49</v>
      </c>
      <c r="D104" s="24">
        <v>0.8</v>
      </c>
      <c r="E104" s="24">
        <v>49.9</v>
      </c>
      <c r="F104" s="24">
        <v>0</v>
      </c>
      <c r="G104" s="24">
        <v>0.70899999999999996</v>
      </c>
      <c r="H104" s="24">
        <v>9.8000000000000004E-2</v>
      </c>
      <c r="I104" s="24">
        <v>0.26200000000000001</v>
      </c>
      <c r="J104" s="49">
        <v>12.271255779500001</v>
      </c>
      <c r="K104" s="30">
        <f t="shared" si="3"/>
        <v>13.369328650835593</v>
      </c>
      <c r="L104" s="30">
        <f t="shared" si="4"/>
        <v>25.8</v>
      </c>
      <c r="M104" s="30">
        <f t="shared" si="5"/>
        <v>13.4</v>
      </c>
    </row>
    <row r="105" spans="1:13">
      <c r="A105" s="31">
        <v>7400</v>
      </c>
      <c r="B105" s="31" t="s">
        <v>45</v>
      </c>
      <c r="C105" s="31" t="s">
        <v>49</v>
      </c>
      <c r="D105" s="24">
        <v>0.8</v>
      </c>
      <c r="E105" s="24">
        <v>49.9</v>
      </c>
      <c r="F105" s="24">
        <v>0</v>
      </c>
      <c r="G105" s="24">
        <v>0.70899999999999996</v>
      </c>
      <c r="H105" s="24">
        <v>9.8000000000000004E-2</v>
      </c>
      <c r="I105" s="24">
        <v>0.26200000000000001</v>
      </c>
      <c r="J105" s="49">
        <v>32.493729518400002</v>
      </c>
      <c r="K105" s="30">
        <f t="shared" si="3"/>
        <v>35.401376748138162</v>
      </c>
      <c r="L105" s="30">
        <f t="shared" si="4"/>
        <v>68.3</v>
      </c>
      <c r="M105" s="30">
        <f t="shared" si="5"/>
        <v>35.4</v>
      </c>
    </row>
    <row r="106" spans="1:13">
      <c r="A106" s="31">
        <v>7400</v>
      </c>
      <c r="B106" s="31" t="s">
        <v>45</v>
      </c>
      <c r="C106" s="31" t="s">
        <v>49</v>
      </c>
      <c r="D106" s="24">
        <v>0.8</v>
      </c>
      <c r="E106" s="24">
        <v>49.9</v>
      </c>
      <c r="F106" s="24">
        <v>0</v>
      </c>
      <c r="G106" s="24">
        <v>0.70899999999999996</v>
      </c>
      <c r="H106" s="24">
        <v>9.8000000000000004E-2</v>
      </c>
      <c r="I106" s="24">
        <v>0.26200000000000001</v>
      </c>
      <c r="J106" s="49">
        <v>65.989548862899994</v>
      </c>
      <c r="K106" s="30">
        <f t="shared" si="3"/>
        <v>71.894513660315155</v>
      </c>
      <c r="L106" s="30">
        <f t="shared" si="4"/>
        <v>138.69999999999999</v>
      </c>
      <c r="M106" s="30">
        <f t="shared" si="5"/>
        <v>72</v>
      </c>
    </row>
    <row r="107" spans="1:13">
      <c r="A107" s="31">
        <v>7400</v>
      </c>
      <c r="B107" s="31" t="s">
        <v>45</v>
      </c>
      <c r="C107" s="31" t="s">
        <v>49</v>
      </c>
      <c r="D107" s="24">
        <v>0.8</v>
      </c>
      <c r="E107" s="24">
        <v>49.9</v>
      </c>
      <c r="F107" s="24">
        <v>0</v>
      </c>
      <c r="G107" s="24">
        <v>0.70899999999999996</v>
      </c>
      <c r="H107" s="24">
        <v>9.8000000000000004E-2</v>
      </c>
      <c r="I107" s="24">
        <v>0.26200000000000001</v>
      </c>
      <c r="J107" s="49">
        <v>2.3590221058029202</v>
      </c>
      <c r="K107" s="30">
        <f t="shared" si="3"/>
        <v>2.5701152672371848</v>
      </c>
      <c r="L107" s="30">
        <f t="shared" si="4"/>
        <v>5</v>
      </c>
      <c r="M107" s="30">
        <f t="shared" si="5"/>
        <v>2.6</v>
      </c>
    </row>
    <row r="108" spans="1:13">
      <c r="A108" s="31">
        <v>7400</v>
      </c>
      <c r="B108" s="31" t="s">
        <v>45</v>
      </c>
      <c r="C108" s="31" t="s">
        <v>49</v>
      </c>
      <c r="D108" s="24">
        <v>0.8</v>
      </c>
      <c r="E108" s="24">
        <v>49.9</v>
      </c>
      <c r="F108" s="24">
        <v>0</v>
      </c>
      <c r="G108" s="24">
        <v>0.70899999999999996</v>
      </c>
      <c r="H108" s="24">
        <v>9.8000000000000004E-2</v>
      </c>
      <c r="I108" s="24">
        <v>0.26200000000000001</v>
      </c>
      <c r="J108" s="49">
        <v>3.5676564408832503E-2</v>
      </c>
      <c r="K108" s="30">
        <f t="shared" si="3"/>
        <v>3.8869022314016198E-2</v>
      </c>
      <c r="L108" s="30">
        <f t="shared" si="4"/>
        <v>0.1</v>
      </c>
      <c r="M108" s="30">
        <f t="shared" si="5"/>
        <v>0</v>
      </c>
    </row>
    <row r="109" spans="1:13">
      <c r="A109" s="31">
        <v>7400</v>
      </c>
      <c r="B109" s="31" t="s">
        <v>45</v>
      </c>
      <c r="C109" s="31" t="s">
        <v>49</v>
      </c>
      <c r="D109" s="24">
        <v>0.8</v>
      </c>
      <c r="E109" s="24">
        <v>49.9</v>
      </c>
      <c r="F109" s="24">
        <v>0</v>
      </c>
      <c r="G109" s="24">
        <v>0.70899999999999996</v>
      </c>
      <c r="H109" s="24">
        <v>9.8000000000000004E-2</v>
      </c>
      <c r="I109" s="24">
        <v>0.26200000000000001</v>
      </c>
      <c r="J109" s="49">
        <v>8.6943639340868195</v>
      </c>
      <c r="K109" s="30">
        <f t="shared" si="3"/>
        <v>9.4723646001220221</v>
      </c>
      <c r="L109" s="30">
        <f t="shared" si="4"/>
        <v>18.3</v>
      </c>
      <c r="M109" s="30">
        <f t="shared" si="5"/>
        <v>9.5</v>
      </c>
    </row>
    <row r="110" spans="1:13">
      <c r="A110" s="31">
        <v>7400</v>
      </c>
      <c r="B110" s="31" t="s">
        <v>45</v>
      </c>
      <c r="C110" s="31" t="s">
        <v>50</v>
      </c>
      <c r="D110" s="24">
        <v>0.8</v>
      </c>
      <c r="E110" s="24">
        <v>49.9</v>
      </c>
      <c r="F110" s="24">
        <v>0</v>
      </c>
      <c r="G110" s="24">
        <v>0.70899999999999996</v>
      </c>
      <c r="H110" s="24">
        <v>9.8000000000000004E-2</v>
      </c>
      <c r="I110" s="24">
        <v>0.26200000000000001</v>
      </c>
      <c r="J110" s="49">
        <v>6.9850248658891001</v>
      </c>
      <c r="K110" s="30">
        <f t="shared" si="3"/>
        <v>7.6100681743050771</v>
      </c>
      <c r="L110" s="30">
        <f t="shared" si="4"/>
        <v>14.7</v>
      </c>
      <c r="M110" s="30">
        <f t="shared" si="5"/>
        <v>7.6</v>
      </c>
    </row>
    <row r="111" spans="1:13">
      <c r="A111" s="31">
        <v>7400</v>
      </c>
      <c r="B111" s="31" t="s">
        <v>45</v>
      </c>
      <c r="D111" s="24">
        <v>0.8</v>
      </c>
      <c r="E111" s="24">
        <v>49.9</v>
      </c>
      <c r="F111" s="24">
        <v>0</v>
      </c>
      <c r="G111" s="24">
        <v>0.70899999999999996</v>
      </c>
      <c r="H111" s="24">
        <v>9.8000000000000004E-2</v>
      </c>
      <c r="I111" s="24">
        <v>0.26200000000000001</v>
      </c>
      <c r="J111" s="49">
        <v>0.106155445777652</v>
      </c>
      <c r="K111" s="30">
        <f t="shared" si="3"/>
        <v>0.11565458891732222</v>
      </c>
      <c r="L111" s="30">
        <f t="shared" si="4"/>
        <v>0.2</v>
      </c>
      <c r="M111" s="30">
        <f t="shared" si="5"/>
        <v>0.1</v>
      </c>
    </row>
    <row r="112" spans="1:13">
      <c r="A112" s="31">
        <v>7400</v>
      </c>
      <c r="B112" s="31" t="s">
        <v>45</v>
      </c>
      <c r="C112" s="31" t="s">
        <v>49</v>
      </c>
      <c r="D112" s="24">
        <v>0.8</v>
      </c>
      <c r="E112" s="24">
        <v>49.9</v>
      </c>
      <c r="F112" s="24">
        <v>0</v>
      </c>
      <c r="G112" s="24">
        <v>0.70899999999999996</v>
      </c>
      <c r="H112" s="24">
        <v>9.8000000000000004E-2</v>
      </c>
      <c r="I112" s="24">
        <v>0.26200000000000001</v>
      </c>
      <c r="J112" s="49">
        <v>7.2079181065280196</v>
      </c>
      <c r="K112" s="30">
        <f t="shared" si="3"/>
        <v>7.8529066450938352</v>
      </c>
      <c r="L112" s="30">
        <f t="shared" si="4"/>
        <v>15.1</v>
      </c>
      <c r="M112" s="30">
        <f t="shared" si="5"/>
        <v>7.9</v>
      </c>
    </row>
    <row r="113" spans="1:13">
      <c r="A113" s="31">
        <v>7400</v>
      </c>
      <c r="B113" s="31" t="s">
        <v>45</v>
      </c>
      <c r="C113" s="31" t="s">
        <v>49</v>
      </c>
      <c r="D113" s="24">
        <v>0.8</v>
      </c>
      <c r="E113" s="24">
        <v>49.9</v>
      </c>
      <c r="F113" s="24">
        <v>0</v>
      </c>
      <c r="G113" s="24">
        <v>0.70899999999999996</v>
      </c>
      <c r="H113" s="24">
        <v>9.8000000000000004E-2</v>
      </c>
      <c r="I113" s="24">
        <v>0.26200000000000001</v>
      </c>
      <c r="J113" s="49">
        <v>3.0758770973006802</v>
      </c>
      <c r="K113" s="30">
        <f t="shared" si="3"/>
        <v>3.3511168328908028</v>
      </c>
      <c r="L113" s="30">
        <f t="shared" si="4"/>
        <v>6.5</v>
      </c>
      <c r="M113" s="30">
        <f t="shared" si="5"/>
        <v>3.4</v>
      </c>
    </row>
    <row r="114" spans="1:13">
      <c r="A114" s="31">
        <v>7400</v>
      </c>
      <c r="B114" s="31" t="s">
        <v>45</v>
      </c>
      <c r="C114" s="31" t="s">
        <v>49</v>
      </c>
      <c r="D114" s="24">
        <v>0.8</v>
      </c>
      <c r="E114" s="24">
        <v>49.9</v>
      </c>
      <c r="F114" s="24">
        <v>0</v>
      </c>
      <c r="G114" s="24">
        <v>0.70899999999999996</v>
      </c>
      <c r="H114" s="24">
        <v>9.8000000000000004E-2</v>
      </c>
      <c r="I114" s="24">
        <v>0.26200000000000001</v>
      </c>
      <c r="J114" s="49">
        <v>2.2835789022994901</v>
      </c>
      <c r="K114" s="30">
        <f t="shared" si="3"/>
        <v>2.4879211544069229</v>
      </c>
      <c r="L114" s="30">
        <f t="shared" si="4"/>
        <v>4.8</v>
      </c>
      <c r="M114" s="30">
        <f t="shared" si="5"/>
        <v>2.5</v>
      </c>
    </row>
    <row r="115" spans="1:13">
      <c r="A115" s="31">
        <v>1210</v>
      </c>
      <c r="B115" s="31" t="s">
        <v>51</v>
      </c>
      <c r="D115" s="24">
        <v>0.63</v>
      </c>
      <c r="E115" s="24">
        <v>53.6</v>
      </c>
      <c r="F115" s="24">
        <v>0.66</v>
      </c>
      <c r="G115" s="24">
        <v>1.2450000000000001</v>
      </c>
      <c r="H115" s="24">
        <v>0.21299999999999999</v>
      </c>
      <c r="I115" s="24">
        <v>0.28799999999999998</v>
      </c>
      <c r="J115" s="49">
        <v>2.4104615702427701E-3</v>
      </c>
      <c r="K115" s="30">
        <f t="shared" si="3"/>
        <v>4.6917224003205282E-3</v>
      </c>
      <c r="L115" s="30">
        <f t="shared" si="4"/>
        <v>0</v>
      </c>
      <c r="M115" s="30">
        <f t="shared" si="5"/>
        <v>0</v>
      </c>
    </row>
    <row r="116" spans="1:13">
      <c r="A116" s="31">
        <v>1210</v>
      </c>
      <c r="B116" s="31" t="s">
        <v>51</v>
      </c>
      <c r="C116" s="31" t="s">
        <v>49</v>
      </c>
      <c r="D116" s="24">
        <v>0.63</v>
      </c>
      <c r="E116" s="24">
        <v>53.6</v>
      </c>
      <c r="F116" s="24">
        <v>0.66</v>
      </c>
      <c r="G116" s="24">
        <v>1.2450000000000001</v>
      </c>
      <c r="H116" s="24">
        <v>0.21299999999999999</v>
      </c>
      <c r="I116" s="24">
        <v>0.28799999999999998</v>
      </c>
      <c r="J116" s="49">
        <v>5.9613835886743996E-4</v>
      </c>
      <c r="K116" s="30">
        <f t="shared" si="3"/>
        <v>1.1603237016995852E-3</v>
      </c>
      <c r="L116" s="30">
        <f t="shared" si="4"/>
        <v>0</v>
      </c>
      <c r="M116" s="30">
        <f t="shared" si="5"/>
        <v>0</v>
      </c>
    </row>
    <row r="117" spans="1:13">
      <c r="A117" s="31">
        <v>1210</v>
      </c>
      <c r="B117" s="31" t="s">
        <v>51</v>
      </c>
      <c r="C117" s="31" t="s">
        <v>49</v>
      </c>
      <c r="D117" s="24">
        <v>0.63</v>
      </c>
      <c r="E117" s="24">
        <v>53.6</v>
      </c>
      <c r="F117" s="24">
        <v>0.66</v>
      </c>
      <c r="G117" s="24">
        <v>1.2450000000000001</v>
      </c>
      <c r="H117" s="24">
        <v>0.21299999999999999</v>
      </c>
      <c r="I117" s="24">
        <v>0.28799999999999998</v>
      </c>
      <c r="J117" s="49">
        <v>0.65551486396437098</v>
      </c>
      <c r="K117" s="30">
        <f t="shared" si="3"/>
        <v>1.2758941312202516</v>
      </c>
      <c r="L117" s="30">
        <f t="shared" si="4"/>
        <v>4.3</v>
      </c>
      <c r="M117" s="30">
        <f t="shared" si="5"/>
        <v>1.2</v>
      </c>
    </row>
    <row r="118" spans="1:13">
      <c r="A118" s="31">
        <v>1210</v>
      </c>
      <c r="B118" s="31" t="s">
        <v>56</v>
      </c>
      <c r="C118" s="31" t="s">
        <v>49</v>
      </c>
      <c r="D118" s="24">
        <v>0.22</v>
      </c>
      <c r="E118" s="24">
        <v>50.8</v>
      </c>
      <c r="F118" s="24">
        <v>0</v>
      </c>
      <c r="G118" s="24">
        <v>1.2450000000000001</v>
      </c>
      <c r="H118" s="24">
        <v>0.21299999999999999</v>
      </c>
      <c r="I118" s="24">
        <v>0.28799999999999998</v>
      </c>
      <c r="J118" s="49">
        <v>3.5918053846815002E-4</v>
      </c>
      <c r="K118" s="30">
        <f t="shared" si="3"/>
        <v>4.3791291250036844E-4</v>
      </c>
      <c r="L118" s="30">
        <f t="shared" si="4"/>
        <v>0</v>
      </c>
      <c r="M118" s="30">
        <f t="shared" si="5"/>
        <v>0</v>
      </c>
    </row>
    <row r="119" spans="1:13">
      <c r="A119" s="31">
        <v>1210</v>
      </c>
      <c r="B119" s="31" t="s">
        <v>51</v>
      </c>
      <c r="C119" s="31" t="s">
        <v>47</v>
      </c>
      <c r="D119" s="24">
        <v>0.63</v>
      </c>
      <c r="E119" s="24">
        <v>53.6</v>
      </c>
      <c r="F119" s="24">
        <v>0.66</v>
      </c>
      <c r="G119" s="24">
        <v>1.2450000000000001</v>
      </c>
      <c r="H119" s="24">
        <v>0.21299999999999999</v>
      </c>
      <c r="I119" s="24">
        <v>0.28799999999999998</v>
      </c>
      <c r="J119" s="49">
        <v>8.2643170113903004</v>
      </c>
      <c r="K119" s="30">
        <f t="shared" si="3"/>
        <v>16.085666630970081</v>
      </c>
      <c r="L119" s="30">
        <f t="shared" si="4"/>
        <v>54.5</v>
      </c>
      <c r="M119" s="30">
        <f t="shared" si="5"/>
        <v>14.5</v>
      </c>
    </row>
    <row r="120" spans="1:13">
      <c r="A120" s="31">
        <v>1210</v>
      </c>
      <c r="B120" s="31" t="s">
        <v>51</v>
      </c>
      <c r="D120" s="24">
        <v>0.63</v>
      </c>
      <c r="E120" s="24">
        <v>53.6</v>
      </c>
      <c r="F120" s="24">
        <v>0.66</v>
      </c>
      <c r="G120" s="24">
        <v>1.2450000000000001</v>
      </c>
      <c r="H120" s="24">
        <v>0.21299999999999999</v>
      </c>
      <c r="I120" s="24">
        <v>0.28799999999999998</v>
      </c>
      <c r="J120" s="49">
        <v>3.1557488685773703E-2</v>
      </c>
      <c r="K120" s="30">
        <f t="shared" si="3"/>
        <v>6.1423495977989934E-2</v>
      </c>
      <c r="L120" s="30">
        <f t="shared" si="4"/>
        <v>0.2</v>
      </c>
      <c r="M120" s="30">
        <f t="shared" si="5"/>
        <v>0.1</v>
      </c>
    </row>
    <row r="121" spans="1:13">
      <c r="A121" s="31">
        <v>1210</v>
      </c>
      <c r="B121" s="31" t="s">
        <v>51</v>
      </c>
      <c r="C121" s="31" t="s">
        <v>49</v>
      </c>
      <c r="D121" s="24">
        <v>0.63</v>
      </c>
      <c r="E121" s="24">
        <v>53.6</v>
      </c>
      <c r="F121" s="24">
        <v>0.66</v>
      </c>
      <c r="G121" s="24">
        <v>1.2450000000000001</v>
      </c>
      <c r="H121" s="24">
        <v>0.21299999999999999</v>
      </c>
      <c r="I121" s="24">
        <v>0.28799999999999998</v>
      </c>
      <c r="J121" s="49">
        <v>11.3416196639</v>
      </c>
      <c r="K121" s="30">
        <f t="shared" si="3"/>
        <v>22.075328513814959</v>
      </c>
      <c r="L121" s="30">
        <f t="shared" si="4"/>
        <v>74.8</v>
      </c>
      <c r="M121" s="30">
        <f t="shared" si="5"/>
        <v>19.899999999999999</v>
      </c>
    </row>
    <row r="122" spans="1:13">
      <c r="A122" s="31">
        <v>1210</v>
      </c>
      <c r="B122" s="31" t="s">
        <v>51</v>
      </c>
      <c r="D122" s="24">
        <v>0.63</v>
      </c>
      <c r="E122" s="24">
        <v>53.6</v>
      </c>
      <c r="F122" s="24">
        <v>0.66</v>
      </c>
      <c r="G122" s="24">
        <v>1.2450000000000001</v>
      </c>
      <c r="H122" s="24">
        <v>0.21299999999999999</v>
      </c>
      <c r="I122" s="24">
        <v>0.28799999999999998</v>
      </c>
      <c r="J122" s="49">
        <v>0.24450285343601499</v>
      </c>
      <c r="K122" s="30">
        <f t="shared" si="3"/>
        <v>0.47590035392785957</v>
      </c>
      <c r="L122" s="30">
        <f t="shared" si="4"/>
        <v>1.6</v>
      </c>
      <c r="M122" s="30">
        <f t="shared" si="5"/>
        <v>0.4</v>
      </c>
    </row>
    <row r="123" spans="1:13">
      <c r="A123" s="31">
        <v>1210</v>
      </c>
      <c r="B123" s="31" t="s">
        <v>51</v>
      </c>
      <c r="C123" s="31" t="s">
        <v>49</v>
      </c>
      <c r="D123" s="24">
        <v>0.63</v>
      </c>
      <c r="E123" s="24">
        <v>53.6</v>
      </c>
      <c r="F123" s="24">
        <v>0.66</v>
      </c>
      <c r="G123" s="24">
        <v>1.2450000000000001</v>
      </c>
      <c r="H123" s="24">
        <v>0.21299999999999999</v>
      </c>
      <c r="I123" s="24">
        <v>0.28799999999999998</v>
      </c>
      <c r="J123" s="49">
        <v>1.54057021469028</v>
      </c>
      <c r="K123" s="30">
        <f t="shared" si="3"/>
        <v>2.9985658658731609</v>
      </c>
      <c r="L123" s="30">
        <f t="shared" si="4"/>
        <v>10.199999999999999</v>
      </c>
      <c r="M123" s="30">
        <f t="shared" si="5"/>
        <v>2.7</v>
      </c>
    </row>
    <row r="124" spans="1:13">
      <c r="A124" s="31">
        <v>1210</v>
      </c>
      <c r="B124" s="31" t="s">
        <v>51</v>
      </c>
      <c r="C124" s="31" t="s">
        <v>50</v>
      </c>
      <c r="D124" s="24">
        <v>0.63</v>
      </c>
      <c r="E124" s="24">
        <v>53.6</v>
      </c>
      <c r="F124" s="24">
        <v>0.66</v>
      </c>
      <c r="G124" s="24">
        <v>1.2450000000000001</v>
      </c>
      <c r="H124" s="24">
        <v>0.21299999999999999</v>
      </c>
      <c r="I124" s="24">
        <v>0.28799999999999998</v>
      </c>
      <c r="J124" s="49">
        <v>1.24998553470604</v>
      </c>
      <c r="K124" s="30">
        <f t="shared" si="3"/>
        <v>2.4329718447518363</v>
      </c>
      <c r="L124" s="30">
        <f t="shared" si="4"/>
        <v>8.1999999999999993</v>
      </c>
      <c r="M124" s="30">
        <f t="shared" si="5"/>
        <v>2.2000000000000002</v>
      </c>
    </row>
    <row r="125" spans="1:13">
      <c r="A125" s="31">
        <v>1210</v>
      </c>
      <c r="B125" s="31" t="s">
        <v>51</v>
      </c>
      <c r="C125" s="31" t="s">
        <v>47</v>
      </c>
      <c r="D125" s="24">
        <v>0.63</v>
      </c>
      <c r="E125" s="24">
        <v>53.6</v>
      </c>
      <c r="F125" s="24">
        <v>0.66</v>
      </c>
      <c r="G125" s="24">
        <v>1.2450000000000001</v>
      </c>
      <c r="H125" s="24">
        <v>0.21299999999999999</v>
      </c>
      <c r="I125" s="24">
        <v>0.28799999999999998</v>
      </c>
      <c r="J125" s="49">
        <v>0.26692978329566103</v>
      </c>
      <c r="K125" s="30">
        <f t="shared" si="3"/>
        <v>0.51955213020667468</v>
      </c>
      <c r="L125" s="30">
        <f t="shared" si="4"/>
        <v>1.8</v>
      </c>
      <c r="M125" s="30">
        <f t="shared" si="5"/>
        <v>0.5</v>
      </c>
    </row>
    <row r="126" spans="1:13">
      <c r="A126" s="31">
        <v>1210</v>
      </c>
      <c r="B126" s="31" t="s">
        <v>51</v>
      </c>
      <c r="C126" s="31" t="s">
        <v>47</v>
      </c>
      <c r="D126" s="24">
        <v>0.63</v>
      </c>
      <c r="E126" s="24">
        <v>53.6</v>
      </c>
      <c r="F126" s="24">
        <v>0.66</v>
      </c>
      <c r="G126" s="24">
        <v>1.2450000000000001</v>
      </c>
      <c r="H126" s="24">
        <v>0.21299999999999999</v>
      </c>
      <c r="I126" s="24">
        <v>0.28799999999999998</v>
      </c>
      <c r="J126" s="49">
        <v>0.66901106435280899</v>
      </c>
      <c r="K126" s="30">
        <f t="shared" si="3"/>
        <v>1.3021631356563075</v>
      </c>
      <c r="L126" s="30">
        <f t="shared" si="4"/>
        <v>4.4000000000000004</v>
      </c>
      <c r="M126" s="30">
        <f t="shared" si="5"/>
        <v>1.2</v>
      </c>
    </row>
    <row r="127" spans="1:13">
      <c r="A127" s="31">
        <v>1210</v>
      </c>
      <c r="B127" s="31" t="s">
        <v>51</v>
      </c>
      <c r="C127" s="31" t="s">
        <v>47</v>
      </c>
      <c r="D127" s="24">
        <v>0.63</v>
      </c>
      <c r="E127" s="24">
        <v>53.6</v>
      </c>
      <c r="F127" s="24">
        <v>0.66</v>
      </c>
      <c r="G127" s="24">
        <v>1.2450000000000001</v>
      </c>
      <c r="H127" s="24">
        <v>0.21299999999999999</v>
      </c>
      <c r="I127" s="24">
        <v>0.28799999999999998</v>
      </c>
      <c r="J127" s="49">
        <v>0.44931721548908499</v>
      </c>
      <c r="K127" s="30">
        <f t="shared" si="3"/>
        <v>0.87455102822795494</v>
      </c>
      <c r="L127" s="30">
        <f t="shared" si="4"/>
        <v>3</v>
      </c>
      <c r="M127" s="30">
        <f t="shared" si="5"/>
        <v>0.8</v>
      </c>
    </row>
    <row r="128" spans="1:13">
      <c r="A128" s="31">
        <v>1210</v>
      </c>
      <c r="B128" s="31" t="s">
        <v>51</v>
      </c>
      <c r="C128" s="31" t="s">
        <v>47</v>
      </c>
      <c r="D128" s="24">
        <v>0.63</v>
      </c>
      <c r="E128" s="24">
        <v>53.6</v>
      </c>
      <c r="F128" s="24">
        <v>0.66</v>
      </c>
      <c r="G128" s="24">
        <v>1.2450000000000001</v>
      </c>
      <c r="H128" s="24">
        <v>0.21299999999999999</v>
      </c>
      <c r="I128" s="24">
        <v>0.28799999999999998</v>
      </c>
      <c r="J128" s="49">
        <v>0.80830346653527096</v>
      </c>
      <c r="K128" s="30">
        <f t="shared" si="3"/>
        <v>1.5732818672642512</v>
      </c>
      <c r="L128" s="30">
        <f t="shared" si="4"/>
        <v>5.3</v>
      </c>
      <c r="M128" s="30">
        <f t="shared" si="5"/>
        <v>1.4</v>
      </c>
    </row>
    <row r="129" spans="1:13">
      <c r="A129" s="31">
        <v>1210</v>
      </c>
      <c r="B129" s="31" t="s">
        <v>51</v>
      </c>
      <c r="C129" s="31" t="s">
        <v>47</v>
      </c>
      <c r="D129" s="24">
        <v>0.63</v>
      </c>
      <c r="E129" s="24">
        <v>53.6</v>
      </c>
      <c r="F129" s="24">
        <v>0.66</v>
      </c>
      <c r="G129" s="24">
        <v>1.2450000000000001</v>
      </c>
      <c r="H129" s="24">
        <v>0.21299999999999999</v>
      </c>
      <c r="I129" s="24">
        <v>0.28799999999999998</v>
      </c>
      <c r="J129" s="49">
        <v>6.9322329132086198</v>
      </c>
      <c r="K129" s="30">
        <f t="shared" si="3"/>
        <v>13.492898142269258</v>
      </c>
      <c r="L129" s="30">
        <f t="shared" si="4"/>
        <v>45.7</v>
      </c>
      <c r="M129" s="30">
        <f t="shared" si="5"/>
        <v>12.2</v>
      </c>
    </row>
    <row r="130" spans="1:13">
      <c r="A130" s="31">
        <v>1210</v>
      </c>
      <c r="B130" s="31" t="s">
        <v>51</v>
      </c>
      <c r="C130" s="31" t="s">
        <v>47</v>
      </c>
      <c r="D130" s="24">
        <v>0.63</v>
      </c>
      <c r="E130" s="24">
        <v>53.6</v>
      </c>
      <c r="F130" s="24">
        <v>0.66</v>
      </c>
      <c r="G130" s="24">
        <v>1.2450000000000001</v>
      </c>
      <c r="H130" s="24">
        <v>0.21299999999999999</v>
      </c>
      <c r="I130" s="24">
        <v>0.28799999999999998</v>
      </c>
      <c r="J130" s="49">
        <v>20.952311746700001</v>
      </c>
      <c r="K130" s="30">
        <f t="shared" si="3"/>
        <v>40.781579583776882</v>
      </c>
      <c r="L130" s="30">
        <f t="shared" si="4"/>
        <v>138.19999999999999</v>
      </c>
      <c r="M130" s="30">
        <f t="shared" si="5"/>
        <v>36.799999999999997</v>
      </c>
    </row>
    <row r="131" spans="1:13">
      <c r="A131" s="31">
        <v>1210</v>
      </c>
      <c r="B131" s="31" t="s">
        <v>51</v>
      </c>
      <c r="C131" s="31" t="s">
        <v>47</v>
      </c>
      <c r="D131" s="24">
        <v>0.63</v>
      </c>
      <c r="E131" s="24">
        <v>53.6</v>
      </c>
      <c r="F131" s="24">
        <v>0.66</v>
      </c>
      <c r="G131" s="24">
        <v>1.2450000000000001</v>
      </c>
      <c r="H131" s="24">
        <v>0.21299999999999999</v>
      </c>
      <c r="I131" s="24">
        <v>0.28799999999999998</v>
      </c>
      <c r="J131" s="49">
        <v>1.0671732342453699</v>
      </c>
      <c r="K131" s="30">
        <f t="shared" ref="K131:K194" si="6">(E131*I131*J131/12)+(F131*J131)</f>
        <v>2.0771459831351882</v>
      </c>
      <c r="L131" s="30">
        <f t="shared" ref="L131:L194" si="7">ROUND(2.721*G131*K131,1)</f>
        <v>7</v>
      </c>
      <c r="M131" s="30">
        <f t="shared" ref="M131:M194" si="8">ROUND((2.721*H131*K131)+(D131*J131),1)</f>
        <v>1.9</v>
      </c>
    </row>
    <row r="132" spans="1:13">
      <c r="A132" s="31">
        <v>1210</v>
      </c>
      <c r="B132" s="31" t="s">
        <v>51</v>
      </c>
      <c r="C132" s="31" t="s">
        <v>47</v>
      </c>
      <c r="D132" s="24">
        <v>0.63</v>
      </c>
      <c r="E132" s="24">
        <v>53.6</v>
      </c>
      <c r="F132" s="24">
        <v>0.66</v>
      </c>
      <c r="G132" s="24">
        <v>1.2450000000000001</v>
      </c>
      <c r="H132" s="24">
        <v>0.21299999999999999</v>
      </c>
      <c r="I132" s="24">
        <v>0.28799999999999998</v>
      </c>
      <c r="J132" s="49">
        <v>4.6613296800321598</v>
      </c>
      <c r="K132" s="30">
        <f t="shared" si="6"/>
        <v>9.0728120892145956</v>
      </c>
      <c r="L132" s="30">
        <f t="shared" si="7"/>
        <v>30.7</v>
      </c>
      <c r="M132" s="30">
        <f t="shared" si="8"/>
        <v>8.1999999999999993</v>
      </c>
    </row>
    <row r="133" spans="1:13">
      <c r="A133" s="31">
        <v>1210</v>
      </c>
      <c r="B133" s="31" t="s">
        <v>51</v>
      </c>
      <c r="D133" s="24">
        <v>0.63</v>
      </c>
      <c r="E133" s="24">
        <v>53.6</v>
      </c>
      <c r="F133" s="24">
        <v>0.66</v>
      </c>
      <c r="G133" s="24">
        <v>1.2450000000000001</v>
      </c>
      <c r="H133" s="24">
        <v>0.21299999999999999</v>
      </c>
      <c r="I133" s="24">
        <v>0.28799999999999998</v>
      </c>
      <c r="J133" s="49">
        <v>0.366020433127759</v>
      </c>
      <c r="K133" s="30">
        <f t="shared" si="6"/>
        <v>0.71242217103987016</v>
      </c>
      <c r="L133" s="30">
        <f t="shared" si="7"/>
        <v>2.4</v>
      </c>
      <c r="M133" s="30">
        <f t="shared" si="8"/>
        <v>0.6</v>
      </c>
    </row>
    <row r="134" spans="1:13">
      <c r="A134" s="31">
        <v>1850</v>
      </c>
      <c r="B134" s="31" t="s">
        <v>56</v>
      </c>
      <c r="C134" s="31" t="s">
        <v>49</v>
      </c>
      <c r="D134" s="24">
        <v>0.22</v>
      </c>
      <c r="E134" s="24">
        <v>50.8</v>
      </c>
      <c r="F134" s="24">
        <v>0</v>
      </c>
      <c r="G134" s="24">
        <v>0.96799999999999997</v>
      </c>
      <c r="H134" s="24">
        <v>0.125</v>
      </c>
      <c r="I134" s="24">
        <v>0.34100000000000003</v>
      </c>
      <c r="J134" s="49">
        <v>1.11370090838691E-3</v>
      </c>
      <c r="K134" s="30">
        <f t="shared" si="6"/>
        <v>1.6077015079837304E-3</v>
      </c>
      <c r="L134" s="30">
        <f t="shared" si="7"/>
        <v>0</v>
      </c>
      <c r="M134" s="30">
        <f t="shared" si="8"/>
        <v>0</v>
      </c>
    </row>
    <row r="135" spans="1:13">
      <c r="A135" s="31">
        <v>1850</v>
      </c>
      <c r="B135" s="31" t="s">
        <v>56</v>
      </c>
      <c r="C135" s="31" t="s">
        <v>49</v>
      </c>
      <c r="D135" s="24">
        <v>0.22</v>
      </c>
      <c r="E135" s="24">
        <v>50.8</v>
      </c>
      <c r="F135" s="24">
        <v>0</v>
      </c>
      <c r="G135" s="24">
        <v>0.96799999999999997</v>
      </c>
      <c r="H135" s="24">
        <v>0.125</v>
      </c>
      <c r="I135" s="24">
        <v>0.34100000000000003</v>
      </c>
      <c r="J135" s="49">
        <v>0.44952583100992499</v>
      </c>
      <c r="K135" s="30">
        <f t="shared" si="6"/>
        <v>0.64892050545156077</v>
      </c>
      <c r="L135" s="30">
        <f t="shared" si="7"/>
        <v>1.7</v>
      </c>
      <c r="M135" s="30">
        <f t="shared" si="8"/>
        <v>0.3</v>
      </c>
    </row>
    <row r="136" spans="1:13">
      <c r="A136" s="31">
        <v>1400</v>
      </c>
      <c r="B136" s="31" t="s">
        <v>56</v>
      </c>
      <c r="C136" s="31" t="s">
        <v>49</v>
      </c>
      <c r="D136" s="24">
        <v>0.22</v>
      </c>
      <c r="E136" s="24">
        <v>50.8</v>
      </c>
      <c r="F136" s="24">
        <v>0</v>
      </c>
      <c r="G136" s="24">
        <v>0.70899999999999996</v>
      </c>
      <c r="H136" s="24">
        <v>0.11700000000000001</v>
      </c>
      <c r="I136" s="24">
        <v>0.43099999999999999</v>
      </c>
      <c r="J136" s="49">
        <v>0.36124381092109797</v>
      </c>
      <c r="K136" s="30">
        <f t="shared" si="6"/>
        <v>0.65911341594627137</v>
      </c>
      <c r="L136" s="30">
        <f t="shared" si="7"/>
        <v>1.3</v>
      </c>
      <c r="M136" s="30">
        <f t="shared" si="8"/>
        <v>0.3</v>
      </c>
    </row>
    <row r="137" spans="1:13">
      <c r="A137" s="31">
        <v>1400</v>
      </c>
      <c r="B137" s="31" t="s">
        <v>56</v>
      </c>
      <c r="C137" s="31" t="s">
        <v>49</v>
      </c>
      <c r="D137" s="24">
        <v>0.22</v>
      </c>
      <c r="E137" s="24">
        <v>50.8</v>
      </c>
      <c r="F137" s="24">
        <v>0</v>
      </c>
      <c r="G137" s="24">
        <v>0.70899999999999996</v>
      </c>
      <c r="H137" s="24">
        <v>0.11700000000000001</v>
      </c>
      <c r="I137" s="24">
        <v>0.43099999999999999</v>
      </c>
      <c r="J137" s="49">
        <v>5.98492450048197</v>
      </c>
      <c r="K137" s="30">
        <f t="shared" si="6"/>
        <v>10.919893746096053</v>
      </c>
      <c r="L137" s="30">
        <f t="shared" si="7"/>
        <v>21.1</v>
      </c>
      <c r="M137" s="30">
        <f t="shared" si="8"/>
        <v>4.8</v>
      </c>
    </row>
    <row r="138" spans="1:13">
      <c r="A138" s="31">
        <v>1400</v>
      </c>
      <c r="B138" s="31" t="s">
        <v>56</v>
      </c>
      <c r="C138" s="31" t="s">
        <v>46</v>
      </c>
      <c r="D138" s="24">
        <v>0.22</v>
      </c>
      <c r="E138" s="24">
        <v>50.8</v>
      </c>
      <c r="F138" s="24">
        <v>0</v>
      </c>
      <c r="G138" s="24">
        <v>0.70899999999999996</v>
      </c>
      <c r="H138" s="24">
        <v>0.11700000000000001</v>
      </c>
      <c r="I138" s="24">
        <v>0.43099999999999999</v>
      </c>
      <c r="J138" s="49">
        <v>1.2157445917718599</v>
      </c>
      <c r="K138" s="30">
        <f t="shared" si="6"/>
        <v>2.2182070573272097</v>
      </c>
      <c r="L138" s="30">
        <f t="shared" si="7"/>
        <v>4.3</v>
      </c>
      <c r="M138" s="30">
        <f t="shared" si="8"/>
        <v>1</v>
      </c>
    </row>
    <row r="139" spans="1:13">
      <c r="A139" s="31">
        <v>1400</v>
      </c>
      <c r="B139" s="31" t="s">
        <v>56</v>
      </c>
      <c r="C139" s="31" t="s">
        <v>46</v>
      </c>
      <c r="D139" s="24">
        <v>0.22</v>
      </c>
      <c r="E139" s="24">
        <v>50.8</v>
      </c>
      <c r="F139" s="24">
        <v>0</v>
      </c>
      <c r="G139" s="24">
        <v>0.70899999999999996</v>
      </c>
      <c r="H139" s="24">
        <v>0.11700000000000001</v>
      </c>
      <c r="I139" s="24">
        <v>0.43099999999999999</v>
      </c>
      <c r="J139" s="49">
        <v>2.31083552365038E-2</v>
      </c>
      <c r="K139" s="30">
        <f t="shared" si="6"/>
        <v>4.2162734686016952E-2</v>
      </c>
      <c r="L139" s="30">
        <f t="shared" si="7"/>
        <v>0.1</v>
      </c>
      <c r="M139" s="30">
        <f t="shared" si="8"/>
        <v>0</v>
      </c>
    </row>
    <row r="140" spans="1:13">
      <c r="A140" s="31">
        <v>1411</v>
      </c>
      <c r="B140" s="31" t="s">
        <v>56</v>
      </c>
      <c r="C140" s="31" t="s">
        <v>49</v>
      </c>
      <c r="D140" s="24">
        <v>0.22</v>
      </c>
      <c r="E140" s="24">
        <v>50.8</v>
      </c>
      <c r="F140" s="24">
        <v>0</v>
      </c>
      <c r="G140" s="24">
        <v>1.4430000000000001</v>
      </c>
      <c r="H140" s="24">
        <v>0.22500000000000001</v>
      </c>
      <c r="I140" s="24">
        <v>0.43099999999999999</v>
      </c>
      <c r="J140" s="49">
        <v>0.32076268983266198</v>
      </c>
      <c r="K140" s="30">
        <f t="shared" si="6"/>
        <v>0.58525291177901395</v>
      </c>
      <c r="L140" s="30">
        <f t="shared" si="7"/>
        <v>2.2999999999999998</v>
      </c>
      <c r="M140" s="30">
        <f t="shared" si="8"/>
        <v>0.4</v>
      </c>
    </row>
    <row r="141" spans="1:13">
      <c r="A141" s="31">
        <v>1411</v>
      </c>
      <c r="B141" s="31" t="s">
        <v>56</v>
      </c>
      <c r="C141" s="31" t="s">
        <v>47</v>
      </c>
      <c r="D141" s="24">
        <v>0.22</v>
      </c>
      <c r="E141" s="24">
        <v>50.8</v>
      </c>
      <c r="F141" s="24">
        <v>0</v>
      </c>
      <c r="G141" s="24">
        <v>1.4430000000000001</v>
      </c>
      <c r="H141" s="24">
        <v>0.22500000000000001</v>
      </c>
      <c r="I141" s="24">
        <v>0.43099999999999999</v>
      </c>
      <c r="J141" s="49">
        <v>0.214650358979358</v>
      </c>
      <c r="K141" s="30">
        <f t="shared" si="6"/>
        <v>0.39164388998177063</v>
      </c>
      <c r="L141" s="30">
        <f t="shared" si="7"/>
        <v>1.5</v>
      </c>
      <c r="M141" s="30">
        <f t="shared" si="8"/>
        <v>0.3</v>
      </c>
    </row>
    <row r="142" spans="1:13">
      <c r="A142" s="31">
        <v>1400</v>
      </c>
      <c r="B142" s="31" t="s">
        <v>56</v>
      </c>
      <c r="C142" s="31" t="s">
        <v>49</v>
      </c>
      <c r="D142" s="24">
        <v>0.22</v>
      </c>
      <c r="E142" s="24">
        <v>50.8</v>
      </c>
      <c r="F142" s="24">
        <v>0</v>
      </c>
      <c r="G142" s="24">
        <v>0.70899999999999996</v>
      </c>
      <c r="H142" s="24">
        <v>0.11700000000000001</v>
      </c>
      <c r="I142" s="24">
        <v>0.43099999999999999</v>
      </c>
      <c r="J142" s="49">
        <v>3.3520459896867798E-2</v>
      </c>
      <c r="K142" s="30">
        <f t="shared" si="6"/>
        <v>6.1160313779161757E-2</v>
      </c>
      <c r="L142" s="30">
        <f t="shared" si="7"/>
        <v>0.1</v>
      </c>
      <c r="M142" s="30">
        <f t="shared" si="8"/>
        <v>0</v>
      </c>
    </row>
    <row r="143" spans="1:13">
      <c r="A143" s="31">
        <v>1320</v>
      </c>
      <c r="B143" s="31" t="s">
        <v>56</v>
      </c>
      <c r="C143" s="31" t="s">
        <v>49</v>
      </c>
      <c r="D143" s="24">
        <v>0.22</v>
      </c>
      <c r="E143" s="24">
        <v>50.8</v>
      </c>
      <c r="F143" s="24">
        <v>0</v>
      </c>
      <c r="G143" s="24">
        <v>1.395</v>
      </c>
      <c r="H143" s="24">
        <v>0.33900000000000002</v>
      </c>
      <c r="I143" s="24">
        <v>0.39300000000000002</v>
      </c>
      <c r="J143" s="49">
        <v>0.30312769932459299</v>
      </c>
      <c r="K143" s="30">
        <f t="shared" si="6"/>
        <v>0.50431355336632533</v>
      </c>
      <c r="L143" s="30">
        <f t="shared" si="7"/>
        <v>1.9</v>
      </c>
      <c r="M143" s="30">
        <f t="shared" si="8"/>
        <v>0.5</v>
      </c>
    </row>
    <row r="144" spans="1:13">
      <c r="A144" s="31">
        <v>1320</v>
      </c>
      <c r="B144" s="31" t="s">
        <v>56</v>
      </c>
      <c r="C144" s="31" t="s">
        <v>47</v>
      </c>
      <c r="D144" s="24">
        <v>0.22</v>
      </c>
      <c r="E144" s="24">
        <v>50.8</v>
      </c>
      <c r="F144" s="24">
        <v>0</v>
      </c>
      <c r="G144" s="24">
        <v>1.395</v>
      </c>
      <c r="H144" s="24">
        <v>0.33900000000000002</v>
      </c>
      <c r="I144" s="24">
        <v>0.39300000000000002</v>
      </c>
      <c r="J144" s="49">
        <v>1.11655638209336E-2</v>
      </c>
      <c r="K144" s="30">
        <f t="shared" si="6"/>
        <v>1.8576148528887233E-2</v>
      </c>
      <c r="L144" s="30">
        <f t="shared" si="7"/>
        <v>0.1</v>
      </c>
      <c r="M144" s="30">
        <f t="shared" si="8"/>
        <v>0</v>
      </c>
    </row>
    <row r="145" spans="1:13">
      <c r="A145" s="31">
        <v>1210</v>
      </c>
      <c r="B145" s="31" t="s">
        <v>56</v>
      </c>
      <c r="C145" s="31" t="s">
        <v>49</v>
      </c>
      <c r="D145" s="24">
        <v>0.22</v>
      </c>
      <c r="E145" s="24">
        <v>50.8</v>
      </c>
      <c r="F145" s="24">
        <v>0</v>
      </c>
      <c r="G145" s="24">
        <v>1.2450000000000001</v>
      </c>
      <c r="H145" s="24">
        <v>0.21299999999999999</v>
      </c>
      <c r="I145" s="24">
        <v>0.28799999999999998</v>
      </c>
      <c r="J145" s="49">
        <v>1.0371477326627299E-3</v>
      </c>
      <c r="K145" s="30">
        <f t="shared" si="6"/>
        <v>1.2644905156624002E-3</v>
      </c>
      <c r="L145" s="30">
        <f t="shared" si="7"/>
        <v>0</v>
      </c>
      <c r="M145" s="30">
        <f t="shared" si="8"/>
        <v>0</v>
      </c>
    </row>
    <row r="146" spans="1:13">
      <c r="A146" s="31">
        <v>8140</v>
      </c>
      <c r="B146" s="31" t="s">
        <v>56</v>
      </c>
      <c r="C146" s="31" t="s">
        <v>49</v>
      </c>
      <c r="D146" s="24">
        <v>0.22</v>
      </c>
      <c r="E146" s="24">
        <v>50.8</v>
      </c>
      <c r="F146" s="24">
        <v>0</v>
      </c>
      <c r="G146" s="24">
        <v>0.98599999999999999</v>
      </c>
      <c r="H146" s="24">
        <v>0.14299999999999999</v>
      </c>
      <c r="I146" s="24">
        <v>0.44600000000000001</v>
      </c>
      <c r="J146" s="49">
        <v>0.11112382430222401</v>
      </c>
      <c r="K146" s="30">
        <f t="shared" si="6"/>
        <v>0.2098091885375524</v>
      </c>
      <c r="L146" s="30">
        <f t="shared" si="7"/>
        <v>0.6</v>
      </c>
      <c r="M146" s="30">
        <f t="shared" si="8"/>
        <v>0.1</v>
      </c>
    </row>
    <row r="147" spans="1:13">
      <c r="A147" s="31">
        <v>1110</v>
      </c>
      <c r="B147" s="31" t="s">
        <v>56</v>
      </c>
      <c r="C147" s="31" t="s">
        <v>49</v>
      </c>
      <c r="D147" s="24">
        <v>0.22</v>
      </c>
      <c r="E147" s="24">
        <v>50.8</v>
      </c>
      <c r="F147" s="24">
        <v>0</v>
      </c>
      <c r="G147" s="24">
        <v>0.96799999999999997</v>
      </c>
      <c r="H147" s="24">
        <v>0.125</v>
      </c>
      <c r="I147" s="24">
        <v>0.28799999999999998</v>
      </c>
      <c r="J147" s="49">
        <v>3.0702510191615399E-2</v>
      </c>
      <c r="K147" s="30">
        <f t="shared" si="6"/>
        <v>3.7432500425617486E-2</v>
      </c>
      <c r="L147" s="30">
        <f t="shared" si="7"/>
        <v>0.1</v>
      </c>
      <c r="M147" s="30">
        <f t="shared" si="8"/>
        <v>0</v>
      </c>
    </row>
    <row r="148" spans="1:13">
      <c r="A148" s="31">
        <v>1110</v>
      </c>
      <c r="B148" s="31" t="s">
        <v>56</v>
      </c>
      <c r="C148" s="31" t="s">
        <v>49</v>
      </c>
      <c r="D148" s="24">
        <v>0.22</v>
      </c>
      <c r="E148" s="24">
        <v>50.8</v>
      </c>
      <c r="F148" s="24">
        <v>0</v>
      </c>
      <c r="G148" s="24">
        <v>0.96799999999999997</v>
      </c>
      <c r="H148" s="24">
        <v>0.125</v>
      </c>
      <c r="I148" s="24">
        <v>0.28799999999999998</v>
      </c>
      <c r="J148" s="49">
        <v>2.9270922596253801E-2</v>
      </c>
      <c r="K148" s="30">
        <f t="shared" si="6"/>
        <v>3.568710882935263E-2</v>
      </c>
      <c r="L148" s="30">
        <f t="shared" si="7"/>
        <v>0.1</v>
      </c>
      <c r="M148" s="30">
        <f t="shared" si="8"/>
        <v>0</v>
      </c>
    </row>
    <row r="149" spans="1:13">
      <c r="A149" s="31">
        <v>7430</v>
      </c>
      <c r="B149" s="31" t="s">
        <v>51</v>
      </c>
      <c r="D149" s="24">
        <v>0.63</v>
      </c>
      <c r="E149" s="24">
        <v>53.6</v>
      </c>
      <c r="F149" s="24">
        <v>0.66</v>
      </c>
      <c r="G149" s="24">
        <v>0.70899999999999996</v>
      </c>
      <c r="H149" s="24">
        <v>9.8000000000000004E-2</v>
      </c>
      <c r="I149" s="24">
        <v>0.26200000000000001</v>
      </c>
      <c r="J149" s="49">
        <v>2.4546329943876898E-3</v>
      </c>
      <c r="K149" s="30">
        <f t="shared" si="6"/>
        <v>4.4926329485279757E-3</v>
      </c>
      <c r="L149" s="30">
        <f t="shared" si="7"/>
        <v>0</v>
      </c>
      <c r="M149" s="30">
        <f t="shared" si="8"/>
        <v>0</v>
      </c>
    </row>
    <row r="150" spans="1:13">
      <c r="A150" s="31">
        <v>7430</v>
      </c>
      <c r="B150" s="31" t="s">
        <v>51</v>
      </c>
      <c r="C150" s="31" t="s">
        <v>49</v>
      </c>
      <c r="D150" s="24">
        <v>0.63</v>
      </c>
      <c r="E150" s="24">
        <v>53.6</v>
      </c>
      <c r="F150" s="24">
        <v>0.66</v>
      </c>
      <c r="G150" s="24">
        <v>0.70899999999999996</v>
      </c>
      <c r="H150" s="24">
        <v>9.8000000000000004E-2</v>
      </c>
      <c r="I150" s="24">
        <v>0.26200000000000001</v>
      </c>
      <c r="J150" s="49">
        <v>8.7876377922212008</v>
      </c>
      <c r="K150" s="30">
        <f t="shared" si="6"/>
        <v>16.083720529842722</v>
      </c>
      <c r="L150" s="30">
        <f t="shared" si="7"/>
        <v>31</v>
      </c>
      <c r="M150" s="30">
        <f t="shared" si="8"/>
        <v>9.8000000000000007</v>
      </c>
    </row>
    <row r="151" spans="1:13">
      <c r="A151" s="31">
        <v>7430</v>
      </c>
      <c r="B151" s="31" t="s">
        <v>51</v>
      </c>
      <c r="C151" s="31" t="s">
        <v>49</v>
      </c>
      <c r="D151" s="24">
        <v>0.63</v>
      </c>
      <c r="E151" s="24">
        <v>53.6</v>
      </c>
      <c r="F151" s="24">
        <v>0.66</v>
      </c>
      <c r="G151" s="24">
        <v>0.70899999999999996</v>
      </c>
      <c r="H151" s="24">
        <v>9.8000000000000004E-2</v>
      </c>
      <c r="I151" s="24">
        <v>0.26200000000000001</v>
      </c>
      <c r="J151" s="49">
        <v>0.69826560995818998</v>
      </c>
      <c r="K151" s="30">
        <f t="shared" si="6"/>
        <v>1.2780122703861432</v>
      </c>
      <c r="L151" s="30">
        <f t="shared" si="7"/>
        <v>2.5</v>
      </c>
      <c r="M151" s="30">
        <f t="shared" si="8"/>
        <v>0.8</v>
      </c>
    </row>
    <row r="152" spans="1:13">
      <c r="A152" s="31">
        <v>1400</v>
      </c>
      <c r="B152" s="31" t="s">
        <v>51</v>
      </c>
      <c r="C152" s="31" t="s">
        <v>49</v>
      </c>
      <c r="D152" s="24">
        <v>0.63</v>
      </c>
      <c r="E152" s="24">
        <v>53.6</v>
      </c>
      <c r="F152" s="24">
        <v>0.66</v>
      </c>
      <c r="G152" s="24">
        <v>0.70899999999999996</v>
      </c>
      <c r="H152" s="24">
        <v>0.11700000000000001</v>
      </c>
      <c r="I152" s="24">
        <v>0.43099999999999999</v>
      </c>
      <c r="J152" s="49">
        <v>1.3857955661225601</v>
      </c>
      <c r="K152" s="30">
        <f t="shared" si="6"/>
        <v>3.5824663111689672</v>
      </c>
      <c r="L152" s="30">
        <f t="shared" si="7"/>
        <v>6.9</v>
      </c>
      <c r="M152" s="30">
        <f t="shared" si="8"/>
        <v>2</v>
      </c>
    </row>
    <row r="153" spans="1:13">
      <c r="A153" s="31">
        <v>1400</v>
      </c>
      <c r="B153" s="31" t="s">
        <v>51</v>
      </c>
      <c r="C153" s="31" t="s">
        <v>49</v>
      </c>
      <c r="D153" s="24">
        <v>0.63</v>
      </c>
      <c r="E153" s="24">
        <v>53.6</v>
      </c>
      <c r="F153" s="24">
        <v>0.66</v>
      </c>
      <c r="G153" s="24">
        <v>0.70899999999999996</v>
      </c>
      <c r="H153" s="24">
        <v>0.11700000000000001</v>
      </c>
      <c r="I153" s="24">
        <v>0.43099999999999999</v>
      </c>
      <c r="J153" s="49">
        <v>2.6557701262189499</v>
      </c>
      <c r="K153" s="30">
        <f t="shared" si="6"/>
        <v>6.8655198789594811</v>
      </c>
      <c r="L153" s="30">
        <f t="shared" si="7"/>
        <v>13.2</v>
      </c>
      <c r="M153" s="30">
        <f t="shared" si="8"/>
        <v>3.9</v>
      </c>
    </row>
    <row r="154" spans="1:13">
      <c r="A154" s="31">
        <v>1400</v>
      </c>
      <c r="B154" s="31" t="s">
        <v>51</v>
      </c>
      <c r="C154" s="31" t="s">
        <v>49</v>
      </c>
      <c r="D154" s="24">
        <v>0.63</v>
      </c>
      <c r="E154" s="24">
        <v>53.6</v>
      </c>
      <c r="F154" s="24">
        <v>0.66</v>
      </c>
      <c r="G154" s="24">
        <v>0.70899999999999996</v>
      </c>
      <c r="H154" s="24">
        <v>0.11700000000000001</v>
      </c>
      <c r="I154" s="24">
        <v>0.43099999999999999</v>
      </c>
      <c r="J154" s="49">
        <v>0.244675264827105</v>
      </c>
      <c r="K154" s="30">
        <f t="shared" si="6"/>
        <v>0.63251818294671014</v>
      </c>
      <c r="L154" s="30">
        <f t="shared" si="7"/>
        <v>1.2</v>
      </c>
      <c r="M154" s="30">
        <f t="shared" si="8"/>
        <v>0.4</v>
      </c>
    </row>
    <row r="155" spans="1:13">
      <c r="A155" s="31">
        <v>1290</v>
      </c>
      <c r="B155" s="31" t="s">
        <v>51</v>
      </c>
      <c r="C155" s="31" t="s">
        <v>47</v>
      </c>
      <c r="D155" s="24">
        <v>0.63</v>
      </c>
      <c r="E155" s="24">
        <v>53.6</v>
      </c>
      <c r="F155" s="24">
        <v>0.66</v>
      </c>
      <c r="G155" s="24">
        <v>1.2450000000000001</v>
      </c>
      <c r="H155" s="24">
        <v>0.21299999999999999</v>
      </c>
      <c r="I155" s="24">
        <v>0.34100000000000003</v>
      </c>
      <c r="J155" s="49">
        <v>1.3412272460116099</v>
      </c>
      <c r="K155" s="30">
        <f t="shared" si="6"/>
        <v>2.928077908342813</v>
      </c>
      <c r="L155" s="30">
        <f t="shared" si="7"/>
        <v>9.9</v>
      </c>
      <c r="M155" s="30">
        <f t="shared" si="8"/>
        <v>2.5</v>
      </c>
    </row>
    <row r="156" spans="1:13">
      <c r="A156" s="31">
        <v>1290</v>
      </c>
      <c r="B156" s="31" t="s">
        <v>51</v>
      </c>
      <c r="C156" s="31" t="s">
        <v>47</v>
      </c>
      <c r="D156" s="24">
        <v>0.63</v>
      </c>
      <c r="E156" s="24">
        <v>53.6</v>
      </c>
      <c r="F156" s="24">
        <v>0.66</v>
      </c>
      <c r="G156" s="24">
        <v>1.2450000000000001</v>
      </c>
      <c r="H156" s="24">
        <v>0.21299999999999999</v>
      </c>
      <c r="I156" s="24">
        <v>0.34100000000000003</v>
      </c>
      <c r="J156" s="49">
        <v>0.87025802651945505</v>
      </c>
      <c r="K156" s="30">
        <f t="shared" si="6"/>
        <v>1.8998893062955067</v>
      </c>
      <c r="L156" s="30">
        <f t="shared" si="7"/>
        <v>6.4</v>
      </c>
      <c r="M156" s="30">
        <f t="shared" si="8"/>
        <v>1.6</v>
      </c>
    </row>
    <row r="157" spans="1:13">
      <c r="A157" s="31">
        <v>1290</v>
      </c>
      <c r="B157" s="31" t="s">
        <v>51</v>
      </c>
      <c r="C157" s="31" t="s">
        <v>47</v>
      </c>
      <c r="D157" s="24">
        <v>0.63</v>
      </c>
      <c r="E157" s="24">
        <v>53.6</v>
      </c>
      <c r="F157" s="24">
        <v>0.66</v>
      </c>
      <c r="G157" s="24">
        <v>1.2450000000000001</v>
      </c>
      <c r="H157" s="24">
        <v>0.21299999999999999</v>
      </c>
      <c r="I157" s="24">
        <v>0.34100000000000003</v>
      </c>
      <c r="J157" s="49">
        <v>8.8898172570564409</v>
      </c>
      <c r="K157" s="30">
        <f t="shared" si="6"/>
        <v>19.407656381121821</v>
      </c>
      <c r="L157" s="30">
        <f t="shared" si="7"/>
        <v>65.7</v>
      </c>
      <c r="M157" s="30">
        <f t="shared" si="8"/>
        <v>16.8</v>
      </c>
    </row>
    <row r="158" spans="1:13">
      <c r="A158" s="31">
        <v>1290</v>
      </c>
      <c r="B158" s="31" t="s">
        <v>51</v>
      </c>
      <c r="D158" s="24">
        <v>0.63</v>
      </c>
      <c r="E158" s="24">
        <v>53.6</v>
      </c>
      <c r="F158" s="24">
        <v>0.66</v>
      </c>
      <c r="G158" s="24">
        <v>1.2450000000000001</v>
      </c>
      <c r="H158" s="24">
        <v>0.21299999999999999</v>
      </c>
      <c r="I158" s="24">
        <v>0.34100000000000003</v>
      </c>
      <c r="J158" s="49">
        <v>1.8264442596152598E-2</v>
      </c>
      <c r="K158" s="30">
        <f t="shared" si="6"/>
        <v>3.9873713446413953E-2</v>
      </c>
      <c r="L158" s="30">
        <f t="shared" si="7"/>
        <v>0.1</v>
      </c>
      <c r="M158" s="30">
        <f t="shared" si="8"/>
        <v>0</v>
      </c>
    </row>
    <row r="159" spans="1:13">
      <c r="A159" s="31">
        <v>1320</v>
      </c>
      <c r="B159" s="31" t="s">
        <v>56</v>
      </c>
      <c r="C159" s="31" t="s">
        <v>49</v>
      </c>
      <c r="D159" s="24">
        <v>0.22</v>
      </c>
      <c r="E159" s="24">
        <v>50.8</v>
      </c>
      <c r="F159" s="24">
        <v>0</v>
      </c>
      <c r="G159" s="24">
        <v>1.395</v>
      </c>
      <c r="H159" s="24">
        <v>0.33900000000000002</v>
      </c>
      <c r="I159" s="24">
        <v>0.39300000000000002</v>
      </c>
      <c r="J159" s="49">
        <v>0.68919235719423</v>
      </c>
      <c r="K159" s="30">
        <f t="shared" si="6"/>
        <v>1.1466093246640405</v>
      </c>
      <c r="L159" s="30">
        <f t="shared" si="7"/>
        <v>4.4000000000000004</v>
      </c>
      <c r="M159" s="30">
        <f t="shared" si="8"/>
        <v>1.2</v>
      </c>
    </row>
    <row r="160" spans="1:13">
      <c r="A160" s="31">
        <v>1320</v>
      </c>
      <c r="B160" s="31" t="s">
        <v>56</v>
      </c>
      <c r="C160" s="31" t="s">
        <v>47</v>
      </c>
      <c r="D160" s="24">
        <v>0.22</v>
      </c>
      <c r="E160" s="24">
        <v>50.8</v>
      </c>
      <c r="F160" s="24">
        <v>0</v>
      </c>
      <c r="G160" s="24">
        <v>1.395</v>
      </c>
      <c r="H160" s="24">
        <v>0.33900000000000002</v>
      </c>
      <c r="I160" s="24">
        <v>0.39300000000000002</v>
      </c>
      <c r="J160" s="49">
        <v>0.51515248293654403</v>
      </c>
      <c r="K160" s="30">
        <f t="shared" si="6"/>
        <v>0.85705918586152841</v>
      </c>
      <c r="L160" s="30">
        <f t="shared" si="7"/>
        <v>3.3</v>
      </c>
      <c r="M160" s="30">
        <f t="shared" si="8"/>
        <v>0.9</v>
      </c>
    </row>
    <row r="161" spans="1:13">
      <c r="A161" s="31">
        <v>1320</v>
      </c>
      <c r="B161" s="31" t="s">
        <v>56</v>
      </c>
      <c r="C161" s="31" t="s">
        <v>49</v>
      </c>
      <c r="D161" s="24">
        <v>0.22</v>
      </c>
      <c r="E161" s="24">
        <v>50.8</v>
      </c>
      <c r="F161" s="24">
        <v>0</v>
      </c>
      <c r="G161" s="24">
        <v>1.395</v>
      </c>
      <c r="H161" s="24">
        <v>0.33900000000000002</v>
      </c>
      <c r="I161" s="24">
        <v>0.39300000000000002</v>
      </c>
      <c r="J161" s="49">
        <v>0.52317160696565801</v>
      </c>
      <c r="K161" s="30">
        <f t="shared" si="6"/>
        <v>0.87040060250876528</v>
      </c>
      <c r="L161" s="30">
        <f t="shared" si="7"/>
        <v>3.3</v>
      </c>
      <c r="M161" s="30">
        <f t="shared" si="8"/>
        <v>0.9</v>
      </c>
    </row>
    <row r="162" spans="1:13">
      <c r="A162" s="31">
        <v>1400</v>
      </c>
      <c r="B162" s="31" t="s">
        <v>56</v>
      </c>
      <c r="C162" s="31" t="s">
        <v>47</v>
      </c>
      <c r="D162" s="24">
        <v>0.22</v>
      </c>
      <c r="E162" s="24">
        <v>50.8</v>
      </c>
      <c r="F162" s="24">
        <v>0</v>
      </c>
      <c r="G162" s="24">
        <v>0.70899999999999996</v>
      </c>
      <c r="H162" s="24">
        <v>0.11700000000000001</v>
      </c>
      <c r="I162" s="24">
        <v>0.43099999999999999</v>
      </c>
      <c r="J162" s="49">
        <v>1.24280266401663E-2</v>
      </c>
      <c r="K162" s="30">
        <f t="shared" si="6"/>
        <v>2.2675763140092758E-2</v>
      </c>
      <c r="L162" s="30">
        <f t="shared" si="7"/>
        <v>0</v>
      </c>
      <c r="M162" s="30">
        <f t="shared" si="8"/>
        <v>0</v>
      </c>
    </row>
    <row r="163" spans="1:13">
      <c r="A163" s="31">
        <v>1400</v>
      </c>
      <c r="B163" s="31" t="s">
        <v>56</v>
      </c>
      <c r="C163" s="31" t="s">
        <v>49</v>
      </c>
      <c r="D163" s="24">
        <v>0.22</v>
      </c>
      <c r="E163" s="24">
        <v>50.8</v>
      </c>
      <c r="F163" s="24">
        <v>0</v>
      </c>
      <c r="G163" s="24">
        <v>0.70899999999999996</v>
      </c>
      <c r="H163" s="24">
        <v>0.11700000000000001</v>
      </c>
      <c r="I163" s="24">
        <v>0.43099999999999999</v>
      </c>
      <c r="J163" s="49">
        <v>2.3705615204694902E-3</v>
      </c>
      <c r="K163" s="30">
        <f t="shared" si="6"/>
        <v>4.3252475315312825E-3</v>
      </c>
      <c r="L163" s="30">
        <f t="shared" si="7"/>
        <v>0</v>
      </c>
      <c r="M163" s="30">
        <f t="shared" si="8"/>
        <v>0</v>
      </c>
    </row>
    <row r="164" spans="1:13">
      <c r="A164" s="31">
        <v>1400</v>
      </c>
      <c r="B164" s="31" t="s">
        <v>56</v>
      </c>
      <c r="C164" s="31" t="s">
        <v>49</v>
      </c>
      <c r="D164" s="24">
        <v>0.22</v>
      </c>
      <c r="E164" s="24">
        <v>50.8</v>
      </c>
      <c r="F164" s="24">
        <v>0</v>
      </c>
      <c r="G164" s="24">
        <v>0.70899999999999996</v>
      </c>
      <c r="H164" s="24">
        <v>0.11700000000000001</v>
      </c>
      <c r="I164" s="24">
        <v>0.43099999999999999</v>
      </c>
      <c r="J164" s="49">
        <v>0.101665833857466</v>
      </c>
      <c r="K164" s="30">
        <f t="shared" si="6"/>
        <v>0.18549609159520386</v>
      </c>
      <c r="L164" s="30">
        <f t="shared" si="7"/>
        <v>0.4</v>
      </c>
      <c r="M164" s="30">
        <f t="shared" si="8"/>
        <v>0.1</v>
      </c>
    </row>
    <row r="165" spans="1:13">
      <c r="A165" s="31">
        <v>1400</v>
      </c>
      <c r="B165" s="31" t="s">
        <v>56</v>
      </c>
      <c r="C165" s="31" t="s">
        <v>49</v>
      </c>
      <c r="D165" s="24">
        <v>0.22</v>
      </c>
      <c r="E165" s="24">
        <v>50.8</v>
      </c>
      <c r="F165" s="24">
        <v>0</v>
      </c>
      <c r="G165" s="24">
        <v>0.70899999999999996</v>
      </c>
      <c r="H165" s="24">
        <v>0.11700000000000001</v>
      </c>
      <c r="I165" s="24">
        <v>0.43099999999999999</v>
      </c>
      <c r="J165" s="49">
        <v>0.17878103080225999</v>
      </c>
      <c r="K165" s="30">
        <f t="shared" si="6"/>
        <v>0.32619790943411014</v>
      </c>
      <c r="L165" s="30">
        <f t="shared" si="7"/>
        <v>0.6</v>
      </c>
      <c r="M165" s="30">
        <f t="shared" si="8"/>
        <v>0.1</v>
      </c>
    </row>
    <row r="166" spans="1:13">
      <c r="A166" s="31">
        <v>1400</v>
      </c>
      <c r="B166" s="31" t="s">
        <v>56</v>
      </c>
      <c r="C166" s="31" t="s">
        <v>49</v>
      </c>
      <c r="D166" s="24">
        <v>0.22</v>
      </c>
      <c r="E166" s="24">
        <v>50.8</v>
      </c>
      <c r="F166" s="24">
        <v>0</v>
      </c>
      <c r="G166" s="24">
        <v>0.70899999999999996</v>
      </c>
      <c r="H166" s="24">
        <v>0.11700000000000001</v>
      </c>
      <c r="I166" s="24">
        <v>0.43099999999999999</v>
      </c>
      <c r="J166" s="49">
        <v>0.35481425431774</v>
      </c>
      <c r="K166" s="30">
        <f t="shared" si="6"/>
        <v>0.6473822612863378</v>
      </c>
      <c r="L166" s="30">
        <f t="shared" si="7"/>
        <v>1.2</v>
      </c>
      <c r="M166" s="30">
        <f t="shared" si="8"/>
        <v>0.3</v>
      </c>
    </row>
    <row r="167" spans="1:13">
      <c r="A167" s="31">
        <v>1400</v>
      </c>
      <c r="B167" s="31" t="s">
        <v>56</v>
      </c>
      <c r="C167" s="31" t="s">
        <v>46</v>
      </c>
      <c r="D167" s="24">
        <v>0.22</v>
      </c>
      <c r="E167" s="24">
        <v>50.8</v>
      </c>
      <c r="F167" s="24">
        <v>0</v>
      </c>
      <c r="G167" s="24">
        <v>0.70899999999999996</v>
      </c>
      <c r="H167" s="24">
        <v>0.11700000000000001</v>
      </c>
      <c r="I167" s="24">
        <v>0.43099999999999999</v>
      </c>
      <c r="J167" s="49">
        <v>1.7799843674583701E-2</v>
      </c>
      <c r="K167" s="30">
        <f t="shared" si="6"/>
        <v>3.2477001440522936E-2</v>
      </c>
      <c r="L167" s="30">
        <f t="shared" si="7"/>
        <v>0.1</v>
      </c>
      <c r="M167" s="30">
        <f t="shared" si="8"/>
        <v>0</v>
      </c>
    </row>
    <row r="168" spans="1:13">
      <c r="A168" s="31">
        <v>1400</v>
      </c>
      <c r="B168" s="31" t="s">
        <v>56</v>
      </c>
      <c r="C168" s="31" t="s">
        <v>49</v>
      </c>
      <c r="D168" s="24">
        <v>0.22</v>
      </c>
      <c r="E168" s="24">
        <v>50.8</v>
      </c>
      <c r="F168" s="24">
        <v>0</v>
      </c>
      <c r="G168" s="24">
        <v>0.70899999999999996</v>
      </c>
      <c r="H168" s="24">
        <v>0.11700000000000001</v>
      </c>
      <c r="I168" s="24">
        <v>0.43099999999999999</v>
      </c>
      <c r="J168" s="49">
        <v>7.1714593976236696E-2</v>
      </c>
      <c r="K168" s="30">
        <f t="shared" si="6"/>
        <v>0.1308480576825756</v>
      </c>
      <c r="L168" s="30">
        <f t="shared" si="7"/>
        <v>0.3</v>
      </c>
      <c r="M168" s="30">
        <f t="shared" si="8"/>
        <v>0.1</v>
      </c>
    </row>
    <row r="169" spans="1:13">
      <c r="A169" s="31">
        <v>1330</v>
      </c>
      <c r="B169" s="31" t="s">
        <v>56</v>
      </c>
      <c r="D169" s="24">
        <v>0.22</v>
      </c>
      <c r="E169" s="24">
        <v>50.8</v>
      </c>
      <c r="F169" s="24">
        <v>0</v>
      </c>
      <c r="G169" s="24">
        <v>1.395</v>
      </c>
      <c r="H169" s="24">
        <v>0.33900000000000002</v>
      </c>
      <c r="I169" s="24">
        <v>0.39300000000000002</v>
      </c>
      <c r="J169" s="49">
        <v>9.1360767566365395E-2</v>
      </c>
      <c r="K169" s="30">
        <f t="shared" si="6"/>
        <v>0.15199690900016213</v>
      </c>
      <c r="L169" s="30">
        <f t="shared" si="7"/>
        <v>0.6</v>
      </c>
      <c r="M169" s="30">
        <f t="shared" si="8"/>
        <v>0.2</v>
      </c>
    </row>
    <row r="170" spans="1:13">
      <c r="A170" s="31">
        <v>1330</v>
      </c>
      <c r="B170" s="31" t="s">
        <v>56</v>
      </c>
      <c r="C170" s="31" t="s">
        <v>46</v>
      </c>
      <c r="D170" s="24">
        <v>0.22</v>
      </c>
      <c r="E170" s="24">
        <v>50.8</v>
      </c>
      <c r="F170" s="24">
        <v>0</v>
      </c>
      <c r="G170" s="24">
        <v>1.395</v>
      </c>
      <c r="H170" s="24">
        <v>0.33900000000000002</v>
      </c>
      <c r="I170" s="24">
        <v>0.39300000000000002</v>
      </c>
      <c r="J170" s="49">
        <v>3.8435146005385601</v>
      </c>
      <c r="K170" s="30">
        <f t="shared" si="6"/>
        <v>6.3944552409160025</v>
      </c>
      <c r="L170" s="30">
        <f t="shared" si="7"/>
        <v>24.3</v>
      </c>
      <c r="M170" s="30">
        <f t="shared" si="8"/>
        <v>6.7</v>
      </c>
    </row>
    <row r="171" spans="1:13">
      <c r="A171" s="31">
        <v>1820</v>
      </c>
      <c r="B171" s="31" t="s">
        <v>56</v>
      </c>
      <c r="D171" s="24">
        <v>0.22</v>
      </c>
      <c r="E171" s="24">
        <v>50.8</v>
      </c>
      <c r="F171" s="24">
        <v>0</v>
      </c>
      <c r="G171" s="24">
        <v>2.0139999999999998</v>
      </c>
      <c r="H171" s="24">
        <v>0.28699999999999998</v>
      </c>
      <c r="I171" s="24">
        <v>0.28899999999999998</v>
      </c>
      <c r="J171" s="49">
        <v>2.2500090980943799E-2</v>
      </c>
      <c r="K171" s="30">
        <f t="shared" si="6"/>
        <v>2.7527361309119338E-2</v>
      </c>
      <c r="L171" s="30">
        <f t="shared" si="7"/>
        <v>0.2</v>
      </c>
      <c r="M171" s="30">
        <f t="shared" si="8"/>
        <v>0</v>
      </c>
    </row>
    <row r="172" spans="1:13">
      <c r="A172" s="31">
        <v>1820</v>
      </c>
      <c r="B172" s="31" t="s">
        <v>56</v>
      </c>
      <c r="C172" s="31" t="s">
        <v>46</v>
      </c>
      <c r="D172" s="24">
        <v>0.22</v>
      </c>
      <c r="E172" s="24">
        <v>50.8</v>
      </c>
      <c r="F172" s="24">
        <v>0</v>
      </c>
      <c r="G172" s="24">
        <v>2.0139999999999998</v>
      </c>
      <c r="H172" s="24">
        <v>0.28699999999999998</v>
      </c>
      <c r="I172" s="24">
        <v>0.28899999999999998</v>
      </c>
      <c r="J172" s="49">
        <v>6.4786346369246905E-2</v>
      </c>
      <c r="K172" s="30">
        <f t="shared" si="6"/>
        <v>7.9261775693015638E-2</v>
      </c>
      <c r="L172" s="30">
        <f t="shared" si="7"/>
        <v>0.4</v>
      </c>
      <c r="M172" s="30">
        <f t="shared" si="8"/>
        <v>0.1</v>
      </c>
    </row>
    <row r="173" spans="1:13">
      <c r="A173" s="31">
        <v>1820</v>
      </c>
      <c r="B173" s="31" t="s">
        <v>56</v>
      </c>
      <c r="C173" s="31" t="s">
        <v>46</v>
      </c>
      <c r="D173" s="24">
        <v>0.22</v>
      </c>
      <c r="E173" s="24">
        <v>50.8</v>
      </c>
      <c r="F173" s="24">
        <v>0</v>
      </c>
      <c r="G173" s="24">
        <v>2.0139999999999998</v>
      </c>
      <c r="H173" s="24">
        <v>0.28699999999999998</v>
      </c>
      <c r="I173" s="24">
        <v>0.28899999999999998</v>
      </c>
      <c r="J173" s="49">
        <v>1.46023237011219</v>
      </c>
      <c r="K173" s="30">
        <f t="shared" si="6"/>
        <v>1.7864969560075901</v>
      </c>
      <c r="L173" s="30">
        <f t="shared" si="7"/>
        <v>9.8000000000000007</v>
      </c>
      <c r="M173" s="30">
        <f t="shared" si="8"/>
        <v>1.7</v>
      </c>
    </row>
    <row r="174" spans="1:13">
      <c r="A174" s="31">
        <v>1820</v>
      </c>
      <c r="B174" s="31" t="s">
        <v>56</v>
      </c>
      <c r="C174" s="31" t="s">
        <v>47</v>
      </c>
      <c r="D174" s="24">
        <v>0.22</v>
      </c>
      <c r="E174" s="24">
        <v>50.8</v>
      </c>
      <c r="F174" s="24">
        <v>0</v>
      </c>
      <c r="G174" s="24">
        <v>2.0139999999999998</v>
      </c>
      <c r="H174" s="24">
        <v>0.28699999999999998</v>
      </c>
      <c r="I174" s="24">
        <v>0.28899999999999998</v>
      </c>
      <c r="J174" s="49">
        <v>1.66227185458022</v>
      </c>
      <c r="K174" s="30">
        <f t="shared" si="6"/>
        <v>2.0336787959552605</v>
      </c>
      <c r="L174" s="30">
        <f t="shared" si="7"/>
        <v>11.1</v>
      </c>
      <c r="M174" s="30">
        <f t="shared" si="8"/>
        <v>2</v>
      </c>
    </row>
    <row r="175" spans="1:13">
      <c r="A175" s="31">
        <v>1820</v>
      </c>
      <c r="B175" s="31" t="s">
        <v>56</v>
      </c>
      <c r="C175" s="31" t="s">
        <v>47</v>
      </c>
      <c r="D175" s="24">
        <v>0.22</v>
      </c>
      <c r="E175" s="24">
        <v>50.8</v>
      </c>
      <c r="F175" s="24">
        <v>0</v>
      </c>
      <c r="G175" s="24">
        <v>2.0139999999999998</v>
      </c>
      <c r="H175" s="24">
        <v>0.28699999999999998</v>
      </c>
      <c r="I175" s="24">
        <v>0.28899999999999998</v>
      </c>
      <c r="J175" s="49">
        <v>0.16901875030251401</v>
      </c>
      <c r="K175" s="30">
        <f t="shared" si="6"/>
        <v>0.20678317307843905</v>
      </c>
      <c r="L175" s="30">
        <f t="shared" si="7"/>
        <v>1.1000000000000001</v>
      </c>
      <c r="M175" s="30">
        <f t="shared" si="8"/>
        <v>0.2</v>
      </c>
    </row>
    <row r="176" spans="1:13">
      <c r="A176" s="31">
        <v>1700</v>
      </c>
      <c r="B176" s="31" t="s">
        <v>56</v>
      </c>
      <c r="C176" s="31" t="s">
        <v>49</v>
      </c>
      <c r="D176" s="24">
        <v>0.22</v>
      </c>
      <c r="E176" s="24">
        <v>50.8</v>
      </c>
      <c r="F176" s="24">
        <v>0</v>
      </c>
      <c r="G176" s="24">
        <v>0.96799999999999997</v>
      </c>
      <c r="H176" s="24">
        <v>0.125</v>
      </c>
      <c r="I176" s="24">
        <v>0.34100000000000003</v>
      </c>
      <c r="J176" s="49">
        <v>0.18783178271599699</v>
      </c>
      <c r="K176" s="30">
        <f t="shared" si="6"/>
        <v>0.27114770046938941</v>
      </c>
      <c r="L176" s="30">
        <f t="shared" si="7"/>
        <v>0.7</v>
      </c>
      <c r="M176" s="30">
        <f t="shared" si="8"/>
        <v>0.1</v>
      </c>
    </row>
    <row r="177" spans="1:13">
      <c r="A177" s="31">
        <v>1700</v>
      </c>
      <c r="B177" s="31" t="s">
        <v>56</v>
      </c>
      <c r="C177" s="31" t="s">
        <v>49</v>
      </c>
      <c r="D177" s="24">
        <v>0.22</v>
      </c>
      <c r="E177" s="24">
        <v>50.8</v>
      </c>
      <c r="F177" s="24">
        <v>0</v>
      </c>
      <c r="G177" s="24">
        <v>0.96799999999999997</v>
      </c>
      <c r="H177" s="24">
        <v>0.125</v>
      </c>
      <c r="I177" s="24">
        <v>0.34100000000000003</v>
      </c>
      <c r="J177" s="49">
        <v>0.150154518974703</v>
      </c>
      <c r="K177" s="30">
        <f t="shared" si="6"/>
        <v>0.21675805844124876</v>
      </c>
      <c r="L177" s="30">
        <f t="shared" si="7"/>
        <v>0.6</v>
      </c>
      <c r="M177" s="30">
        <f t="shared" si="8"/>
        <v>0.1</v>
      </c>
    </row>
    <row r="178" spans="1:13">
      <c r="A178" s="31">
        <v>1550</v>
      </c>
      <c r="B178" s="31" t="s">
        <v>56</v>
      </c>
      <c r="C178" s="31" t="s">
        <v>49</v>
      </c>
      <c r="D178" s="24">
        <v>0.22</v>
      </c>
      <c r="E178" s="24">
        <v>50.8</v>
      </c>
      <c r="F178" s="24">
        <v>0</v>
      </c>
      <c r="G178" s="24">
        <v>0.72099999999999997</v>
      </c>
      <c r="H178" s="24">
        <v>0.17</v>
      </c>
      <c r="I178" s="24">
        <v>0.34100000000000003</v>
      </c>
      <c r="J178" s="49">
        <v>5.2853128626741901E-2</v>
      </c>
      <c r="K178" s="30">
        <f t="shared" si="6"/>
        <v>7.6297014714610381E-2</v>
      </c>
      <c r="L178" s="30">
        <f t="shared" si="7"/>
        <v>0.1</v>
      </c>
      <c r="M178" s="30">
        <f t="shared" si="8"/>
        <v>0</v>
      </c>
    </row>
    <row r="179" spans="1:13">
      <c r="A179" s="31">
        <v>1490</v>
      </c>
      <c r="B179" s="31" t="s">
        <v>56</v>
      </c>
      <c r="C179" s="31" t="s">
        <v>49</v>
      </c>
      <c r="D179" s="24">
        <v>0.22</v>
      </c>
      <c r="E179" s="24">
        <v>50.8</v>
      </c>
      <c r="F179" s="24">
        <v>0</v>
      </c>
      <c r="G179" s="24">
        <v>1.4430000000000001</v>
      </c>
      <c r="H179" s="24">
        <v>0.22500000000000001</v>
      </c>
      <c r="I179" s="24">
        <v>0.43099999999999999</v>
      </c>
      <c r="J179" s="49">
        <v>6.90206118756E-6</v>
      </c>
      <c r="K179" s="30">
        <f t="shared" si="6"/>
        <v>1.2593270774115723E-5</v>
      </c>
      <c r="L179" s="30">
        <f t="shared" si="7"/>
        <v>0</v>
      </c>
      <c r="M179" s="30">
        <f t="shared" si="8"/>
        <v>0</v>
      </c>
    </row>
    <row r="180" spans="1:13">
      <c r="A180" s="31">
        <v>1330</v>
      </c>
      <c r="B180" s="31" t="s">
        <v>56</v>
      </c>
      <c r="C180" s="31" t="s">
        <v>46</v>
      </c>
      <c r="D180" s="24">
        <v>0.22</v>
      </c>
      <c r="E180" s="24">
        <v>50.8</v>
      </c>
      <c r="F180" s="24">
        <v>0</v>
      </c>
      <c r="G180" s="24">
        <v>1.395</v>
      </c>
      <c r="H180" s="24">
        <v>0.33900000000000002</v>
      </c>
      <c r="I180" s="24">
        <v>0.39300000000000002</v>
      </c>
      <c r="J180" s="49">
        <v>1.71035129500542E-2</v>
      </c>
      <c r="K180" s="30">
        <f t="shared" si="6"/>
        <v>2.8455114495005176E-2</v>
      </c>
      <c r="L180" s="30">
        <f t="shared" si="7"/>
        <v>0.1</v>
      </c>
      <c r="M180" s="30">
        <f t="shared" si="8"/>
        <v>0</v>
      </c>
    </row>
    <row r="181" spans="1:13">
      <c r="A181" s="31">
        <v>1330</v>
      </c>
      <c r="B181" s="31" t="s">
        <v>56</v>
      </c>
      <c r="C181" s="31" t="s">
        <v>46</v>
      </c>
      <c r="D181" s="24">
        <v>0.22</v>
      </c>
      <c r="E181" s="24">
        <v>50.8</v>
      </c>
      <c r="F181" s="24">
        <v>0</v>
      </c>
      <c r="G181" s="24">
        <v>1.395</v>
      </c>
      <c r="H181" s="24">
        <v>0.33900000000000002</v>
      </c>
      <c r="I181" s="24">
        <v>0.39300000000000002</v>
      </c>
      <c r="J181" s="49">
        <v>1.06106873971201E-2</v>
      </c>
      <c r="K181" s="30">
        <f t="shared" si="6"/>
        <v>1.7653000622588712E-2</v>
      </c>
      <c r="L181" s="30">
        <f t="shared" si="7"/>
        <v>0.1</v>
      </c>
      <c r="M181" s="30">
        <f t="shared" si="8"/>
        <v>0</v>
      </c>
    </row>
    <row r="182" spans="1:13">
      <c r="A182" s="31">
        <v>1330</v>
      </c>
      <c r="B182" s="31" t="s">
        <v>56</v>
      </c>
      <c r="C182" s="31" t="s">
        <v>49</v>
      </c>
      <c r="D182" s="24">
        <v>0.22</v>
      </c>
      <c r="E182" s="24">
        <v>50.8</v>
      </c>
      <c r="F182" s="24">
        <v>0</v>
      </c>
      <c r="G182" s="24">
        <v>1.395</v>
      </c>
      <c r="H182" s="24">
        <v>0.33900000000000002</v>
      </c>
      <c r="I182" s="24">
        <v>0.39300000000000002</v>
      </c>
      <c r="J182" s="49">
        <v>2.91245649494816E-2</v>
      </c>
      <c r="K182" s="30">
        <f t="shared" si="6"/>
        <v>4.8454538706452534E-2</v>
      </c>
      <c r="L182" s="30">
        <f t="shared" si="7"/>
        <v>0.2</v>
      </c>
      <c r="M182" s="30">
        <f t="shared" si="8"/>
        <v>0.1</v>
      </c>
    </row>
    <row r="183" spans="1:13">
      <c r="A183" s="31">
        <v>1330</v>
      </c>
      <c r="B183" s="31" t="s">
        <v>56</v>
      </c>
      <c r="C183" s="31" t="s">
        <v>47</v>
      </c>
      <c r="D183" s="24">
        <v>0.22</v>
      </c>
      <c r="E183" s="24">
        <v>50.8</v>
      </c>
      <c r="F183" s="24">
        <v>0</v>
      </c>
      <c r="G183" s="24">
        <v>1.395</v>
      </c>
      <c r="H183" s="24">
        <v>0.33900000000000002</v>
      </c>
      <c r="I183" s="24">
        <v>0.39300000000000002</v>
      </c>
      <c r="J183" s="49">
        <v>2.0278797659501899E-2</v>
      </c>
      <c r="K183" s="30">
        <f t="shared" si="6"/>
        <v>3.3737835666113311E-2</v>
      </c>
      <c r="L183" s="30">
        <f t="shared" si="7"/>
        <v>0.1</v>
      </c>
      <c r="M183" s="30">
        <f t="shared" si="8"/>
        <v>0</v>
      </c>
    </row>
    <row r="184" spans="1:13">
      <c r="A184" s="31">
        <v>1500</v>
      </c>
      <c r="B184" s="31" t="s">
        <v>45</v>
      </c>
      <c r="C184" s="31" t="s">
        <v>49</v>
      </c>
      <c r="D184" s="24">
        <v>0.8</v>
      </c>
      <c r="E184" s="24">
        <v>49.9</v>
      </c>
      <c r="F184" s="24">
        <v>0</v>
      </c>
      <c r="G184" s="24">
        <v>1.4430000000000001</v>
      </c>
      <c r="H184" s="24">
        <v>0.22500000000000001</v>
      </c>
      <c r="I184" s="24">
        <v>0.43099999999999999</v>
      </c>
      <c r="J184" s="49">
        <v>4.1779828152160103</v>
      </c>
      <c r="K184" s="30">
        <f t="shared" si="6"/>
        <v>7.4879548840474337</v>
      </c>
      <c r="L184" s="30">
        <f t="shared" si="7"/>
        <v>29.4</v>
      </c>
      <c r="M184" s="30">
        <f t="shared" si="8"/>
        <v>7.9</v>
      </c>
    </row>
    <row r="185" spans="1:13">
      <c r="A185" s="31">
        <v>1500</v>
      </c>
      <c r="B185" s="31" t="s">
        <v>45</v>
      </c>
      <c r="C185" s="31" t="s">
        <v>49</v>
      </c>
      <c r="D185" s="24">
        <v>0.8</v>
      </c>
      <c r="E185" s="24">
        <v>49.9</v>
      </c>
      <c r="F185" s="24">
        <v>0</v>
      </c>
      <c r="G185" s="24">
        <v>1.4430000000000001</v>
      </c>
      <c r="H185" s="24">
        <v>0.22500000000000001</v>
      </c>
      <c r="I185" s="24">
        <v>0.43099999999999999</v>
      </c>
      <c r="J185" s="49">
        <v>2.56267000388807E-2</v>
      </c>
      <c r="K185" s="30">
        <f t="shared" si="6"/>
        <v>4.5929239588850278E-2</v>
      </c>
      <c r="L185" s="30">
        <f t="shared" si="7"/>
        <v>0.2</v>
      </c>
      <c r="M185" s="30">
        <f t="shared" si="8"/>
        <v>0</v>
      </c>
    </row>
    <row r="186" spans="1:13">
      <c r="A186" s="31">
        <v>1500</v>
      </c>
      <c r="B186" s="31" t="s">
        <v>45</v>
      </c>
      <c r="C186" s="31" t="s">
        <v>49</v>
      </c>
      <c r="D186" s="24">
        <v>0.8</v>
      </c>
      <c r="E186" s="24">
        <v>49.9</v>
      </c>
      <c r="F186" s="24">
        <v>0</v>
      </c>
      <c r="G186" s="24">
        <v>1.4430000000000001</v>
      </c>
      <c r="H186" s="24">
        <v>0.22500000000000001</v>
      </c>
      <c r="I186" s="24">
        <v>0.43099999999999999</v>
      </c>
      <c r="J186" s="49">
        <v>2.1498667578464898</v>
      </c>
      <c r="K186" s="30">
        <f t="shared" si="6"/>
        <v>3.8530807811940555</v>
      </c>
      <c r="L186" s="30">
        <f t="shared" si="7"/>
        <v>15.1</v>
      </c>
      <c r="M186" s="30">
        <f t="shared" si="8"/>
        <v>4.0999999999999996</v>
      </c>
    </row>
    <row r="187" spans="1:13">
      <c r="A187" s="31">
        <v>1330</v>
      </c>
      <c r="B187" s="31" t="s">
        <v>56</v>
      </c>
      <c r="C187" s="31" t="s">
        <v>49</v>
      </c>
      <c r="D187" s="24">
        <v>0.22</v>
      </c>
      <c r="E187" s="24">
        <v>50.8</v>
      </c>
      <c r="F187" s="24">
        <v>0</v>
      </c>
      <c r="G187" s="24">
        <v>1.395</v>
      </c>
      <c r="H187" s="24">
        <v>0.33900000000000002</v>
      </c>
      <c r="I187" s="24">
        <v>0.39300000000000002</v>
      </c>
      <c r="J187" s="49">
        <v>6.0902941936918503E-2</v>
      </c>
      <c r="K187" s="30">
        <f t="shared" si="6"/>
        <v>0.10132422450045132</v>
      </c>
      <c r="L187" s="30">
        <f t="shared" si="7"/>
        <v>0.4</v>
      </c>
      <c r="M187" s="30">
        <f t="shared" si="8"/>
        <v>0.1</v>
      </c>
    </row>
    <row r="188" spans="1:13">
      <c r="A188" s="31">
        <v>1330</v>
      </c>
      <c r="B188" s="31" t="s">
        <v>56</v>
      </c>
      <c r="C188" s="31" t="s">
        <v>49</v>
      </c>
      <c r="D188" s="24">
        <v>0.22</v>
      </c>
      <c r="E188" s="24">
        <v>50.8</v>
      </c>
      <c r="F188" s="24">
        <v>0</v>
      </c>
      <c r="G188" s="24">
        <v>1.395</v>
      </c>
      <c r="H188" s="24">
        <v>0.33900000000000002</v>
      </c>
      <c r="I188" s="24">
        <v>0.39300000000000002</v>
      </c>
      <c r="J188" s="49">
        <v>2.0092693509811199</v>
      </c>
      <c r="K188" s="30">
        <f t="shared" si="6"/>
        <v>3.3428214192272896</v>
      </c>
      <c r="L188" s="30">
        <f t="shared" si="7"/>
        <v>12.7</v>
      </c>
      <c r="M188" s="30">
        <f t="shared" si="8"/>
        <v>3.5</v>
      </c>
    </row>
    <row r="189" spans="1:13">
      <c r="A189" s="31">
        <v>1330</v>
      </c>
      <c r="B189" s="31" t="s">
        <v>56</v>
      </c>
      <c r="C189" s="31" t="s">
        <v>47</v>
      </c>
      <c r="D189" s="24">
        <v>0.22</v>
      </c>
      <c r="E189" s="24">
        <v>50.8</v>
      </c>
      <c r="F189" s="24">
        <v>0</v>
      </c>
      <c r="G189" s="24">
        <v>1.395</v>
      </c>
      <c r="H189" s="24">
        <v>0.33900000000000002</v>
      </c>
      <c r="I189" s="24">
        <v>0.39300000000000002</v>
      </c>
      <c r="J189" s="49">
        <v>7.4830118095068496E-2</v>
      </c>
      <c r="K189" s="30">
        <f t="shared" si="6"/>
        <v>0.12449486747476546</v>
      </c>
      <c r="L189" s="30">
        <f t="shared" si="7"/>
        <v>0.5</v>
      </c>
      <c r="M189" s="30">
        <f t="shared" si="8"/>
        <v>0.1</v>
      </c>
    </row>
    <row r="190" spans="1:13">
      <c r="A190" s="31">
        <v>1330</v>
      </c>
      <c r="B190" s="31" t="s">
        <v>56</v>
      </c>
      <c r="C190" s="31" t="s">
        <v>49</v>
      </c>
      <c r="D190" s="24">
        <v>0.22</v>
      </c>
      <c r="E190" s="24">
        <v>50.8</v>
      </c>
      <c r="F190" s="24">
        <v>0</v>
      </c>
      <c r="G190" s="24">
        <v>1.395</v>
      </c>
      <c r="H190" s="24">
        <v>0.33900000000000002</v>
      </c>
      <c r="I190" s="24">
        <v>0.39300000000000002</v>
      </c>
      <c r="J190" s="49">
        <v>9.3103076657174003E-2</v>
      </c>
      <c r="K190" s="30">
        <f t="shared" si="6"/>
        <v>0.15489558863454039</v>
      </c>
      <c r="L190" s="30">
        <f t="shared" si="7"/>
        <v>0.6</v>
      </c>
      <c r="M190" s="30">
        <f t="shared" si="8"/>
        <v>0.2</v>
      </c>
    </row>
    <row r="191" spans="1:13">
      <c r="A191" s="31">
        <v>1110</v>
      </c>
      <c r="B191" s="31" t="s">
        <v>51</v>
      </c>
      <c r="C191" s="31" t="s">
        <v>49</v>
      </c>
      <c r="D191" s="24">
        <v>0.63</v>
      </c>
      <c r="E191" s="24">
        <v>53.6</v>
      </c>
      <c r="F191" s="24">
        <v>0.66</v>
      </c>
      <c r="G191" s="24">
        <v>0.96799999999999997</v>
      </c>
      <c r="H191" s="24">
        <v>0.125</v>
      </c>
      <c r="I191" s="24">
        <v>0.28799999999999998</v>
      </c>
      <c r="J191" s="49">
        <v>1.8679171309459299</v>
      </c>
      <c r="K191" s="30">
        <f t="shared" si="6"/>
        <v>3.6357139036731585</v>
      </c>
      <c r="L191" s="30">
        <f t="shared" si="7"/>
        <v>9.6</v>
      </c>
      <c r="M191" s="30">
        <f t="shared" si="8"/>
        <v>2.4</v>
      </c>
    </row>
    <row r="192" spans="1:13">
      <c r="A192" s="31">
        <v>1110</v>
      </c>
      <c r="B192" s="31" t="s">
        <v>51</v>
      </c>
      <c r="C192" s="31" t="s">
        <v>50</v>
      </c>
      <c r="D192" s="24">
        <v>0.63</v>
      </c>
      <c r="E192" s="24">
        <v>53.6</v>
      </c>
      <c r="F192" s="24">
        <v>0.66</v>
      </c>
      <c r="G192" s="24">
        <v>0.96799999999999997</v>
      </c>
      <c r="H192" s="24">
        <v>0.125</v>
      </c>
      <c r="I192" s="24">
        <v>0.28799999999999998</v>
      </c>
      <c r="J192" s="49">
        <v>24.194186669800001</v>
      </c>
      <c r="K192" s="30">
        <f t="shared" si="6"/>
        <v>47.09156493409872</v>
      </c>
      <c r="L192" s="30">
        <f t="shared" si="7"/>
        <v>124</v>
      </c>
      <c r="M192" s="30">
        <f t="shared" si="8"/>
        <v>31.3</v>
      </c>
    </row>
    <row r="193" spans="1:13">
      <c r="A193" s="31">
        <v>1110</v>
      </c>
      <c r="B193" s="31" t="s">
        <v>51</v>
      </c>
      <c r="C193" s="31" t="s">
        <v>47</v>
      </c>
      <c r="D193" s="24">
        <v>0.63</v>
      </c>
      <c r="E193" s="24">
        <v>53.6</v>
      </c>
      <c r="F193" s="24">
        <v>0.66</v>
      </c>
      <c r="G193" s="24">
        <v>0.96799999999999997</v>
      </c>
      <c r="H193" s="24">
        <v>0.125</v>
      </c>
      <c r="I193" s="24">
        <v>0.28799999999999998</v>
      </c>
      <c r="J193" s="49">
        <v>5.1987326395006903</v>
      </c>
      <c r="K193" s="30">
        <f t="shared" si="6"/>
        <v>10.118813209524143</v>
      </c>
      <c r="L193" s="30">
        <f t="shared" si="7"/>
        <v>26.7</v>
      </c>
      <c r="M193" s="30">
        <f t="shared" si="8"/>
        <v>6.7</v>
      </c>
    </row>
    <row r="194" spans="1:13">
      <c r="A194" s="31">
        <v>1110</v>
      </c>
      <c r="B194" s="31" t="s">
        <v>51</v>
      </c>
      <c r="C194" s="31" t="s">
        <v>49</v>
      </c>
      <c r="D194" s="24">
        <v>0.63</v>
      </c>
      <c r="E194" s="24">
        <v>53.6</v>
      </c>
      <c r="F194" s="24">
        <v>0.66</v>
      </c>
      <c r="G194" s="24">
        <v>0.96799999999999997</v>
      </c>
      <c r="H194" s="24">
        <v>0.125</v>
      </c>
      <c r="I194" s="24">
        <v>0.28799999999999998</v>
      </c>
      <c r="J194" s="49">
        <v>2.2172959138136199</v>
      </c>
      <c r="K194" s="30">
        <f t="shared" si="6"/>
        <v>4.31574476664683</v>
      </c>
      <c r="L194" s="30">
        <f t="shared" si="7"/>
        <v>11.4</v>
      </c>
      <c r="M194" s="30">
        <f t="shared" si="8"/>
        <v>2.9</v>
      </c>
    </row>
    <row r="195" spans="1:13">
      <c r="A195" s="31">
        <v>1110</v>
      </c>
      <c r="B195" s="31" t="s">
        <v>51</v>
      </c>
      <c r="C195" s="31" t="s">
        <v>49</v>
      </c>
      <c r="D195" s="24">
        <v>0.63</v>
      </c>
      <c r="E195" s="24">
        <v>53.6</v>
      </c>
      <c r="F195" s="24">
        <v>0.66</v>
      </c>
      <c r="G195" s="24">
        <v>0.96799999999999997</v>
      </c>
      <c r="H195" s="24">
        <v>0.125</v>
      </c>
      <c r="I195" s="24">
        <v>0.28799999999999998</v>
      </c>
      <c r="J195" s="49">
        <v>2.19516589785967</v>
      </c>
      <c r="K195" s="30">
        <f t="shared" ref="K195:K258" si="9">(E195*I195*J195/12)+(F195*J195)</f>
        <v>4.2726709035940615</v>
      </c>
      <c r="L195" s="30">
        <f t="shared" ref="L195:L258" si="10">ROUND(2.721*G195*K195,1)</f>
        <v>11.3</v>
      </c>
      <c r="M195" s="30">
        <f t="shared" ref="M195:M258" si="11">ROUND((2.721*H195*K195)+(D195*J195),1)</f>
        <v>2.8</v>
      </c>
    </row>
    <row r="196" spans="1:13">
      <c r="A196" s="31">
        <v>1110</v>
      </c>
      <c r="B196" s="31" t="s">
        <v>51</v>
      </c>
      <c r="C196" s="31" t="s">
        <v>47</v>
      </c>
      <c r="D196" s="24">
        <v>0.63</v>
      </c>
      <c r="E196" s="24">
        <v>53.6</v>
      </c>
      <c r="F196" s="24">
        <v>0.66</v>
      </c>
      <c r="G196" s="24">
        <v>0.96799999999999997</v>
      </c>
      <c r="H196" s="24">
        <v>0.125</v>
      </c>
      <c r="I196" s="24">
        <v>0.28799999999999998</v>
      </c>
      <c r="J196" s="49">
        <v>0.94999741463148801</v>
      </c>
      <c r="K196" s="30">
        <f t="shared" si="9"/>
        <v>1.8490749678387284</v>
      </c>
      <c r="L196" s="30">
        <f t="shared" si="10"/>
        <v>4.9000000000000004</v>
      </c>
      <c r="M196" s="30">
        <f t="shared" si="11"/>
        <v>1.2</v>
      </c>
    </row>
    <row r="197" spans="1:13">
      <c r="A197" s="31">
        <v>1110</v>
      </c>
      <c r="B197" s="31" t="s">
        <v>51</v>
      </c>
      <c r="C197" s="31" t="s">
        <v>47</v>
      </c>
      <c r="D197" s="24">
        <v>0.63</v>
      </c>
      <c r="E197" s="24">
        <v>53.6</v>
      </c>
      <c r="F197" s="24">
        <v>0.66</v>
      </c>
      <c r="G197" s="24">
        <v>0.96799999999999997</v>
      </c>
      <c r="H197" s="24">
        <v>0.125</v>
      </c>
      <c r="I197" s="24">
        <v>0.28799999999999998</v>
      </c>
      <c r="J197" s="49">
        <v>2.10659329302139</v>
      </c>
      <c r="K197" s="30">
        <f t="shared" si="9"/>
        <v>4.1002731855368335</v>
      </c>
      <c r="L197" s="30">
        <f t="shared" si="10"/>
        <v>10.8</v>
      </c>
      <c r="M197" s="30">
        <f t="shared" si="11"/>
        <v>2.7</v>
      </c>
    </row>
    <row r="198" spans="1:13">
      <c r="A198" s="31">
        <v>1110</v>
      </c>
      <c r="B198" s="31" t="s">
        <v>51</v>
      </c>
      <c r="C198" s="31" t="s">
        <v>49</v>
      </c>
      <c r="D198" s="24">
        <v>0.63</v>
      </c>
      <c r="E198" s="24">
        <v>53.6</v>
      </c>
      <c r="F198" s="24">
        <v>0.66</v>
      </c>
      <c r="G198" s="24">
        <v>0.96799999999999997</v>
      </c>
      <c r="H198" s="24">
        <v>0.125</v>
      </c>
      <c r="I198" s="24">
        <v>0.28799999999999998</v>
      </c>
      <c r="J198" s="49">
        <v>22.213022738100001</v>
      </c>
      <c r="K198" s="30">
        <f t="shared" si="9"/>
        <v>43.235427457437844</v>
      </c>
      <c r="L198" s="30">
        <f t="shared" si="10"/>
        <v>113.9</v>
      </c>
      <c r="M198" s="30">
        <f t="shared" si="11"/>
        <v>28.7</v>
      </c>
    </row>
    <row r="199" spans="1:13">
      <c r="A199" s="31">
        <v>1110</v>
      </c>
      <c r="B199" s="31" t="s">
        <v>51</v>
      </c>
      <c r="C199" s="31" t="s">
        <v>47</v>
      </c>
      <c r="D199" s="24">
        <v>0.63</v>
      </c>
      <c r="E199" s="24">
        <v>53.6</v>
      </c>
      <c r="F199" s="24">
        <v>0.66</v>
      </c>
      <c r="G199" s="24">
        <v>0.96799999999999997</v>
      </c>
      <c r="H199" s="24">
        <v>0.125</v>
      </c>
      <c r="I199" s="24">
        <v>0.28799999999999998</v>
      </c>
      <c r="J199" s="49">
        <v>1.7990761454715101</v>
      </c>
      <c r="K199" s="30">
        <f t="shared" si="9"/>
        <v>3.5017218095457467</v>
      </c>
      <c r="L199" s="30">
        <f t="shared" si="10"/>
        <v>9.1999999999999993</v>
      </c>
      <c r="M199" s="30">
        <f t="shared" si="11"/>
        <v>2.2999999999999998</v>
      </c>
    </row>
    <row r="200" spans="1:13">
      <c r="A200" s="31">
        <v>1110</v>
      </c>
      <c r="B200" s="31" t="s">
        <v>51</v>
      </c>
      <c r="C200" s="31" t="s">
        <v>49</v>
      </c>
      <c r="D200" s="24">
        <v>0.63</v>
      </c>
      <c r="E200" s="24">
        <v>53.6</v>
      </c>
      <c r="F200" s="24">
        <v>0.66</v>
      </c>
      <c r="G200" s="24">
        <v>0.96799999999999997</v>
      </c>
      <c r="H200" s="24">
        <v>0.125</v>
      </c>
      <c r="I200" s="24">
        <v>0.28799999999999998</v>
      </c>
      <c r="J200" s="49">
        <v>9.6469621415323594</v>
      </c>
      <c r="K200" s="30">
        <f t="shared" si="9"/>
        <v>18.776847112278585</v>
      </c>
      <c r="L200" s="30">
        <f t="shared" si="10"/>
        <v>49.5</v>
      </c>
      <c r="M200" s="30">
        <f t="shared" si="11"/>
        <v>12.5</v>
      </c>
    </row>
    <row r="201" spans="1:13">
      <c r="A201" s="31">
        <v>1110</v>
      </c>
      <c r="B201" s="31" t="s">
        <v>51</v>
      </c>
      <c r="C201" s="31" t="s">
        <v>47</v>
      </c>
      <c r="D201" s="24">
        <v>0.63</v>
      </c>
      <c r="E201" s="24">
        <v>53.6</v>
      </c>
      <c r="F201" s="24">
        <v>0.66</v>
      </c>
      <c r="G201" s="24">
        <v>0.96799999999999997</v>
      </c>
      <c r="H201" s="24">
        <v>0.125</v>
      </c>
      <c r="I201" s="24">
        <v>0.28799999999999998</v>
      </c>
      <c r="J201" s="49">
        <v>3.1062417601830798</v>
      </c>
      <c r="K201" s="30">
        <f t="shared" si="9"/>
        <v>6.0459889620203473</v>
      </c>
      <c r="L201" s="30">
        <f t="shared" si="10"/>
        <v>15.9</v>
      </c>
      <c r="M201" s="30">
        <f t="shared" si="11"/>
        <v>4</v>
      </c>
    </row>
    <row r="202" spans="1:13">
      <c r="A202" s="31">
        <v>1110</v>
      </c>
      <c r="B202" s="31" t="s">
        <v>51</v>
      </c>
      <c r="D202" s="24">
        <v>0.63</v>
      </c>
      <c r="E202" s="24">
        <v>53.6</v>
      </c>
      <c r="F202" s="24">
        <v>0.66</v>
      </c>
      <c r="G202" s="24">
        <v>0.96799999999999997</v>
      </c>
      <c r="H202" s="24">
        <v>0.125</v>
      </c>
      <c r="I202" s="24">
        <v>0.28799999999999998</v>
      </c>
      <c r="J202" s="49">
        <v>0.54557323197751495</v>
      </c>
      <c r="K202" s="30">
        <f t="shared" si="9"/>
        <v>1.0619037387210351</v>
      </c>
      <c r="L202" s="30">
        <f t="shared" si="10"/>
        <v>2.8</v>
      </c>
      <c r="M202" s="30">
        <f t="shared" si="11"/>
        <v>0.7</v>
      </c>
    </row>
    <row r="203" spans="1:13">
      <c r="A203" s="31">
        <v>1110</v>
      </c>
      <c r="B203" s="31" t="s">
        <v>51</v>
      </c>
      <c r="C203" s="31" t="s">
        <v>49</v>
      </c>
      <c r="D203" s="24">
        <v>0.63</v>
      </c>
      <c r="E203" s="24">
        <v>53.6</v>
      </c>
      <c r="F203" s="24">
        <v>0.66</v>
      </c>
      <c r="G203" s="24">
        <v>0.96799999999999997</v>
      </c>
      <c r="H203" s="24">
        <v>0.125</v>
      </c>
      <c r="I203" s="24">
        <v>0.28799999999999998</v>
      </c>
      <c r="J203" s="49">
        <v>4.4354050299087504</v>
      </c>
      <c r="K203" s="30">
        <f t="shared" si="9"/>
        <v>8.6330723502143911</v>
      </c>
      <c r="L203" s="30">
        <f t="shared" si="10"/>
        <v>22.7</v>
      </c>
      <c r="M203" s="30">
        <f t="shared" si="11"/>
        <v>5.7</v>
      </c>
    </row>
    <row r="204" spans="1:13">
      <c r="A204" s="31">
        <v>1110</v>
      </c>
      <c r="B204" s="31" t="s">
        <v>51</v>
      </c>
      <c r="C204" s="31" t="s">
        <v>49</v>
      </c>
      <c r="D204" s="24">
        <v>0.63</v>
      </c>
      <c r="E204" s="24">
        <v>53.6</v>
      </c>
      <c r="F204" s="24">
        <v>0.66</v>
      </c>
      <c r="G204" s="24">
        <v>0.96799999999999997</v>
      </c>
      <c r="H204" s="24">
        <v>0.125</v>
      </c>
      <c r="I204" s="24">
        <v>0.28799999999999998</v>
      </c>
      <c r="J204" s="49">
        <v>6.2524896172261604E-2</v>
      </c>
      <c r="K204" s="30">
        <f t="shared" si="9"/>
        <v>0.12169845790968999</v>
      </c>
      <c r="L204" s="30">
        <f t="shared" si="10"/>
        <v>0.3</v>
      </c>
      <c r="M204" s="30">
        <f t="shared" si="11"/>
        <v>0.1</v>
      </c>
    </row>
    <row r="205" spans="1:13">
      <c r="A205" s="31">
        <v>1110</v>
      </c>
      <c r="B205" s="31" t="s">
        <v>51</v>
      </c>
      <c r="C205" s="31" t="s">
        <v>49</v>
      </c>
      <c r="D205" s="24">
        <v>0.63</v>
      </c>
      <c r="E205" s="24">
        <v>53.6</v>
      </c>
      <c r="F205" s="24">
        <v>0.66</v>
      </c>
      <c r="G205" s="24">
        <v>0.96799999999999997</v>
      </c>
      <c r="H205" s="24">
        <v>0.125</v>
      </c>
      <c r="I205" s="24">
        <v>0.28799999999999998</v>
      </c>
      <c r="J205" s="49">
        <v>0.50726223561265704</v>
      </c>
      <c r="K205" s="30">
        <f t="shared" si="9"/>
        <v>0.98733521539647562</v>
      </c>
      <c r="L205" s="30">
        <f t="shared" si="10"/>
        <v>2.6</v>
      </c>
      <c r="M205" s="30">
        <f t="shared" si="11"/>
        <v>0.7</v>
      </c>
    </row>
    <row r="206" spans="1:13">
      <c r="A206" s="31">
        <v>1210</v>
      </c>
      <c r="B206" s="31" t="s">
        <v>51</v>
      </c>
      <c r="C206" s="31" t="s">
        <v>49</v>
      </c>
      <c r="D206" s="24">
        <v>0.63</v>
      </c>
      <c r="E206" s="24">
        <v>53.6</v>
      </c>
      <c r="F206" s="24">
        <v>0.66</v>
      </c>
      <c r="G206" s="24">
        <v>1.2450000000000001</v>
      </c>
      <c r="H206" s="24">
        <v>0.21299999999999999</v>
      </c>
      <c r="I206" s="24">
        <v>0.28799999999999998</v>
      </c>
      <c r="J206" s="49">
        <v>8.9381541928826707</v>
      </c>
      <c r="K206" s="30">
        <f t="shared" si="9"/>
        <v>17.397223321026832</v>
      </c>
      <c r="L206" s="30">
        <f t="shared" si="10"/>
        <v>58.9</v>
      </c>
      <c r="M206" s="30">
        <f t="shared" si="11"/>
        <v>15.7</v>
      </c>
    </row>
    <row r="207" spans="1:13">
      <c r="A207" s="31">
        <v>1210</v>
      </c>
      <c r="B207" s="31" t="s">
        <v>51</v>
      </c>
      <c r="C207" s="31" t="s">
        <v>49</v>
      </c>
      <c r="D207" s="24">
        <v>0.63</v>
      </c>
      <c r="E207" s="24">
        <v>53.6</v>
      </c>
      <c r="F207" s="24">
        <v>0.66</v>
      </c>
      <c r="G207" s="24">
        <v>1.2450000000000001</v>
      </c>
      <c r="H207" s="24">
        <v>0.21299999999999999</v>
      </c>
      <c r="I207" s="24">
        <v>0.28799999999999998</v>
      </c>
      <c r="J207" s="49">
        <v>16.413192388199999</v>
      </c>
      <c r="K207" s="30">
        <f t="shared" si="9"/>
        <v>31.946637664392476</v>
      </c>
      <c r="L207" s="30">
        <f t="shared" si="10"/>
        <v>108.2</v>
      </c>
      <c r="M207" s="30">
        <f t="shared" si="11"/>
        <v>28.9</v>
      </c>
    </row>
    <row r="208" spans="1:13">
      <c r="A208" s="31">
        <v>1210</v>
      </c>
      <c r="B208" s="31" t="s">
        <v>51</v>
      </c>
      <c r="C208" s="31" t="s">
        <v>49</v>
      </c>
      <c r="D208" s="24">
        <v>0.63</v>
      </c>
      <c r="E208" s="24">
        <v>53.6</v>
      </c>
      <c r="F208" s="24">
        <v>0.66</v>
      </c>
      <c r="G208" s="24">
        <v>1.2450000000000001</v>
      </c>
      <c r="H208" s="24">
        <v>0.21299999999999999</v>
      </c>
      <c r="I208" s="24">
        <v>0.28799999999999998</v>
      </c>
      <c r="J208" s="49">
        <v>8.8846968897289005E-4</v>
      </c>
      <c r="K208" s="30">
        <f t="shared" si="9"/>
        <v>1.7293174026168333E-3</v>
      </c>
      <c r="L208" s="30">
        <f t="shared" si="10"/>
        <v>0</v>
      </c>
      <c r="M208" s="30">
        <f t="shared" si="11"/>
        <v>0</v>
      </c>
    </row>
    <row r="209" spans="1:13">
      <c r="A209" s="31">
        <v>1210</v>
      </c>
      <c r="B209" s="31" t="s">
        <v>51</v>
      </c>
      <c r="C209" s="31" t="s">
        <v>49</v>
      </c>
      <c r="D209" s="24">
        <v>0.63</v>
      </c>
      <c r="E209" s="24">
        <v>53.6</v>
      </c>
      <c r="F209" s="24">
        <v>0.66</v>
      </c>
      <c r="G209" s="24">
        <v>1.2450000000000001</v>
      </c>
      <c r="H209" s="24">
        <v>0.21299999999999999</v>
      </c>
      <c r="I209" s="24">
        <v>0.28799999999999998</v>
      </c>
      <c r="J209" s="49">
        <v>8.3578415055048493E-3</v>
      </c>
      <c r="K209" s="30">
        <f t="shared" si="9"/>
        <v>1.6267702706314641E-2</v>
      </c>
      <c r="L209" s="30">
        <f t="shared" si="10"/>
        <v>0.1</v>
      </c>
      <c r="M209" s="30">
        <f t="shared" si="11"/>
        <v>0</v>
      </c>
    </row>
    <row r="210" spans="1:13">
      <c r="A210" s="31">
        <v>1210</v>
      </c>
      <c r="B210" s="31" t="s">
        <v>51</v>
      </c>
      <c r="C210" s="31" t="s">
        <v>49</v>
      </c>
      <c r="D210" s="24">
        <v>0.63</v>
      </c>
      <c r="E210" s="24">
        <v>53.6</v>
      </c>
      <c r="F210" s="24">
        <v>0.66</v>
      </c>
      <c r="G210" s="24">
        <v>1.2450000000000001</v>
      </c>
      <c r="H210" s="24">
        <v>0.21299999999999999</v>
      </c>
      <c r="I210" s="24">
        <v>0.28799999999999998</v>
      </c>
      <c r="J210" s="49">
        <v>0.11973860827440599</v>
      </c>
      <c r="K210" s="30">
        <f t="shared" si="9"/>
        <v>0.2330592271453038</v>
      </c>
      <c r="L210" s="30">
        <f t="shared" si="10"/>
        <v>0.8</v>
      </c>
      <c r="M210" s="30">
        <f t="shared" si="11"/>
        <v>0.2</v>
      </c>
    </row>
    <row r="211" spans="1:13">
      <c r="A211" s="31">
        <v>1210</v>
      </c>
      <c r="B211" s="31" t="s">
        <v>51</v>
      </c>
      <c r="C211" s="31" t="s">
        <v>49</v>
      </c>
      <c r="D211" s="24">
        <v>0.63</v>
      </c>
      <c r="E211" s="24">
        <v>53.6</v>
      </c>
      <c r="F211" s="24">
        <v>0.66</v>
      </c>
      <c r="G211" s="24">
        <v>1.2450000000000001</v>
      </c>
      <c r="H211" s="24">
        <v>0.21299999999999999</v>
      </c>
      <c r="I211" s="24">
        <v>0.28799999999999998</v>
      </c>
      <c r="J211" s="49">
        <v>5.1417023609706201</v>
      </c>
      <c r="K211" s="30">
        <f t="shared" si="9"/>
        <v>10.007809475393216</v>
      </c>
      <c r="L211" s="30">
        <f t="shared" si="10"/>
        <v>33.9</v>
      </c>
      <c r="M211" s="30">
        <f t="shared" si="11"/>
        <v>9</v>
      </c>
    </row>
    <row r="212" spans="1:13">
      <c r="A212" s="31">
        <v>1210</v>
      </c>
      <c r="B212" s="31" t="s">
        <v>51</v>
      </c>
      <c r="D212" s="24">
        <v>0.63</v>
      </c>
      <c r="E212" s="24">
        <v>53.6</v>
      </c>
      <c r="F212" s="24">
        <v>0.66</v>
      </c>
      <c r="G212" s="24">
        <v>1.2450000000000001</v>
      </c>
      <c r="H212" s="24">
        <v>0.21299999999999999</v>
      </c>
      <c r="I212" s="24">
        <v>0.28799999999999998</v>
      </c>
      <c r="J212" s="49">
        <v>0.52218851639504205</v>
      </c>
      <c r="K212" s="30">
        <f t="shared" si="9"/>
        <v>1.0163877283113099</v>
      </c>
      <c r="L212" s="30">
        <f t="shared" si="10"/>
        <v>3.4</v>
      </c>
      <c r="M212" s="30">
        <f t="shared" si="11"/>
        <v>0.9</v>
      </c>
    </row>
    <row r="213" spans="1:13">
      <c r="A213" s="31">
        <v>1820</v>
      </c>
      <c r="B213" s="31" t="s">
        <v>51</v>
      </c>
      <c r="C213" s="31" t="s">
        <v>49</v>
      </c>
      <c r="D213" s="24">
        <v>0.63</v>
      </c>
      <c r="E213" s="24">
        <v>53.6</v>
      </c>
      <c r="F213" s="24">
        <v>0.66</v>
      </c>
      <c r="G213" s="24">
        <v>2.0139999999999998</v>
      </c>
      <c r="H213" s="24">
        <v>0.28699999999999998</v>
      </c>
      <c r="I213" s="24">
        <v>0.28899999999999998</v>
      </c>
      <c r="J213" s="49">
        <v>2.9635203854503498</v>
      </c>
      <c r="K213" s="30">
        <f t="shared" si="9"/>
        <v>5.7814331359622386</v>
      </c>
      <c r="L213" s="30">
        <f t="shared" si="10"/>
        <v>31.7</v>
      </c>
      <c r="M213" s="30">
        <f t="shared" si="11"/>
        <v>6.4</v>
      </c>
    </row>
    <row r="214" spans="1:13">
      <c r="A214" s="31">
        <v>1820</v>
      </c>
      <c r="B214" s="31" t="s">
        <v>51</v>
      </c>
      <c r="C214" s="31" t="s">
        <v>47</v>
      </c>
      <c r="D214" s="24">
        <v>0.63</v>
      </c>
      <c r="E214" s="24">
        <v>53.6</v>
      </c>
      <c r="F214" s="24">
        <v>0.66</v>
      </c>
      <c r="G214" s="24">
        <v>2.0139999999999998</v>
      </c>
      <c r="H214" s="24">
        <v>0.28699999999999998</v>
      </c>
      <c r="I214" s="24">
        <v>0.28899999999999998</v>
      </c>
      <c r="J214" s="49">
        <v>0.56771058784706696</v>
      </c>
      <c r="K214" s="30">
        <f t="shared" si="9"/>
        <v>1.1075276621445813</v>
      </c>
      <c r="L214" s="30">
        <f t="shared" si="10"/>
        <v>6.1</v>
      </c>
      <c r="M214" s="30">
        <f t="shared" si="11"/>
        <v>1.2</v>
      </c>
    </row>
    <row r="215" spans="1:13">
      <c r="A215" s="31">
        <v>1820</v>
      </c>
      <c r="B215" s="31" t="s">
        <v>51</v>
      </c>
      <c r="D215" s="24">
        <v>0.63</v>
      </c>
      <c r="E215" s="24">
        <v>53.6</v>
      </c>
      <c r="F215" s="24">
        <v>0.66</v>
      </c>
      <c r="G215" s="24">
        <v>2.0139999999999998</v>
      </c>
      <c r="H215" s="24">
        <v>0.28699999999999998</v>
      </c>
      <c r="I215" s="24">
        <v>0.28899999999999998</v>
      </c>
      <c r="J215" s="49">
        <v>5.0460105692498203E-2</v>
      </c>
      <c r="K215" s="30">
        <f t="shared" si="9"/>
        <v>9.8440938191971666E-2</v>
      </c>
      <c r="L215" s="30">
        <f t="shared" si="10"/>
        <v>0.5</v>
      </c>
      <c r="M215" s="30">
        <f t="shared" si="11"/>
        <v>0.1</v>
      </c>
    </row>
    <row r="216" spans="1:13">
      <c r="A216" s="31">
        <v>1820</v>
      </c>
      <c r="B216" s="31" t="s">
        <v>51</v>
      </c>
      <c r="C216" s="31" t="s">
        <v>47</v>
      </c>
      <c r="D216" s="24">
        <v>0.63</v>
      </c>
      <c r="E216" s="24">
        <v>53.6</v>
      </c>
      <c r="F216" s="24">
        <v>0.66</v>
      </c>
      <c r="G216" s="24">
        <v>2.0139999999999998</v>
      </c>
      <c r="H216" s="24">
        <v>0.28699999999999998</v>
      </c>
      <c r="I216" s="24">
        <v>0.28899999999999998</v>
      </c>
      <c r="J216" s="49">
        <v>4.2360513325936502</v>
      </c>
      <c r="K216" s="30">
        <f t="shared" si="9"/>
        <v>8.263971343045867</v>
      </c>
      <c r="L216" s="30">
        <f t="shared" si="10"/>
        <v>45.3</v>
      </c>
      <c r="M216" s="30">
        <f t="shared" si="11"/>
        <v>9.1</v>
      </c>
    </row>
    <row r="217" spans="1:13">
      <c r="A217" s="31">
        <v>1820</v>
      </c>
      <c r="B217" s="31" t="s">
        <v>51</v>
      </c>
      <c r="C217" s="31" t="s">
        <v>49</v>
      </c>
      <c r="D217" s="24">
        <v>0.63</v>
      </c>
      <c r="E217" s="24">
        <v>53.6</v>
      </c>
      <c r="F217" s="24">
        <v>0.66</v>
      </c>
      <c r="G217" s="24">
        <v>2.0139999999999998</v>
      </c>
      <c r="H217" s="24">
        <v>0.28699999999999998</v>
      </c>
      <c r="I217" s="24">
        <v>0.28899999999999998</v>
      </c>
      <c r="J217" s="49">
        <v>6.3932603307980802</v>
      </c>
      <c r="K217" s="30">
        <f t="shared" si="9"/>
        <v>12.472398470676282</v>
      </c>
      <c r="L217" s="30">
        <f t="shared" si="10"/>
        <v>68.3</v>
      </c>
      <c r="M217" s="30">
        <f t="shared" si="11"/>
        <v>13.8</v>
      </c>
    </row>
    <row r="218" spans="1:13">
      <c r="A218" s="31">
        <v>1820</v>
      </c>
      <c r="B218" s="31" t="s">
        <v>51</v>
      </c>
      <c r="C218" s="31" t="s">
        <v>50</v>
      </c>
      <c r="D218" s="24">
        <v>0.63</v>
      </c>
      <c r="E218" s="24">
        <v>53.6</v>
      </c>
      <c r="F218" s="24">
        <v>0.66</v>
      </c>
      <c r="G218" s="24">
        <v>2.0139999999999998</v>
      </c>
      <c r="H218" s="24">
        <v>0.28699999999999998</v>
      </c>
      <c r="I218" s="24">
        <v>0.28899999999999998</v>
      </c>
      <c r="J218" s="49">
        <v>70.157867190399998</v>
      </c>
      <c r="K218" s="30">
        <f t="shared" si="9"/>
        <v>136.86864450617833</v>
      </c>
      <c r="L218" s="30">
        <f t="shared" si="10"/>
        <v>750.1</v>
      </c>
      <c r="M218" s="30">
        <f t="shared" si="11"/>
        <v>151.1</v>
      </c>
    </row>
    <row r="219" spans="1:13">
      <c r="A219" s="31">
        <v>1820</v>
      </c>
      <c r="B219" s="31" t="s">
        <v>51</v>
      </c>
      <c r="C219" s="31" t="s">
        <v>47</v>
      </c>
      <c r="D219" s="24">
        <v>0.63</v>
      </c>
      <c r="E219" s="24">
        <v>53.6</v>
      </c>
      <c r="F219" s="24">
        <v>0.66</v>
      </c>
      <c r="G219" s="24">
        <v>2.0139999999999998</v>
      </c>
      <c r="H219" s="24">
        <v>0.28699999999999998</v>
      </c>
      <c r="I219" s="24">
        <v>0.28899999999999998</v>
      </c>
      <c r="J219" s="49">
        <v>0.141944685717737</v>
      </c>
      <c r="K219" s="30">
        <f t="shared" si="9"/>
        <v>0.27691515587720916</v>
      </c>
      <c r="L219" s="30">
        <f t="shared" si="10"/>
        <v>1.5</v>
      </c>
      <c r="M219" s="30">
        <f t="shared" si="11"/>
        <v>0.3</v>
      </c>
    </row>
    <row r="220" spans="1:13">
      <c r="A220" s="31">
        <v>1820</v>
      </c>
      <c r="B220" s="31" t="s">
        <v>51</v>
      </c>
      <c r="C220" s="31" t="s">
        <v>49</v>
      </c>
      <c r="D220" s="24">
        <v>0.63</v>
      </c>
      <c r="E220" s="24">
        <v>53.6</v>
      </c>
      <c r="F220" s="24">
        <v>0.66</v>
      </c>
      <c r="G220" s="24">
        <v>2.0139999999999998</v>
      </c>
      <c r="H220" s="24">
        <v>0.28699999999999998</v>
      </c>
      <c r="I220" s="24">
        <v>0.28899999999999998</v>
      </c>
      <c r="J220" s="49">
        <v>7.7036360502799397</v>
      </c>
      <c r="K220" s="30">
        <f t="shared" si="9"/>
        <v>15.028766782622792</v>
      </c>
      <c r="L220" s="30">
        <f t="shared" si="10"/>
        <v>82.4</v>
      </c>
      <c r="M220" s="30">
        <f t="shared" si="11"/>
        <v>16.600000000000001</v>
      </c>
    </row>
    <row r="221" spans="1:13">
      <c r="A221" s="31">
        <v>1820</v>
      </c>
      <c r="B221" s="31" t="s">
        <v>51</v>
      </c>
      <c r="C221" s="31" t="s">
        <v>49</v>
      </c>
      <c r="D221" s="24">
        <v>0.63</v>
      </c>
      <c r="E221" s="24">
        <v>53.6</v>
      </c>
      <c r="F221" s="24">
        <v>0.66</v>
      </c>
      <c r="G221" s="24">
        <v>2.0139999999999998</v>
      </c>
      <c r="H221" s="24">
        <v>0.28699999999999998</v>
      </c>
      <c r="I221" s="24">
        <v>0.28899999999999998</v>
      </c>
      <c r="J221" s="49">
        <v>12.2895986435</v>
      </c>
      <c r="K221" s="30">
        <f t="shared" si="9"/>
        <v>23.975368340316031</v>
      </c>
      <c r="L221" s="30">
        <f t="shared" si="10"/>
        <v>131.4</v>
      </c>
      <c r="M221" s="30">
        <f t="shared" si="11"/>
        <v>26.5</v>
      </c>
    </row>
    <row r="222" spans="1:13">
      <c r="A222" s="31">
        <v>1820</v>
      </c>
      <c r="B222" s="31" t="s">
        <v>51</v>
      </c>
      <c r="C222" s="31" t="s">
        <v>49</v>
      </c>
      <c r="D222" s="24">
        <v>0.63</v>
      </c>
      <c r="E222" s="24">
        <v>53.6</v>
      </c>
      <c r="F222" s="24">
        <v>0.66</v>
      </c>
      <c r="G222" s="24">
        <v>2.0139999999999998</v>
      </c>
      <c r="H222" s="24">
        <v>0.28699999999999998</v>
      </c>
      <c r="I222" s="24">
        <v>0.28899999999999998</v>
      </c>
      <c r="J222" s="49">
        <v>2.74228708762758</v>
      </c>
      <c r="K222" s="30">
        <f t="shared" si="9"/>
        <v>5.3498364696830585</v>
      </c>
      <c r="L222" s="30">
        <f t="shared" si="10"/>
        <v>29.3</v>
      </c>
      <c r="M222" s="30">
        <f t="shared" si="11"/>
        <v>5.9</v>
      </c>
    </row>
    <row r="223" spans="1:13">
      <c r="A223" s="31">
        <v>1820</v>
      </c>
      <c r="B223" s="31" t="s">
        <v>51</v>
      </c>
      <c r="C223" s="31" t="s">
        <v>49</v>
      </c>
      <c r="D223" s="24">
        <v>0.63</v>
      </c>
      <c r="E223" s="24">
        <v>53.6</v>
      </c>
      <c r="F223" s="24">
        <v>0.66</v>
      </c>
      <c r="G223" s="24">
        <v>2.0139999999999998</v>
      </c>
      <c r="H223" s="24">
        <v>0.28699999999999998</v>
      </c>
      <c r="I223" s="24">
        <v>0.28899999999999998</v>
      </c>
      <c r="J223" s="49">
        <v>12.342638750300001</v>
      </c>
      <c r="K223" s="30">
        <f t="shared" si="9"/>
        <v>24.078842516668594</v>
      </c>
      <c r="L223" s="30">
        <f t="shared" si="10"/>
        <v>132</v>
      </c>
      <c r="M223" s="30">
        <f t="shared" si="11"/>
        <v>26.6</v>
      </c>
    </row>
    <row r="224" spans="1:13">
      <c r="A224" s="31">
        <v>1820</v>
      </c>
      <c r="B224" s="31" t="s">
        <v>51</v>
      </c>
      <c r="C224" s="31" t="s">
        <v>49</v>
      </c>
      <c r="D224" s="24">
        <v>0.63</v>
      </c>
      <c r="E224" s="24">
        <v>53.6</v>
      </c>
      <c r="F224" s="24">
        <v>0.66</v>
      </c>
      <c r="G224" s="24">
        <v>2.0139999999999998</v>
      </c>
      <c r="H224" s="24">
        <v>0.28699999999999998</v>
      </c>
      <c r="I224" s="24">
        <v>0.28899999999999998</v>
      </c>
      <c r="J224" s="49">
        <v>11.888296646500001</v>
      </c>
      <c r="K224" s="30">
        <f t="shared" si="9"/>
        <v>23.192481651101964</v>
      </c>
      <c r="L224" s="30">
        <f t="shared" si="10"/>
        <v>127.1</v>
      </c>
      <c r="M224" s="30">
        <f t="shared" si="11"/>
        <v>25.6</v>
      </c>
    </row>
    <row r="225" spans="1:13">
      <c r="A225" s="31">
        <v>1820</v>
      </c>
      <c r="B225" s="31" t="s">
        <v>51</v>
      </c>
      <c r="C225" s="31" t="s">
        <v>47</v>
      </c>
      <c r="D225" s="24">
        <v>0.63</v>
      </c>
      <c r="E225" s="24">
        <v>53.6</v>
      </c>
      <c r="F225" s="24">
        <v>0.66</v>
      </c>
      <c r="G225" s="24">
        <v>2.0139999999999998</v>
      </c>
      <c r="H225" s="24">
        <v>0.28699999999999998</v>
      </c>
      <c r="I225" s="24">
        <v>0.28899999999999998</v>
      </c>
      <c r="J225" s="49">
        <v>8.0881023077975396</v>
      </c>
      <c r="K225" s="30">
        <f t="shared" si="9"/>
        <v>15.778809188871961</v>
      </c>
      <c r="L225" s="30">
        <f t="shared" si="10"/>
        <v>86.5</v>
      </c>
      <c r="M225" s="30">
        <f t="shared" si="11"/>
        <v>17.399999999999999</v>
      </c>
    </row>
    <row r="226" spans="1:13">
      <c r="A226" s="31">
        <v>1820</v>
      </c>
      <c r="B226" s="31" t="s">
        <v>51</v>
      </c>
      <c r="D226" s="24">
        <v>0.63</v>
      </c>
      <c r="E226" s="24">
        <v>53.6</v>
      </c>
      <c r="F226" s="24">
        <v>0.66</v>
      </c>
      <c r="G226" s="24">
        <v>2.0139999999999998</v>
      </c>
      <c r="H226" s="24">
        <v>0.28699999999999998</v>
      </c>
      <c r="I226" s="24">
        <v>0.28899999999999998</v>
      </c>
      <c r="J226" s="49">
        <v>0.63355354479617498</v>
      </c>
      <c r="K226" s="30">
        <f t="shared" si="9"/>
        <v>1.2359784920913646</v>
      </c>
      <c r="L226" s="30">
        <f t="shared" si="10"/>
        <v>6.8</v>
      </c>
      <c r="M226" s="30">
        <f t="shared" si="11"/>
        <v>1.4</v>
      </c>
    </row>
    <row r="227" spans="1:13">
      <c r="A227" s="31">
        <v>1820</v>
      </c>
      <c r="B227" s="31" t="s">
        <v>51</v>
      </c>
      <c r="C227" s="31" t="s">
        <v>47</v>
      </c>
      <c r="D227" s="24">
        <v>0.63</v>
      </c>
      <c r="E227" s="24">
        <v>53.6</v>
      </c>
      <c r="F227" s="24">
        <v>0.66</v>
      </c>
      <c r="G227" s="24">
        <v>2.0139999999999998</v>
      </c>
      <c r="H227" s="24">
        <v>0.28699999999999998</v>
      </c>
      <c r="I227" s="24">
        <v>0.28899999999999998</v>
      </c>
      <c r="J227" s="49">
        <v>0.19693509028338901</v>
      </c>
      <c r="K227" s="30">
        <f t="shared" si="9"/>
        <v>0.38419410313085417</v>
      </c>
      <c r="L227" s="30">
        <f t="shared" si="10"/>
        <v>2.1</v>
      </c>
      <c r="M227" s="30">
        <f t="shared" si="11"/>
        <v>0.4</v>
      </c>
    </row>
    <row r="228" spans="1:13">
      <c r="A228" s="31">
        <v>1820</v>
      </c>
      <c r="B228" s="31" t="s">
        <v>51</v>
      </c>
      <c r="C228" s="31" t="s">
        <v>49</v>
      </c>
      <c r="D228" s="24">
        <v>0.63</v>
      </c>
      <c r="E228" s="24">
        <v>53.6</v>
      </c>
      <c r="F228" s="24">
        <v>0.66</v>
      </c>
      <c r="G228" s="24">
        <v>2.0139999999999998</v>
      </c>
      <c r="H228" s="24">
        <v>0.28699999999999998</v>
      </c>
      <c r="I228" s="24">
        <v>0.28899999999999998</v>
      </c>
      <c r="J228" s="49">
        <v>0.47469461348874997</v>
      </c>
      <c r="K228" s="30">
        <f t="shared" si="9"/>
        <v>0.92606589830141939</v>
      </c>
      <c r="L228" s="30">
        <f t="shared" si="10"/>
        <v>5.0999999999999996</v>
      </c>
      <c r="M228" s="30">
        <f t="shared" si="11"/>
        <v>1</v>
      </c>
    </row>
    <row r="229" spans="1:13">
      <c r="A229" s="31">
        <v>1820</v>
      </c>
      <c r="B229" s="31" t="s">
        <v>51</v>
      </c>
      <c r="C229" s="31" t="s">
        <v>49</v>
      </c>
      <c r="D229" s="24">
        <v>0.63</v>
      </c>
      <c r="E229" s="24">
        <v>53.6</v>
      </c>
      <c r="F229" s="24">
        <v>0.66</v>
      </c>
      <c r="G229" s="24">
        <v>2.0139999999999998</v>
      </c>
      <c r="H229" s="24">
        <v>0.28699999999999998</v>
      </c>
      <c r="I229" s="24">
        <v>0.28899999999999998</v>
      </c>
      <c r="J229" s="49">
        <v>28.142804408300002</v>
      </c>
      <c r="K229" s="30">
        <f t="shared" si="9"/>
        <v>54.902859026672196</v>
      </c>
      <c r="L229" s="30">
        <f t="shared" si="10"/>
        <v>300.89999999999998</v>
      </c>
      <c r="M229" s="30">
        <f t="shared" si="11"/>
        <v>60.6</v>
      </c>
    </row>
    <row r="230" spans="1:13">
      <c r="A230" s="31">
        <v>1820</v>
      </c>
      <c r="B230" s="31" t="s">
        <v>51</v>
      </c>
      <c r="C230" s="31" t="s">
        <v>47</v>
      </c>
      <c r="D230" s="24">
        <v>0.63</v>
      </c>
      <c r="E230" s="24">
        <v>53.6</v>
      </c>
      <c r="F230" s="24">
        <v>0.66</v>
      </c>
      <c r="G230" s="24">
        <v>2.0139999999999998</v>
      </c>
      <c r="H230" s="24">
        <v>0.28699999999999998</v>
      </c>
      <c r="I230" s="24">
        <v>0.28899999999999998</v>
      </c>
      <c r="J230" s="49">
        <v>9.06168983961229E-2</v>
      </c>
      <c r="K230" s="30">
        <f t="shared" si="9"/>
        <v>0.1767814865177163</v>
      </c>
      <c r="L230" s="30">
        <f t="shared" si="10"/>
        <v>1</v>
      </c>
      <c r="M230" s="30">
        <f t="shared" si="11"/>
        <v>0.2</v>
      </c>
    </row>
    <row r="231" spans="1:13">
      <c r="A231" s="31">
        <v>1820</v>
      </c>
      <c r="B231" s="31" t="s">
        <v>51</v>
      </c>
      <c r="C231" s="31" t="s">
        <v>49</v>
      </c>
      <c r="D231" s="24">
        <v>0.63</v>
      </c>
      <c r="E231" s="24">
        <v>53.6</v>
      </c>
      <c r="F231" s="24">
        <v>0.66</v>
      </c>
      <c r="G231" s="24">
        <v>2.0139999999999998</v>
      </c>
      <c r="H231" s="24">
        <v>0.28699999999999998</v>
      </c>
      <c r="I231" s="24">
        <v>0.28899999999999998</v>
      </c>
      <c r="J231" s="49">
        <v>0.73208906488492698</v>
      </c>
      <c r="K231" s="30">
        <f t="shared" si="9"/>
        <v>1.4282081537151745</v>
      </c>
      <c r="L231" s="30">
        <f t="shared" si="10"/>
        <v>7.8</v>
      </c>
      <c r="M231" s="30">
        <f t="shared" si="11"/>
        <v>1.6</v>
      </c>
    </row>
    <row r="232" spans="1:13">
      <c r="A232" s="31">
        <v>1820</v>
      </c>
      <c r="B232" s="31" t="s">
        <v>51</v>
      </c>
      <c r="C232" s="31" t="s">
        <v>49</v>
      </c>
      <c r="D232" s="24">
        <v>0.63</v>
      </c>
      <c r="E232" s="24">
        <v>53.6</v>
      </c>
      <c r="F232" s="24">
        <v>0.66</v>
      </c>
      <c r="G232" s="24">
        <v>2.0139999999999998</v>
      </c>
      <c r="H232" s="24">
        <v>0.28699999999999998</v>
      </c>
      <c r="I232" s="24">
        <v>0.28899999999999998</v>
      </c>
      <c r="J232" s="49">
        <v>5.7761373003919898</v>
      </c>
      <c r="K232" s="30">
        <f t="shared" si="9"/>
        <v>11.268473721424719</v>
      </c>
      <c r="L232" s="30">
        <f t="shared" si="10"/>
        <v>61.8</v>
      </c>
      <c r="M232" s="30">
        <f t="shared" si="11"/>
        <v>12.4</v>
      </c>
    </row>
    <row r="233" spans="1:13">
      <c r="A233" s="31">
        <v>1820</v>
      </c>
      <c r="B233" s="31" t="s">
        <v>51</v>
      </c>
      <c r="C233" s="31" t="s">
        <v>49</v>
      </c>
      <c r="D233" s="24">
        <v>0.63</v>
      </c>
      <c r="E233" s="24">
        <v>53.6</v>
      </c>
      <c r="F233" s="24">
        <v>0.66</v>
      </c>
      <c r="G233" s="24">
        <v>2.0139999999999998</v>
      </c>
      <c r="H233" s="24">
        <v>0.28699999999999998</v>
      </c>
      <c r="I233" s="24">
        <v>0.28899999999999998</v>
      </c>
      <c r="J233" s="49">
        <v>20.831180286999999</v>
      </c>
      <c r="K233" s="30">
        <f t="shared" si="9"/>
        <v>40.638855249232066</v>
      </c>
      <c r="L233" s="30">
        <f t="shared" si="10"/>
        <v>222.7</v>
      </c>
      <c r="M233" s="30">
        <f t="shared" si="11"/>
        <v>44.9</v>
      </c>
    </row>
    <row r="234" spans="1:13">
      <c r="A234" s="31">
        <v>1820</v>
      </c>
      <c r="B234" s="31" t="s">
        <v>51</v>
      </c>
      <c r="C234" s="31" t="s">
        <v>49</v>
      </c>
      <c r="D234" s="24">
        <v>0.63</v>
      </c>
      <c r="E234" s="24">
        <v>53.6</v>
      </c>
      <c r="F234" s="24">
        <v>0.66</v>
      </c>
      <c r="G234" s="24">
        <v>2.0139999999999998</v>
      </c>
      <c r="H234" s="24">
        <v>0.28699999999999998</v>
      </c>
      <c r="I234" s="24">
        <v>0.28899999999999998</v>
      </c>
      <c r="J234" s="49">
        <v>10.3269494838</v>
      </c>
      <c r="K234" s="30">
        <f t="shared" si="9"/>
        <v>20.14650151629596</v>
      </c>
      <c r="L234" s="30">
        <f t="shared" si="10"/>
        <v>110.4</v>
      </c>
      <c r="M234" s="30">
        <f t="shared" si="11"/>
        <v>22.2</v>
      </c>
    </row>
    <row r="235" spans="1:13">
      <c r="A235" s="31">
        <v>1820</v>
      </c>
      <c r="B235" s="31" t="s">
        <v>51</v>
      </c>
      <c r="C235" s="31" t="s">
        <v>47</v>
      </c>
      <c r="D235" s="24">
        <v>0.63</v>
      </c>
      <c r="E235" s="24">
        <v>53.6</v>
      </c>
      <c r="F235" s="24">
        <v>0.66</v>
      </c>
      <c r="G235" s="24">
        <v>2.0139999999999998</v>
      </c>
      <c r="H235" s="24">
        <v>0.28699999999999998</v>
      </c>
      <c r="I235" s="24">
        <v>0.28899999999999998</v>
      </c>
      <c r="J235" s="49">
        <v>17.169886364300002</v>
      </c>
      <c r="K235" s="30">
        <f t="shared" si="9"/>
        <v>33.496158978567394</v>
      </c>
      <c r="L235" s="30">
        <f t="shared" si="10"/>
        <v>183.6</v>
      </c>
      <c r="M235" s="30">
        <f t="shared" si="11"/>
        <v>37</v>
      </c>
    </row>
    <row r="236" spans="1:13">
      <c r="A236" s="31">
        <v>1820</v>
      </c>
      <c r="B236" s="31" t="s">
        <v>51</v>
      </c>
      <c r="C236" s="31" t="s">
        <v>49</v>
      </c>
      <c r="D236" s="24">
        <v>0.63</v>
      </c>
      <c r="E236" s="24">
        <v>53.6</v>
      </c>
      <c r="F236" s="24">
        <v>0.66</v>
      </c>
      <c r="G236" s="24">
        <v>2.0139999999999998</v>
      </c>
      <c r="H236" s="24">
        <v>0.28699999999999998</v>
      </c>
      <c r="I236" s="24">
        <v>0.28899999999999998</v>
      </c>
      <c r="J236" s="49">
        <v>1.05664971365992</v>
      </c>
      <c r="K236" s="30">
        <f t="shared" si="9"/>
        <v>2.0613827047220159</v>
      </c>
      <c r="L236" s="30">
        <f t="shared" si="10"/>
        <v>11.3</v>
      </c>
      <c r="M236" s="30">
        <f t="shared" si="11"/>
        <v>2.2999999999999998</v>
      </c>
    </row>
    <row r="237" spans="1:13">
      <c r="A237" s="31">
        <v>1820</v>
      </c>
      <c r="B237" s="31" t="s">
        <v>51</v>
      </c>
      <c r="C237" s="31" t="s">
        <v>49</v>
      </c>
      <c r="D237" s="24">
        <v>0.63</v>
      </c>
      <c r="E237" s="24">
        <v>53.6</v>
      </c>
      <c r="F237" s="24">
        <v>0.66</v>
      </c>
      <c r="G237" s="24">
        <v>2.0139999999999998</v>
      </c>
      <c r="H237" s="24">
        <v>0.28699999999999998</v>
      </c>
      <c r="I237" s="24">
        <v>0.28899999999999998</v>
      </c>
      <c r="J237" s="49">
        <v>1.0233571678857301</v>
      </c>
      <c r="K237" s="30">
        <f t="shared" si="9"/>
        <v>1.9964333869226745</v>
      </c>
      <c r="L237" s="30">
        <f t="shared" si="10"/>
        <v>10.9</v>
      </c>
      <c r="M237" s="30">
        <f t="shared" si="11"/>
        <v>2.2000000000000002</v>
      </c>
    </row>
    <row r="238" spans="1:13">
      <c r="A238" s="31">
        <v>1820</v>
      </c>
      <c r="B238" s="31" t="s">
        <v>51</v>
      </c>
      <c r="C238" s="31" t="s">
        <v>49</v>
      </c>
      <c r="D238" s="24">
        <v>0.63</v>
      </c>
      <c r="E238" s="24">
        <v>53.6</v>
      </c>
      <c r="F238" s="24">
        <v>0.66</v>
      </c>
      <c r="G238" s="24">
        <v>2.0139999999999998</v>
      </c>
      <c r="H238" s="24">
        <v>0.28699999999999998</v>
      </c>
      <c r="I238" s="24">
        <v>0.28899999999999998</v>
      </c>
      <c r="J238" s="49">
        <v>6.1055978464270897</v>
      </c>
      <c r="K238" s="30">
        <f t="shared" si="9"/>
        <v>11.911207318666396</v>
      </c>
      <c r="L238" s="30">
        <f t="shared" si="10"/>
        <v>65.3</v>
      </c>
      <c r="M238" s="30">
        <f t="shared" si="11"/>
        <v>13.1</v>
      </c>
    </row>
    <row r="239" spans="1:13">
      <c r="A239" s="31">
        <v>1820</v>
      </c>
      <c r="B239" s="31" t="s">
        <v>51</v>
      </c>
      <c r="C239" s="31" t="s">
        <v>47</v>
      </c>
      <c r="D239" s="24">
        <v>0.63</v>
      </c>
      <c r="E239" s="24">
        <v>53.6</v>
      </c>
      <c r="F239" s="24">
        <v>0.66</v>
      </c>
      <c r="G239" s="24">
        <v>2.0139999999999998</v>
      </c>
      <c r="H239" s="24">
        <v>0.28699999999999998</v>
      </c>
      <c r="I239" s="24">
        <v>0.28899999999999998</v>
      </c>
      <c r="J239" s="49">
        <v>14.159666145899999</v>
      </c>
      <c r="K239" s="30">
        <f t="shared" si="9"/>
        <v>27.623620695164778</v>
      </c>
      <c r="L239" s="30">
        <f t="shared" si="10"/>
        <v>151.4</v>
      </c>
      <c r="M239" s="30">
        <f t="shared" si="11"/>
        <v>30.5</v>
      </c>
    </row>
    <row r="240" spans="1:13">
      <c r="A240" s="31">
        <v>1820</v>
      </c>
      <c r="B240" s="31" t="s">
        <v>51</v>
      </c>
      <c r="C240" s="31" t="s">
        <v>49</v>
      </c>
      <c r="D240" s="24">
        <v>0.63</v>
      </c>
      <c r="E240" s="24">
        <v>53.6</v>
      </c>
      <c r="F240" s="24">
        <v>0.66</v>
      </c>
      <c r="G240" s="24">
        <v>2.0139999999999998</v>
      </c>
      <c r="H240" s="24">
        <v>0.28699999999999998</v>
      </c>
      <c r="I240" s="24">
        <v>0.28899999999999998</v>
      </c>
      <c r="J240" s="49">
        <v>25.7456368008</v>
      </c>
      <c r="K240" s="30">
        <f t="shared" si="9"/>
        <v>50.226304646787362</v>
      </c>
      <c r="L240" s="30">
        <f t="shared" si="10"/>
        <v>275.2</v>
      </c>
      <c r="M240" s="30">
        <f t="shared" si="11"/>
        <v>55.4</v>
      </c>
    </row>
    <row r="241" spans="1:13">
      <c r="A241" s="31">
        <v>1820</v>
      </c>
      <c r="B241" s="31" t="s">
        <v>51</v>
      </c>
      <c r="D241" s="24">
        <v>0.63</v>
      </c>
      <c r="E241" s="24">
        <v>53.6</v>
      </c>
      <c r="F241" s="24">
        <v>0.66</v>
      </c>
      <c r="G241" s="24">
        <v>2.0139999999999998</v>
      </c>
      <c r="H241" s="24">
        <v>0.28699999999999998</v>
      </c>
      <c r="I241" s="24">
        <v>0.28899999999999998</v>
      </c>
      <c r="J241" s="49">
        <v>0.126696199659521</v>
      </c>
      <c r="K241" s="30">
        <f t="shared" si="9"/>
        <v>0.24716739270910421</v>
      </c>
      <c r="L241" s="30">
        <f t="shared" si="10"/>
        <v>1.4</v>
      </c>
      <c r="M241" s="30">
        <f t="shared" si="11"/>
        <v>0.3</v>
      </c>
    </row>
    <row r="242" spans="1:13">
      <c r="A242" s="31">
        <v>1820</v>
      </c>
      <c r="B242" s="31" t="s">
        <v>51</v>
      </c>
      <c r="D242" s="24">
        <v>0.63</v>
      </c>
      <c r="E242" s="24">
        <v>53.6</v>
      </c>
      <c r="F242" s="24">
        <v>0.66</v>
      </c>
      <c r="G242" s="24">
        <v>2.0139999999999998</v>
      </c>
      <c r="H242" s="24">
        <v>0.28699999999999998</v>
      </c>
      <c r="I242" s="24">
        <v>0.28899999999999998</v>
      </c>
      <c r="J242" s="49">
        <v>2.4130706401431501E-3</v>
      </c>
      <c r="K242" s="30">
        <f t="shared" si="9"/>
        <v>4.7075790761672669E-3</v>
      </c>
      <c r="L242" s="30">
        <f t="shared" si="10"/>
        <v>0</v>
      </c>
      <c r="M242" s="30">
        <f t="shared" si="11"/>
        <v>0</v>
      </c>
    </row>
    <row r="243" spans="1:13">
      <c r="A243" s="31">
        <v>1820</v>
      </c>
      <c r="B243" s="31" t="s">
        <v>51</v>
      </c>
      <c r="C243" s="31" t="s">
        <v>49</v>
      </c>
      <c r="D243" s="24">
        <v>0.63</v>
      </c>
      <c r="E243" s="24">
        <v>53.6</v>
      </c>
      <c r="F243" s="24">
        <v>0.66</v>
      </c>
      <c r="G243" s="24">
        <v>2.0139999999999998</v>
      </c>
      <c r="H243" s="24">
        <v>0.28699999999999998</v>
      </c>
      <c r="I243" s="24">
        <v>0.28899999999999998</v>
      </c>
      <c r="J243" s="49">
        <v>5.1580202274336999</v>
      </c>
      <c r="K243" s="30">
        <f t="shared" si="9"/>
        <v>10.062609727692825</v>
      </c>
      <c r="L243" s="30">
        <f t="shared" si="10"/>
        <v>55.1</v>
      </c>
      <c r="M243" s="30">
        <f t="shared" si="11"/>
        <v>11.1</v>
      </c>
    </row>
    <row r="244" spans="1:13">
      <c r="A244" s="31">
        <v>1820</v>
      </c>
      <c r="B244" s="31" t="s">
        <v>51</v>
      </c>
      <c r="C244" s="31" t="s">
        <v>47</v>
      </c>
      <c r="D244" s="24">
        <v>0.63</v>
      </c>
      <c r="E244" s="24">
        <v>53.6</v>
      </c>
      <c r="F244" s="24">
        <v>0.66</v>
      </c>
      <c r="G244" s="24">
        <v>2.0139999999999998</v>
      </c>
      <c r="H244" s="24">
        <v>0.28699999999999998</v>
      </c>
      <c r="I244" s="24">
        <v>0.28899999999999998</v>
      </c>
      <c r="J244" s="49">
        <v>2.9618354689670001E-4</v>
      </c>
      <c r="K244" s="30">
        <f t="shared" si="9"/>
        <v>5.778146088558755E-4</v>
      </c>
      <c r="L244" s="30">
        <f t="shared" si="10"/>
        <v>0</v>
      </c>
      <c r="M244" s="30">
        <f t="shared" si="11"/>
        <v>0</v>
      </c>
    </row>
    <row r="245" spans="1:13">
      <c r="A245" s="31">
        <v>1820</v>
      </c>
      <c r="B245" s="31" t="s">
        <v>51</v>
      </c>
      <c r="C245" s="31" t="s">
        <v>49</v>
      </c>
      <c r="D245" s="24">
        <v>0.63</v>
      </c>
      <c r="E245" s="24">
        <v>53.6</v>
      </c>
      <c r="F245" s="24">
        <v>0.66</v>
      </c>
      <c r="G245" s="24">
        <v>2.0139999999999998</v>
      </c>
      <c r="H245" s="24">
        <v>0.28699999999999998</v>
      </c>
      <c r="I245" s="24">
        <v>0.28899999999999998</v>
      </c>
      <c r="J245" s="49">
        <v>20.465178964</v>
      </c>
      <c r="K245" s="30">
        <f t="shared" si="9"/>
        <v>39.924835468235472</v>
      </c>
      <c r="L245" s="30">
        <f t="shared" si="10"/>
        <v>218.8</v>
      </c>
      <c r="M245" s="30">
        <f t="shared" si="11"/>
        <v>44.1</v>
      </c>
    </row>
    <row r="246" spans="1:13">
      <c r="A246" s="31">
        <v>1820</v>
      </c>
      <c r="B246" s="31" t="s">
        <v>51</v>
      </c>
      <c r="C246" s="31" t="s">
        <v>47</v>
      </c>
      <c r="D246" s="24">
        <v>0.63</v>
      </c>
      <c r="E246" s="24">
        <v>53.6</v>
      </c>
      <c r="F246" s="24">
        <v>0.66</v>
      </c>
      <c r="G246" s="24">
        <v>2.0139999999999998</v>
      </c>
      <c r="H246" s="24">
        <v>0.28699999999999998</v>
      </c>
      <c r="I246" s="24">
        <v>0.28899999999999998</v>
      </c>
      <c r="J246" s="49">
        <v>0.50416667786104297</v>
      </c>
      <c r="K246" s="30">
        <f t="shared" si="9"/>
        <v>0.98356196628318004</v>
      </c>
      <c r="L246" s="30">
        <f t="shared" si="10"/>
        <v>5.4</v>
      </c>
      <c r="M246" s="30">
        <f t="shared" si="11"/>
        <v>1.1000000000000001</v>
      </c>
    </row>
    <row r="247" spans="1:13">
      <c r="A247" s="31">
        <v>1820</v>
      </c>
      <c r="B247" s="31" t="s">
        <v>51</v>
      </c>
      <c r="C247" s="31" t="s">
        <v>49</v>
      </c>
      <c r="D247" s="24">
        <v>0.63</v>
      </c>
      <c r="E247" s="24">
        <v>53.6</v>
      </c>
      <c r="F247" s="24">
        <v>0.66</v>
      </c>
      <c r="G247" s="24">
        <v>2.0139999999999998</v>
      </c>
      <c r="H247" s="24">
        <v>0.28699999999999998</v>
      </c>
      <c r="I247" s="24">
        <v>0.28899999999999998</v>
      </c>
      <c r="J247" s="49">
        <v>30.7367375631</v>
      </c>
      <c r="K247" s="30">
        <f t="shared" si="9"/>
        <v>59.963276753933016</v>
      </c>
      <c r="L247" s="30">
        <f t="shared" si="10"/>
        <v>328.6</v>
      </c>
      <c r="M247" s="30">
        <f t="shared" si="11"/>
        <v>66.2</v>
      </c>
    </row>
    <row r="248" spans="1:13">
      <c r="A248" s="31">
        <v>1820</v>
      </c>
      <c r="B248" s="31" t="s">
        <v>51</v>
      </c>
      <c r="C248" s="31" t="s">
        <v>47</v>
      </c>
      <c r="D248" s="24">
        <v>0.63</v>
      </c>
      <c r="E248" s="24">
        <v>53.6</v>
      </c>
      <c r="F248" s="24">
        <v>0.66</v>
      </c>
      <c r="G248" s="24">
        <v>2.0139999999999998</v>
      </c>
      <c r="H248" s="24">
        <v>0.28699999999999998</v>
      </c>
      <c r="I248" s="24">
        <v>0.28899999999999998</v>
      </c>
      <c r="J248" s="49">
        <v>13.8972265813</v>
      </c>
      <c r="K248" s="30">
        <f t="shared" si="9"/>
        <v>27.111636096572127</v>
      </c>
      <c r="L248" s="30">
        <f t="shared" si="10"/>
        <v>148.6</v>
      </c>
      <c r="M248" s="30">
        <f t="shared" si="11"/>
        <v>29.9</v>
      </c>
    </row>
    <row r="249" spans="1:13">
      <c r="A249" s="31">
        <v>1820</v>
      </c>
      <c r="B249" s="31" t="s">
        <v>56</v>
      </c>
      <c r="C249" s="31" t="s">
        <v>49</v>
      </c>
      <c r="D249" s="24">
        <v>0.22</v>
      </c>
      <c r="E249" s="24">
        <v>50.8</v>
      </c>
      <c r="F249" s="24">
        <v>0</v>
      </c>
      <c r="G249" s="24">
        <v>2.0139999999999998</v>
      </c>
      <c r="H249" s="24">
        <v>0.28699999999999998</v>
      </c>
      <c r="I249" s="24">
        <v>0.28899999999999998</v>
      </c>
      <c r="J249" s="49">
        <v>1.47875572772265E-2</v>
      </c>
      <c r="K249" s="30">
        <f t="shared" si="9"/>
        <v>1.8091590491534807E-2</v>
      </c>
      <c r="L249" s="30">
        <f t="shared" si="10"/>
        <v>0.1</v>
      </c>
      <c r="M249" s="30">
        <f t="shared" si="11"/>
        <v>0</v>
      </c>
    </row>
    <row r="250" spans="1:13">
      <c r="A250" s="31">
        <v>1820</v>
      </c>
      <c r="B250" s="31" t="s">
        <v>56</v>
      </c>
      <c r="C250" s="31" t="s">
        <v>49</v>
      </c>
      <c r="D250" s="24">
        <v>0.22</v>
      </c>
      <c r="E250" s="24">
        <v>50.8</v>
      </c>
      <c r="F250" s="24">
        <v>0</v>
      </c>
      <c r="G250" s="24">
        <v>2.0139999999999998</v>
      </c>
      <c r="H250" s="24">
        <v>0.28699999999999998</v>
      </c>
      <c r="I250" s="24">
        <v>0.28899999999999998</v>
      </c>
      <c r="J250" s="49">
        <v>7.5103528186866199E-3</v>
      </c>
      <c r="K250" s="30">
        <f t="shared" si="9"/>
        <v>9.188415983475166E-3</v>
      </c>
      <c r="L250" s="30">
        <f t="shared" si="10"/>
        <v>0.1</v>
      </c>
      <c r="M250" s="30">
        <f t="shared" si="11"/>
        <v>0</v>
      </c>
    </row>
    <row r="251" spans="1:13">
      <c r="A251" s="31">
        <v>1390</v>
      </c>
      <c r="B251" s="31" t="s">
        <v>56</v>
      </c>
      <c r="C251" s="31" t="s">
        <v>49</v>
      </c>
      <c r="D251" s="24">
        <v>0.22</v>
      </c>
      <c r="E251" s="24">
        <v>50.8</v>
      </c>
      <c r="F251" s="24">
        <v>0</v>
      </c>
      <c r="G251" s="24">
        <v>1.395</v>
      </c>
      <c r="H251" s="24">
        <v>0.33900000000000002</v>
      </c>
      <c r="I251" s="24">
        <v>0.39300000000000002</v>
      </c>
      <c r="J251" s="49">
        <v>2.2782217545829601E-2</v>
      </c>
      <c r="K251" s="30">
        <f t="shared" si="9"/>
        <v>3.7902775330996709E-2</v>
      </c>
      <c r="L251" s="30">
        <f t="shared" si="10"/>
        <v>0.1</v>
      </c>
      <c r="M251" s="30">
        <f t="shared" si="11"/>
        <v>0</v>
      </c>
    </row>
    <row r="252" spans="1:13">
      <c r="A252" s="31">
        <v>1390</v>
      </c>
      <c r="B252" s="31" t="s">
        <v>56</v>
      </c>
      <c r="C252" s="31" t="s">
        <v>49</v>
      </c>
      <c r="D252" s="24">
        <v>0.22</v>
      </c>
      <c r="E252" s="24">
        <v>50.8</v>
      </c>
      <c r="F252" s="24">
        <v>0</v>
      </c>
      <c r="G252" s="24">
        <v>1.395</v>
      </c>
      <c r="H252" s="24">
        <v>0.33900000000000002</v>
      </c>
      <c r="I252" s="24">
        <v>0.39300000000000002</v>
      </c>
      <c r="J252" s="49">
        <v>1.0483700879698901</v>
      </c>
      <c r="K252" s="30">
        <f t="shared" si="9"/>
        <v>1.7441733153555061</v>
      </c>
      <c r="L252" s="30">
        <f t="shared" si="10"/>
        <v>6.6</v>
      </c>
      <c r="M252" s="30">
        <f t="shared" si="11"/>
        <v>1.8</v>
      </c>
    </row>
    <row r="253" spans="1:13">
      <c r="A253" s="31">
        <v>1390</v>
      </c>
      <c r="B253" s="31" t="s">
        <v>56</v>
      </c>
      <c r="C253" s="31" t="s">
        <v>49</v>
      </c>
      <c r="D253" s="24">
        <v>0.22</v>
      </c>
      <c r="E253" s="24">
        <v>50.8</v>
      </c>
      <c r="F253" s="24">
        <v>0</v>
      </c>
      <c r="G253" s="24">
        <v>1.395</v>
      </c>
      <c r="H253" s="24">
        <v>0.33900000000000002</v>
      </c>
      <c r="I253" s="24">
        <v>0.39300000000000002</v>
      </c>
      <c r="J253" s="49">
        <v>0.62094194954223203</v>
      </c>
      <c r="K253" s="30">
        <f t="shared" si="9"/>
        <v>1.0330611214534116</v>
      </c>
      <c r="L253" s="30">
        <f t="shared" si="10"/>
        <v>3.9</v>
      </c>
      <c r="M253" s="30">
        <f t="shared" si="11"/>
        <v>1.1000000000000001</v>
      </c>
    </row>
    <row r="254" spans="1:13">
      <c r="A254" s="31">
        <v>1390</v>
      </c>
      <c r="B254" s="31" t="s">
        <v>56</v>
      </c>
      <c r="C254" s="31" t="s">
        <v>49</v>
      </c>
      <c r="D254" s="24">
        <v>0.22</v>
      </c>
      <c r="E254" s="24">
        <v>50.8</v>
      </c>
      <c r="F254" s="24">
        <v>0</v>
      </c>
      <c r="G254" s="24">
        <v>1.395</v>
      </c>
      <c r="H254" s="24">
        <v>0.33900000000000002</v>
      </c>
      <c r="I254" s="24">
        <v>0.39300000000000002</v>
      </c>
      <c r="J254" s="49">
        <v>1.34459044812658E-2</v>
      </c>
      <c r="K254" s="30">
        <f t="shared" si="9"/>
        <v>2.2369951285481911E-2</v>
      </c>
      <c r="L254" s="30">
        <f t="shared" si="10"/>
        <v>0.1</v>
      </c>
      <c r="M254" s="30">
        <f t="shared" si="11"/>
        <v>0</v>
      </c>
    </row>
    <row r="255" spans="1:13">
      <c r="A255" s="31">
        <v>1390</v>
      </c>
      <c r="B255" s="31" t="s">
        <v>56</v>
      </c>
      <c r="C255" s="31" t="s">
        <v>49</v>
      </c>
      <c r="D255" s="24">
        <v>0.22</v>
      </c>
      <c r="E255" s="24">
        <v>50.8</v>
      </c>
      <c r="F255" s="24">
        <v>0</v>
      </c>
      <c r="G255" s="24">
        <v>1.395</v>
      </c>
      <c r="H255" s="24">
        <v>0.33900000000000002</v>
      </c>
      <c r="I255" s="24">
        <v>0.39300000000000002</v>
      </c>
      <c r="J255" s="49">
        <v>0.15370685515205601</v>
      </c>
      <c r="K255" s="30">
        <f t="shared" si="9"/>
        <v>0.25572209491647563</v>
      </c>
      <c r="L255" s="30">
        <f t="shared" si="10"/>
        <v>1</v>
      </c>
      <c r="M255" s="30">
        <f t="shared" si="11"/>
        <v>0.3</v>
      </c>
    </row>
    <row r="256" spans="1:13">
      <c r="A256" s="31">
        <v>1390</v>
      </c>
      <c r="B256" s="31" t="s">
        <v>56</v>
      </c>
      <c r="C256" s="31" t="s">
        <v>49</v>
      </c>
      <c r="D256" s="24">
        <v>0.22</v>
      </c>
      <c r="E256" s="24">
        <v>50.8</v>
      </c>
      <c r="F256" s="24">
        <v>0</v>
      </c>
      <c r="G256" s="24">
        <v>1.395</v>
      </c>
      <c r="H256" s="24">
        <v>0.33900000000000002</v>
      </c>
      <c r="I256" s="24">
        <v>0.39300000000000002</v>
      </c>
      <c r="J256" s="49">
        <v>37.981753060499997</v>
      </c>
      <c r="K256" s="30">
        <f t="shared" si="9"/>
        <v>63.190242566753852</v>
      </c>
      <c r="L256" s="30">
        <f t="shared" si="10"/>
        <v>239.9</v>
      </c>
      <c r="M256" s="30">
        <f t="shared" si="11"/>
        <v>66.599999999999994</v>
      </c>
    </row>
    <row r="257" spans="1:13">
      <c r="A257" s="31">
        <v>1400</v>
      </c>
      <c r="B257" s="31" t="s">
        <v>56</v>
      </c>
      <c r="C257" s="31" t="s">
        <v>49</v>
      </c>
      <c r="D257" s="24">
        <v>0.22</v>
      </c>
      <c r="E257" s="24">
        <v>50.8</v>
      </c>
      <c r="F257" s="24">
        <v>0</v>
      </c>
      <c r="G257" s="24">
        <v>0.70899999999999996</v>
      </c>
      <c r="H257" s="24">
        <v>0.11700000000000001</v>
      </c>
      <c r="I257" s="24">
        <v>0.43099999999999999</v>
      </c>
      <c r="J257" s="49">
        <v>2.79486219991791E-2</v>
      </c>
      <c r="K257" s="30">
        <f t="shared" si="9"/>
        <v>5.0994124078968882E-2</v>
      </c>
      <c r="L257" s="30">
        <f t="shared" si="10"/>
        <v>0.1</v>
      </c>
      <c r="M257" s="30">
        <f t="shared" si="11"/>
        <v>0</v>
      </c>
    </row>
    <row r="258" spans="1:13">
      <c r="A258" s="31">
        <v>1290</v>
      </c>
      <c r="B258" s="31" t="s">
        <v>51</v>
      </c>
      <c r="C258" s="31" t="s">
        <v>49</v>
      </c>
      <c r="D258" s="24">
        <v>0.63</v>
      </c>
      <c r="E258" s="24">
        <v>53.6</v>
      </c>
      <c r="F258" s="24">
        <v>0.66</v>
      </c>
      <c r="G258" s="24">
        <v>1.2450000000000001</v>
      </c>
      <c r="H258" s="24">
        <v>0.21299999999999999</v>
      </c>
      <c r="I258" s="24">
        <v>0.34100000000000003</v>
      </c>
      <c r="J258" s="49">
        <v>23.378980973299999</v>
      </c>
      <c r="K258" s="30">
        <f t="shared" si="9"/>
        <v>51.039432662177013</v>
      </c>
      <c r="L258" s="30">
        <f t="shared" si="10"/>
        <v>172.9</v>
      </c>
      <c r="M258" s="30">
        <f t="shared" si="11"/>
        <v>44.3</v>
      </c>
    </row>
    <row r="259" spans="1:13">
      <c r="A259" s="31">
        <v>1290</v>
      </c>
      <c r="B259" s="31" t="s">
        <v>51</v>
      </c>
      <c r="C259" s="31" t="s">
        <v>50</v>
      </c>
      <c r="D259" s="24">
        <v>0.63</v>
      </c>
      <c r="E259" s="24">
        <v>53.6</v>
      </c>
      <c r="F259" s="24">
        <v>0.66</v>
      </c>
      <c r="G259" s="24">
        <v>1.2450000000000001</v>
      </c>
      <c r="H259" s="24">
        <v>0.21299999999999999</v>
      </c>
      <c r="I259" s="24">
        <v>0.34100000000000003</v>
      </c>
      <c r="J259" s="49">
        <v>8.3406252921534794</v>
      </c>
      <c r="K259" s="30">
        <f t="shared" ref="K259:K322" si="12">(E259*I259*J259/12)+(F259*J259)</f>
        <v>18.208697096143332</v>
      </c>
      <c r="L259" s="30">
        <f t="shared" ref="L259:L322" si="13">ROUND(2.721*G259*K259,1)</f>
        <v>61.7</v>
      </c>
      <c r="M259" s="30">
        <f t="shared" ref="M259:M322" si="14">ROUND((2.721*H259*K259)+(D259*J259),1)</f>
        <v>15.8</v>
      </c>
    </row>
    <row r="260" spans="1:13">
      <c r="A260" s="31">
        <v>1290</v>
      </c>
      <c r="B260" s="31" t="s">
        <v>51</v>
      </c>
      <c r="C260" s="31" t="s">
        <v>47</v>
      </c>
      <c r="D260" s="24">
        <v>0.63</v>
      </c>
      <c r="E260" s="24">
        <v>53.6</v>
      </c>
      <c r="F260" s="24">
        <v>0.66</v>
      </c>
      <c r="G260" s="24">
        <v>1.2450000000000001</v>
      </c>
      <c r="H260" s="24">
        <v>0.21299999999999999</v>
      </c>
      <c r="I260" s="24">
        <v>0.34100000000000003</v>
      </c>
      <c r="J260" s="49">
        <v>15.1321856194</v>
      </c>
      <c r="K260" s="30">
        <f t="shared" si="12"/>
        <v>33.035578831899457</v>
      </c>
      <c r="L260" s="30">
        <f t="shared" si="13"/>
        <v>111.9</v>
      </c>
      <c r="M260" s="30">
        <f t="shared" si="14"/>
        <v>28.7</v>
      </c>
    </row>
    <row r="261" spans="1:13">
      <c r="A261" s="31">
        <v>1290</v>
      </c>
      <c r="B261" s="31" t="s">
        <v>51</v>
      </c>
      <c r="C261" s="31" t="s">
        <v>50</v>
      </c>
      <c r="D261" s="24">
        <v>0.63</v>
      </c>
      <c r="E261" s="24">
        <v>53.6</v>
      </c>
      <c r="F261" s="24">
        <v>0.66</v>
      </c>
      <c r="G261" s="24">
        <v>1.2450000000000001</v>
      </c>
      <c r="H261" s="24">
        <v>0.21299999999999999</v>
      </c>
      <c r="I261" s="24">
        <v>0.34100000000000003</v>
      </c>
      <c r="J261" s="49">
        <v>7.0409283077718996</v>
      </c>
      <c r="K261" s="30">
        <f t="shared" si="12"/>
        <v>15.371285286307094</v>
      </c>
      <c r="L261" s="30">
        <f t="shared" si="13"/>
        <v>52.1</v>
      </c>
      <c r="M261" s="30">
        <f t="shared" si="14"/>
        <v>13.3</v>
      </c>
    </row>
    <row r="262" spans="1:13">
      <c r="A262" s="31">
        <v>1290</v>
      </c>
      <c r="B262" s="31" t="s">
        <v>51</v>
      </c>
      <c r="C262" s="31" t="s">
        <v>47</v>
      </c>
      <c r="D262" s="24">
        <v>0.63</v>
      </c>
      <c r="E262" s="24">
        <v>53.6</v>
      </c>
      <c r="F262" s="24">
        <v>0.66</v>
      </c>
      <c r="G262" s="24">
        <v>1.2450000000000001</v>
      </c>
      <c r="H262" s="24">
        <v>0.21299999999999999</v>
      </c>
      <c r="I262" s="24">
        <v>0.34100000000000003</v>
      </c>
      <c r="J262" s="49">
        <v>1.6655955189064799</v>
      </c>
      <c r="K262" s="30">
        <f t="shared" si="12"/>
        <v>3.6362170971753671</v>
      </c>
      <c r="L262" s="30">
        <f t="shared" si="13"/>
        <v>12.3</v>
      </c>
      <c r="M262" s="30">
        <f t="shared" si="14"/>
        <v>3.2</v>
      </c>
    </row>
    <row r="263" spans="1:13">
      <c r="A263" s="31">
        <v>1290</v>
      </c>
      <c r="B263" s="31" t="s">
        <v>51</v>
      </c>
      <c r="C263" s="31" t="s">
        <v>47</v>
      </c>
      <c r="D263" s="24">
        <v>0.63</v>
      </c>
      <c r="E263" s="24">
        <v>53.6</v>
      </c>
      <c r="F263" s="24">
        <v>0.66</v>
      </c>
      <c r="G263" s="24">
        <v>1.2450000000000001</v>
      </c>
      <c r="H263" s="24">
        <v>0.21299999999999999</v>
      </c>
      <c r="I263" s="24">
        <v>0.34100000000000003</v>
      </c>
      <c r="J263" s="49">
        <v>6.4504539631176598</v>
      </c>
      <c r="K263" s="30">
        <f t="shared" si="12"/>
        <v>14.082201062014271</v>
      </c>
      <c r="L263" s="30">
        <f t="shared" si="13"/>
        <v>47.7</v>
      </c>
      <c r="M263" s="30">
        <f t="shared" si="14"/>
        <v>12.2</v>
      </c>
    </row>
    <row r="264" spans="1:13">
      <c r="A264" s="31">
        <v>1290</v>
      </c>
      <c r="B264" s="31" t="s">
        <v>51</v>
      </c>
      <c r="C264" s="31" t="s">
        <v>47</v>
      </c>
      <c r="D264" s="24">
        <v>0.63</v>
      </c>
      <c r="E264" s="24">
        <v>53.6</v>
      </c>
      <c r="F264" s="24">
        <v>0.66</v>
      </c>
      <c r="G264" s="24">
        <v>1.2450000000000001</v>
      </c>
      <c r="H264" s="24">
        <v>0.21299999999999999</v>
      </c>
      <c r="I264" s="24">
        <v>0.34100000000000003</v>
      </c>
      <c r="J264" s="49">
        <v>6.6213766323375003</v>
      </c>
      <c r="K264" s="30">
        <f t="shared" si="12"/>
        <v>14.45534803861041</v>
      </c>
      <c r="L264" s="30">
        <f t="shared" si="13"/>
        <v>49</v>
      </c>
      <c r="M264" s="30">
        <f t="shared" si="14"/>
        <v>12.5</v>
      </c>
    </row>
    <row r="265" spans="1:13">
      <c r="A265" s="31">
        <v>1210</v>
      </c>
      <c r="B265" s="31" t="s">
        <v>56</v>
      </c>
      <c r="D265" s="24">
        <v>0.22</v>
      </c>
      <c r="E265" s="24">
        <v>50.8</v>
      </c>
      <c r="F265" s="24">
        <v>0</v>
      </c>
      <c r="G265" s="24">
        <v>1.2450000000000001</v>
      </c>
      <c r="H265" s="24">
        <v>0.21299999999999999</v>
      </c>
      <c r="I265" s="24">
        <v>0.28799999999999998</v>
      </c>
      <c r="J265" s="49">
        <v>2.1210245893203201E-2</v>
      </c>
      <c r="K265" s="30">
        <f t="shared" si="12"/>
        <v>2.5859531792993339E-2</v>
      </c>
      <c r="L265" s="30">
        <f t="shared" si="13"/>
        <v>0.1</v>
      </c>
      <c r="M265" s="30">
        <f t="shared" si="14"/>
        <v>0</v>
      </c>
    </row>
    <row r="266" spans="1:13">
      <c r="A266" s="31">
        <v>1210</v>
      </c>
      <c r="B266" s="31" t="s">
        <v>56</v>
      </c>
      <c r="C266" s="31" t="s">
        <v>46</v>
      </c>
      <c r="D266" s="24">
        <v>0.22</v>
      </c>
      <c r="E266" s="24">
        <v>50.8</v>
      </c>
      <c r="F266" s="24">
        <v>0</v>
      </c>
      <c r="G266" s="24">
        <v>1.2450000000000001</v>
      </c>
      <c r="H266" s="24">
        <v>0.21299999999999999</v>
      </c>
      <c r="I266" s="24">
        <v>0.28799999999999998</v>
      </c>
      <c r="J266" s="49">
        <v>7.0813846645551202</v>
      </c>
      <c r="K266" s="30">
        <f t="shared" si="12"/>
        <v>8.6336241830256011</v>
      </c>
      <c r="L266" s="30">
        <f t="shared" si="13"/>
        <v>29.2</v>
      </c>
      <c r="M266" s="30">
        <f t="shared" si="14"/>
        <v>6.6</v>
      </c>
    </row>
    <row r="267" spans="1:13">
      <c r="A267" s="31">
        <v>1210</v>
      </c>
      <c r="B267" s="31" t="s">
        <v>56</v>
      </c>
      <c r="C267" s="31" t="s">
        <v>50</v>
      </c>
      <c r="D267" s="24">
        <v>0.22</v>
      </c>
      <c r="E267" s="24">
        <v>50.8</v>
      </c>
      <c r="F267" s="24">
        <v>0</v>
      </c>
      <c r="G267" s="24">
        <v>1.2450000000000001</v>
      </c>
      <c r="H267" s="24">
        <v>0.21299999999999999</v>
      </c>
      <c r="I267" s="24">
        <v>0.28799999999999998</v>
      </c>
      <c r="J267" s="49">
        <v>2.2902239731874001E-4</v>
      </c>
      <c r="K267" s="30">
        <f t="shared" si="12"/>
        <v>2.792241068110078E-4</v>
      </c>
      <c r="L267" s="30">
        <f t="shared" si="13"/>
        <v>0</v>
      </c>
      <c r="M267" s="30">
        <f t="shared" si="14"/>
        <v>0</v>
      </c>
    </row>
    <row r="268" spans="1:13">
      <c r="A268" s="31">
        <v>1210</v>
      </c>
      <c r="B268" s="31" t="s">
        <v>56</v>
      </c>
      <c r="C268" s="31" t="s">
        <v>47</v>
      </c>
      <c r="D268" s="24">
        <v>0.22</v>
      </c>
      <c r="E268" s="24">
        <v>50.8</v>
      </c>
      <c r="F268" s="24">
        <v>0</v>
      </c>
      <c r="G268" s="24">
        <v>1.2450000000000001</v>
      </c>
      <c r="H268" s="24">
        <v>0.21299999999999999</v>
      </c>
      <c r="I268" s="24">
        <v>0.28799999999999998</v>
      </c>
      <c r="J268" s="49">
        <v>0.49376776407355</v>
      </c>
      <c r="K268" s="30">
        <f t="shared" si="12"/>
        <v>0.60200165795847205</v>
      </c>
      <c r="L268" s="30">
        <f t="shared" si="13"/>
        <v>2</v>
      </c>
      <c r="M268" s="30">
        <f t="shared" si="14"/>
        <v>0.5</v>
      </c>
    </row>
    <row r="269" spans="1:13">
      <c r="A269" s="31">
        <v>1210</v>
      </c>
      <c r="B269" s="31" t="s">
        <v>56</v>
      </c>
      <c r="C269" s="31" t="s">
        <v>50</v>
      </c>
      <c r="D269" s="24">
        <v>0.22</v>
      </c>
      <c r="E269" s="24">
        <v>50.8</v>
      </c>
      <c r="F269" s="24">
        <v>0</v>
      </c>
      <c r="G269" s="24">
        <v>1.2450000000000001</v>
      </c>
      <c r="H269" s="24">
        <v>0.21299999999999999</v>
      </c>
      <c r="I269" s="24">
        <v>0.28799999999999998</v>
      </c>
      <c r="J269" s="49">
        <v>0.70874375636825404</v>
      </c>
      <c r="K269" s="30">
        <f t="shared" si="12"/>
        <v>0.86410038776417519</v>
      </c>
      <c r="L269" s="30">
        <f t="shared" si="13"/>
        <v>2.9</v>
      </c>
      <c r="M269" s="30">
        <f t="shared" si="14"/>
        <v>0.7</v>
      </c>
    </row>
    <row r="270" spans="1:13">
      <c r="A270" s="31">
        <v>1210</v>
      </c>
      <c r="B270" s="31" t="s">
        <v>56</v>
      </c>
      <c r="D270" s="24">
        <v>0.22</v>
      </c>
      <c r="E270" s="24">
        <v>50.8</v>
      </c>
      <c r="F270" s="24">
        <v>0</v>
      </c>
      <c r="G270" s="24">
        <v>1.2450000000000001</v>
      </c>
      <c r="H270" s="24">
        <v>0.21299999999999999</v>
      </c>
      <c r="I270" s="24">
        <v>0.28799999999999998</v>
      </c>
      <c r="J270" s="49">
        <v>1.5391227265564401E-2</v>
      </c>
      <c r="K270" s="30">
        <f t="shared" si="12"/>
        <v>1.8764984282176114E-2</v>
      </c>
      <c r="L270" s="30">
        <f t="shared" si="13"/>
        <v>0.1</v>
      </c>
      <c r="M270" s="30">
        <f t="shared" si="14"/>
        <v>0</v>
      </c>
    </row>
    <row r="271" spans="1:13">
      <c r="A271" s="31">
        <v>1210</v>
      </c>
      <c r="B271" s="31" t="s">
        <v>56</v>
      </c>
      <c r="C271" s="31" t="s">
        <v>46</v>
      </c>
      <c r="D271" s="24">
        <v>0.22</v>
      </c>
      <c r="E271" s="24">
        <v>50.8</v>
      </c>
      <c r="F271" s="24">
        <v>0</v>
      </c>
      <c r="G271" s="24">
        <v>1.2450000000000001</v>
      </c>
      <c r="H271" s="24">
        <v>0.21299999999999999</v>
      </c>
      <c r="I271" s="24">
        <v>0.28799999999999998</v>
      </c>
      <c r="J271" s="49">
        <v>5.1226934950288497E-3</v>
      </c>
      <c r="K271" s="30">
        <f t="shared" si="12"/>
        <v>6.2455879091391732E-3</v>
      </c>
      <c r="L271" s="30">
        <f t="shared" si="13"/>
        <v>0</v>
      </c>
      <c r="M271" s="30">
        <f t="shared" si="14"/>
        <v>0</v>
      </c>
    </row>
    <row r="272" spans="1:13">
      <c r="A272" s="31">
        <v>1210</v>
      </c>
      <c r="B272" s="31" t="s">
        <v>56</v>
      </c>
      <c r="C272" s="31" t="s">
        <v>49</v>
      </c>
      <c r="D272" s="24">
        <v>0.22</v>
      </c>
      <c r="E272" s="24">
        <v>50.8</v>
      </c>
      <c r="F272" s="24">
        <v>0</v>
      </c>
      <c r="G272" s="24">
        <v>1.2450000000000001</v>
      </c>
      <c r="H272" s="24">
        <v>0.21299999999999999</v>
      </c>
      <c r="I272" s="24">
        <v>0.28799999999999998</v>
      </c>
      <c r="J272" s="49">
        <v>4.6002029494962599E-2</v>
      </c>
      <c r="K272" s="30">
        <f t="shared" si="12"/>
        <v>5.6085674360258388E-2</v>
      </c>
      <c r="L272" s="30">
        <f t="shared" si="13"/>
        <v>0.2</v>
      </c>
      <c r="M272" s="30">
        <f t="shared" si="14"/>
        <v>0</v>
      </c>
    </row>
    <row r="273" spans="1:13">
      <c r="A273" s="31">
        <v>1210</v>
      </c>
      <c r="B273" s="31" t="s">
        <v>56</v>
      </c>
      <c r="C273" s="31" t="s">
        <v>46</v>
      </c>
      <c r="D273" s="24">
        <v>0.22</v>
      </c>
      <c r="E273" s="24">
        <v>50.8</v>
      </c>
      <c r="F273" s="24">
        <v>0</v>
      </c>
      <c r="G273" s="24">
        <v>1.2450000000000001</v>
      </c>
      <c r="H273" s="24">
        <v>0.21299999999999999</v>
      </c>
      <c r="I273" s="24">
        <v>0.28799999999999998</v>
      </c>
      <c r="J273" s="49">
        <v>6.2601371219657295E-2</v>
      </c>
      <c r="K273" s="30">
        <f t="shared" si="12"/>
        <v>7.632359179100616E-2</v>
      </c>
      <c r="L273" s="30">
        <f t="shared" si="13"/>
        <v>0.3</v>
      </c>
      <c r="M273" s="30">
        <f t="shared" si="14"/>
        <v>0.1</v>
      </c>
    </row>
    <row r="274" spans="1:13">
      <c r="A274" s="31">
        <v>1210</v>
      </c>
      <c r="B274" s="31" t="s">
        <v>56</v>
      </c>
      <c r="C274" s="31" t="s">
        <v>49</v>
      </c>
      <c r="D274" s="24">
        <v>0.22</v>
      </c>
      <c r="E274" s="24">
        <v>50.8</v>
      </c>
      <c r="F274" s="24">
        <v>0</v>
      </c>
      <c r="G274" s="24">
        <v>1.2450000000000001</v>
      </c>
      <c r="H274" s="24">
        <v>0.21299999999999999</v>
      </c>
      <c r="I274" s="24">
        <v>0.28799999999999998</v>
      </c>
      <c r="J274" s="49">
        <v>9.6897387713661201E-2</v>
      </c>
      <c r="K274" s="30">
        <f t="shared" si="12"/>
        <v>0.11813729510049571</v>
      </c>
      <c r="L274" s="30">
        <f t="shared" si="13"/>
        <v>0.4</v>
      </c>
      <c r="M274" s="30">
        <f t="shared" si="14"/>
        <v>0.1</v>
      </c>
    </row>
    <row r="275" spans="1:13">
      <c r="A275" s="31">
        <v>1210</v>
      </c>
      <c r="B275" s="31" t="s">
        <v>56</v>
      </c>
      <c r="C275" s="31" t="s">
        <v>47</v>
      </c>
      <c r="D275" s="24">
        <v>0.22</v>
      </c>
      <c r="E275" s="24">
        <v>50.8</v>
      </c>
      <c r="F275" s="24">
        <v>0</v>
      </c>
      <c r="G275" s="24">
        <v>1.2450000000000001</v>
      </c>
      <c r="H275" s="24">
        <v>0.21299999999999999</v>
      </c>
      <c r="I275" s="24">
        <v>0.28799999999999998</v>
      </c>
      <c r="J275" s="49">
        <v>5.1195520365888203E-2</v>
      </c>
      <c r="K275" s="30">
        <f t="shared" si="12"/>
        <v>6.2417578430090888E-2</v>
      </c>
      <c r="L275" s="30">
        <f t="shared" si="13"/>
        <v>0.2</v>
      </c>
      <c r="M275" s="30">
        <f t="shared" si="14"/>
        <v>0</v>
      </c>
    </row>
    <row r="276" spans="1:13">
      <c r="A276" s="31">
        <v>1210</v>
      </c>
      <c r="B276" s="31" t="s">
        <v>56</v>
      </c>
      <c r="C276" s="31" t="s">
        <v>46</v>
      </c>
      <c r="D276" s="24">
        <v>0.22</v>
      </c>
      <c r="E276" s="24">
        <v>50.8</v>
      </c>
      <c r="F276" s="24">
        <v>0</v>
      </c>
      <c r="G276" s="24">
        <v>1.2450000000000001</v>
      </c>
      <c r="H276" s="24">
        <v>0.21299999999999999</v>
      </c>
      <c r="I276" s="24">
        <v>0.28799999999999998</v>
      </c>
      <c r="J276" s="49">
        <v>3.1575986772031201E-3</v>
      </c>
      <c r="K276" s="30">
        <f t="shared" si="12"/>
        <v>3.8497443072460437E-3</v>
      </c>
      <c r="L276" s="30">
        <f t="shared" si="13"/>
        <v>0</v>
      </c>
      <c r="M276" s="30">
        <f t="shared" si="14"/>
        <v>0</v>
      </c>
    </row>
    <row r="277" spans="1:13">
      <c r="A277" s="31">
        <v>1210</v>
      </c>
      <c r="B277" s="31" t="s">
        <v>56</v>
      </c>
      <c r="C277" s="31" t="s">
        <v>47</v>
      </c>
      <c r="D277" s="24">
        <v>0.22</v>
      </c>
      <c r="E277" s="24">
        <v>50.8</v>
      </c>
      <c r="F277" s="24">
        <v>0</v>
      </c>
      <c r="G277" s="24">
        <v>1.2450000000000001</v>
      </c>
      <c r="H277" s="24">
        <v>0.21299999999999999</v>
      </c>
      <c r="I277" s="24">
        <v>0.28799999999999998</v>
      </c>
      <c r="J277" s="49">
        <v>2.4473923016312599E-2</v>
      </c>
      <c r="K277" s="30">
        <f t="shared" si="12"/>
        <v>2.9838606941488318E-2</v>
      </c>
      <c r="L277" s="30">
        <f t="shared" si="13"/>
        <v>0.1</v>
      </c>
      <c r="M277" s="30">
        <f t="shared" si="14"/>
        <v>0</v>
      </c>
    </row>
    <row r="278" spans="1:13">
      <c r="A278" s="31">
        <v>1210</v>
      </c>
      <c r="B278" s="31" t="s">
        <v>56</v>
      </c>
      <c r="C278" s="31" t="s">
        <v>46</v>
      </c>
      <c r="D278" s="24">
        <v>0.22</v>
      </c>
      <c r="E278" s="24">
        <v>50.8</v>
      </c>
      <c r="F278" s="24">
        <v>0</v>
      </c>
      <c r="G278" s="24">
        <v>1.2450000000000001</v>
      </c>
      <c r="H278" s="24">
        <v>0.21299999999999999</v>
      </c>
      <c r="I278" s="24">
        <v>0.28799999999999998</v>
      </c>
      <c r="J278" s="49">
        <v>0.18920027948247001</v>
      </c>
      <c r="K278" s="30">
        <f t="shared" si="12"/>
        <v>0.2306729807450274</v>
      </c>
      <c r="L278" s="30">
        <f t="shared" si="13"/>
        <v>0.8</v>
      </c>
      <c r="M278" s="30">
        <f t="shared" si="14"/>
        <v>0.2</v>
      </c>
    </row>
    <row r="279" spans="1:13">
      <c r="A279" s="31">
        <v>1210</v>
      </c>
      <c r="B279" s="31" t="s">
        <v>56</v>
      </c>
      <c r="C279" s="31" t="s">
        <v>49</v>
      </c>
      <c r="D279" s="24">
        <v>0.22</v>
      </c>
      <c r="E279" s="24">
        <v>50.8</v>
      </c>
      <c r="F279" s="24">
        <v>0</v>
      </c>
      <c r="G279" s="24">
        <v>1.2450000000000001</v>
      </c>
      <c r="H279" s="24">
        <v>0.21299999999999999</v>
      </c>
      <c r="I279" s="24">
        <v>0.28799999999999998</v>
      </c>
      <c r="J279" s="49">
        <v>0.30675758033538802</v>
      </c>
      <c r="K279" s="30">
        <f t="shared" si="12"/>
        <v>0.37399884194490501</v>
      </c>
      <c r="L279" s="30">
        <f t="shared" si="13"/>
        <v>1.3</v>
      </c>
      <c r="M279" s="30">
        <f t="shared" si="14"/>
        <v>0.3</v>
      </c>
    </row>
    <row r="280" spans="1:13">
      <c r="A280" s="31">
        <v>1210</v>
      </c>
      <c r="B280" s="31" t="s">
        <v>56</v>
      </c>
      <c r="C280" s="31" t="s">
        <v>49</v>
      </c>
      <c r="D280" s="24">
        <v>0.22</v>
      </c>
      <c r="E280" s="24">
        <v>50.8</v>
      </c>
      <c r="F280" s="24">
        <v>0</v>
      </c>
      <c r="G280" s="24">
        <v>1.2450000000000001</v>
      </c>
      <c r="H280" s="24">
        <v>0.21299999999999999</v>
      </c>
      <c r="I280" s="24">
        <v>0.28799999999999998</v>
      </c>
      <c r="J280" s="49">
        <v>0.51669409991956805</v>
      </c>
      <c r="K280" s="30">
        <f t="shared" si="12"/>
        <v>0.62995344662193731</v>
      </c>
      <c r="L280" s="30">
        <f t="shared" si="13"/>
        <v>2.1</v>
      </c>
      <c r="M280" s="30">
        <f t="shared" si="14"/>
        <v>0.5</v>
      </c>
    </row>
    <row r="281" spans="1:13">
      <c r="A281" s="31">
        <v>1210</v>
      </c>
      <c r="B281" s="31" t="s">
        <v>56</v>
      </c>
      <c r="C281" s="31" t="s">
        <v>49</v>
      </c>
      <c r="D281" s="24">
        <v>0.22</v>
      </c>
      <c r="E281" s="24">
        <v>50.8</v>
      </c>
      <c r="F281" s="24">
        <v>0</v>
      </c>
      <c r="G281" s="24">
        <v>1.2450000000000001</v>
      </c>
      <c r="H281" s="24">
        <v>0.21299999999999999</v>
      </c>
      <c r="I281" s="24">
        <v>0.28799999999999998</v>
      </c>
      <c r="J281" s="49">
        <v>5.0988387057114101E-2</v>
      </c>
      <c r="K281" s="30">
        <f t="shared" si="12"/>
        <v>6.2165041500033498E-2</v>
      </c>
      <c r="L281" s="30">
        <f t="shared" si="13"/>
        <v>0.2</v>
      </c>
      <c r="M281" s="30">
        <f t="shared" si="14"/>
        <v>0</v>
      </c>
    </row>
    <row r="282" spans="1:13">
      <c r="A282" s="31">
        <v>1210</v>
      </c>
      <c r="B282" s="31" t="s">
        <v>56</v>
      </c>
      <c r="C282" s="31" t="s">
        <v>49</v>
      </c>
      <c r="D282" s="24">
        <v>0.22</v>
      </c>
      <c r="E282" s="24">
        <v>50.8</v>
      </c>
      <c r="F282" s="24">
        <v>0</v>
      </c>
      <c r="G282" s="24">
        <v>1.2450000000000001</v>
      </c>
      <c r="H282" s="24">
        <v>0.21299999999999999</v>
      </c>
      <c r="I282" s="24">
        <v>0.28799999999999998</v>
      </c>
      <c r="J282" s="49">
        <v>2.54541326097514E-2</v>
      </c>
      <c r="K282" s="30">
        <f t="shared" si="12"/>
        <v>3.1033678477808902E-2</v>
      </c>
      <c r="L282" s="30">
        <f t="shared" si="13"/>
        <v>0.1</v>
      </c>
      <c r="M282" s="30">
        <f t="shared" si="14"/>
        <v>0</v>
      </c>
    </row>
    <row r="283" spans="1:13">
      <c r="A283" s="31">
        <v>1210</v>
      </c>
      <c r="B283" s="31" t="s">
        <v>56</v>
      </c>
      <c r="C283" s="31" t="s">
        <v>47</v>
      </c>
      <c r="D283" s="24">
        <v>0.22</v>
      </c>
      <c r="E283" s="24">
        <v>50.8</v>
      </c>
      <c r="F283" s="24">
        <v>0</v>
      </c>
      <c r="G283" s="24">
        <v>1.2450000000000001</v>
      </c>
      <c r="H283" s="24">
        <v>0.21299999999999999</v>
      </c>
      <c r="I283" s="24">
        <v>0.28799999999999998</v>
      </c>
      <c r="J283" s="49">
        <v>1.32048567574895E-3</v>
      </c>
      <c r="K283" s="30">
        <f t="shared" si="12"/>
        <v>1.6099361358731196E-3</v>
      </c>
      <c r="L283" s="30">
        <f t="shared" si="13"/>
        <v>0</v>
      </c>
      <c r="M283" s="30">
        <f t="shared" si="14"/>
        <v>0</v>
      </c>
    </row>
    <row r="284" spans="1:13">
      <c r="A284" s="31">
        <v>1210</v>
      </c>
      <c r="B284" s="31" t="s">
        <v>56</v>
      </c>
      <c r="C284" s="31" t="s">
        <v>49</v>
      </c>
      <c r="D284" s="24">
        <v>0.22</v>
      </c>
      <c r="E284" s="24">
        <v>50.8</v>
      </c>
      <c r="F284" s="24">
        <v>0</v>
      </c>
      <c r="G284" s="24">
        <v>1.2450000000000001</v>
      </c>
      <c r="H284" s="24">
        <v>0.21299999999999999</v>
      </c>
      <c r="I284" s="24">
        <v>0.28799999999999998</v>
      </c>
      <c r="J284" s="49">
        <v>5.9255428107131002E-4</v>
      </c>
      <c r="K284" s="30">
        <f t="shared" si="12"/>
        <v>7.2244217948214107E-4</v>
      </c>
      <c r="L284" s="30">
        <f t="shared" si="13"/>
        <v>0</v>
      </c>
      <c r="M284" s="30">
        <f t="shared" si="14"/>
        <v>0</v>
      </c>
    </row>
    <row r="285" spans="1:13">
      <c r="A285" s="31">
        <v>1210</v>
      </c>
      <c r="B285" s="31" t="s">
        <v>56</v>
      </c>
      <c r="C285" s="31" t="s">
        <v>49</v>
      </c>
      <c r="D285" s="24">
        <v>0.22</v>
      </c>
      <c r="E285" s="24">
        <v>50.8</v>
      </c>
      <c r="F285" s="24">
        <v>0</v>
      </c>
      <c r="G285" s="24">
        <v>1.2450000000000001</v>
      </c>
      <c r="H285" s="24">
        <v>0.21299999999999999</v>
      </c>
      <c r="I285" s="24">
        <v>0.28799999999999998</v>
      </c>
      <c r="J285" s="49">
        <v>7.4413608128269998E-5</v>
      </c>
      <c r="K285" s="30">
        <f t="shared" si="12"/>
        <v>9.0725071029986779E-5</v>
      </c>
      <c r="L285" s="30">
        <f t="shared" si="13"/>
        <v>0</v>
      </c>
      <c r="M285" s="30">
        <f t="shared" si="14"/>
        <v>0</v>
      </c>
    </row>
    <row r="286" spans="1:13">
      <c r="A286" s="31">
        <v>1110</v>
      </c>
      <c r="B286" s="31" t="s">
        <v>56</v>
      </c>
      <c r="C286" s="31" t="s">
        <v>49</v>
      </c>
      <c r="D286" s="24">
        <v>0.22</v>
      </c>
      <c r="E286" s="24">
        <v>50.8</v>
      </c>
      <c r="F286" s="24">
        <v>0</v>
      </c>
      <c r="G286" s="24">
        <v>0.96799999999999997</v>
      </c>
      <c r="H286" s="24">
        <v>0.125</v>
      </c>
      <c r="I286" s="24">
        <v>0.28799999999999998</v>
      </c>
      <c r="J286" s="49">
        <v>1.5977073105247801E-2</v>
      </c>
      <c r="K286" s="30">
        <f t="shared" si="12"/>
        <v>1.9479247529918118E-2</v>
      </c>
      <c r="L286" s="30">
        <f t="shared" si="13"/>
        <v>0.1</v>
      </c>
      <c r="M286" s="30">
        <f t="shared" si="14"/>
        <v>0</v>
      </c>
    </row>
    <row r="287" spans="1:13">
      <c r="A287" s="31">
        <v>1110</v>
      </c>
      <c r="B287" s="31" t="s">
        <v>56</v>
      </c>
      <c r="C287" s="31" t="s">
        <v>47</v>
      </c>
      <c r="D287" s="24">
        <v>0.22</v>
      </c>
      <c r="E287" s="24">
        <v>50.8</v>
      </c>
      <c r="F287" s="24">
        <v>0</v>
      </c>
      <c r="G287" s="24">
        <v>0.96799999999999997</v>
      </c>
      <c r="H287" s="24">
        <v>0.125</v>
      </c>
      <c r="I287" s="24">
        <v>0.28799999999999998</v>
      </c>
      <c r="J287" s="49">
        <v>5.5430326783262004E-4</v>
      </c>
      <c r="K287" s="30">
        <f t="shared" si="12"/>
        <v>6.7580654414153027E-4</v>
      </c>
      <c r="L287" s="30">
        <f t="shared" si="13"/>
        <v>0</v>
      </c>
      <c r="M287" s="30">
        <f t="shared" si="14"/>
        <v>0</v>
      </c>
    </row>
    <row r="288" spans="1:13">
      <c r="A288" s="31">
        <v>1110</v>
      </c>
      <c r="B288" s="31" t="s">
        <v>56</v>
      </c>
      <c r="C288" s="31" t="s">
        <v>49</v>
      </c>
      <c r="D288" s="24">
        <v>0.22</v>
      </c>
      <c r="E288" s="24">
        <v>50.8</v>
      </c>
      <c r="F288" s="24">
        <v>0</v>
      </c>
      <c r="G288" s="24">
        <v>0.96799999999999997</v>
      </c>
      <c r="H288" s="24">
        <v>0.125</v>
      </c>
      <c r="I288" s="24">
        <v>0.28799999999999998</v>
      </c>
      <c r="J288" s="49">
        <v>0.128873910800266</v>
      </c>
      <c r="K288" s="30">
        <f t="shared" si="12"/>
        <v>0.1571230720476843</v>
      </c>
      <c r="L288" s="30">
        <f t="shared" si="13"/>
        <v>0.4</v>
      </c>
      <c r="M288" s="30">
        <f t="shared" si="14"/>
        <v>0.1</v>
      </c>
    </row>
    <row r="289" spans="1:13">
      <c r="A289" s="31">
        <v>1110</v>
      </c>
      <c r="B289" s="31" t="s">
        <v>56</v>
      </c>
      <c r="C289" s="31" t="s">
        <v>47</v>
      </c>
      <c r="D289" s="24">
        <v>0.22</v>
      </c>
      <c r="E289" s="24">
        <v>50.8</v>
      </c>
      <c r="F289" s="24">
        <v>0</v>
      </c>
      <c r="G289" s="24">
        <v>0.96799999999999997</v>
      </c>
      <c r="H289" s="24">
        <v>0.125</v>
      </c>
      <c r="I289" s="24">
        <v>0.28799999999999998</v>
      </c>
      <c r="J289" s="49">
        <v>9.8788984091403697E-3</v>
      </c>
      <c r="K289" s="30">
        <f t="shared" si="12"/>
        <v>1.2044352940423936E-2</v>
      </c>
      <c r="L289" s="30">
        <f t="shared" si="13"/>
        <v>0</v>
      </c>
      <c r="M289" s="30">
        <f t="shared" si="14"/>
        <v>0</v>
      </c>
    </row>
    <row r="290" spans="1:13">
      <c r="A290" s="31">
        <v>1550</v>
      </c>
      <c r="B290" s="31" t="s">
        <v>56</v>
      </c>
      <c r="C290" s="31" t="s">
        <v>46</v>
      </c>
      <c r="D290" s="24">
        <v>0.22</v>
      </c>
      <c r="E290" s="24">
        <v>50.8</v>
      </c>
      <c r="F290" s="24">
        <v>0</v>
      </c>
      <c r="G290" s="24">
        <v>0.72099999999999997</v>
      </c>
      <c r="H290" s="24">
        <v>0.17</v>
      </c>
      <c r="I290" s="24">
        <v>0.34100000000000003</v>
      </c>
      <c r="J290" s="49">
        <v>1.25575960770241</v>
      </c>
      <c r="K290" s="30">
        <f t="shared" si="12"/>
        <v>1.8127727110256091</v>
      </c>
      <c r="L290" s="30">
        <f t="shared" si="13"/>
        <v>3.6</v>
      </c>
      <c r="M290" s="30">
        <f t="shared" si="14"/>
        <v>1.1000000000000001</v>
      </c>
    </row>
    <row r="291" spans="1:13">
      <c r="A291" s="31">
        <v>1550</v>
      </c>
      <c r="B291" s="31" t="s">
        <v>56</v>
      </c>
      <c r="D291" s="24">
        <v>0.22</v>
      </c>
      <c r="E291" s="24">
        <v>50.8</v>
      </c>
      <c r="F291" s="24">
        <v>0</v>
      </c>
      <c r="G291" s="24">
        <v>0.72099999999999997</v>
      </c>
      <c r="H291" s="24">
        <v>0.17</v>
      </c>
      <c r="I291" s="24">
        <v>0.34100000000000003</v>
      </c>
      <c r="J291" s="49">
        <v>0.16192803020221699</v>
      </c>
      <c r="K291" s="30">
        <f t="shared" si="12"/>
        <v>0.23375390679891372</v>
      </c>
      <c r="L291" s="30">
        <f t="shared" si="13"/>
        <v>0.5</v>
      </c>
      <c r="M291" s="30">
        <f t="shared" si="14"/>
        <v>0.1</v>
      </c>
    </row>
    <row r="292" spans="1:13">
      <c r="A292" s="31">
        <v>1550</v>
      </c>
      <c r="B292" s="31" t="s">
        <v>56</v>
      </c>
      <c r="C292" s="31" t="s">
        <v>49</v>
      </c>
      <c r="D292" s="24">
        <v>0.22</v>
      </c>
      <c r="E292" s="24">
        <v>50.8</v>
      </c>
      <c r="F292" s="24">
        <v>0</v>
      </c>
      <c r="G292" s="24">
        <v>0.72099999999999997</v>
      </c>
      <c r="H292" s="24">
        <v>0.17</v>
      </c>
      <c r="I292" s="24">
        <v>0.34100000000000003</v>
      </c>
      <c r="J292" s="49">
        <v>0.281493374011277</v>
      </c>
      <c r="K292" s="30">
        <f t="shared" si="12"/>
        <v>0.40635445161021244</v>
      </c>
      <c r="L292" s="30">
        <f t="shared" si="13"/>
        <v>0.8</v>
      </c>
      <c r="M292" s="30">
        <f t="shared" si="14"/>
        <v>0.2</v>
      </c>
    </row>
    <row r="293" spans="1:13">
      <c r="A293" s="31">
        <v>1550</v>
      </c>
      <c r="B293" s="31" t="s">
        <v>56</v>
      </c>
      <c r="C293" s="31" t="s">
        <v>47</v>
      </c>
      <c r="D293" s="24">
        <v>0.22</v>
      </c>
      <c r="E293" s="24">
        <v>50.8</v>
      </c>
      <c r="F293" s="24">
        <v>0</v>
      </c>
      <c r="G293" s="24">
        <v>0.72099999999999997</v>
      </c>
      <c r="H293" s="24">
        <v>0.17</v>
      </c>
      <c r="I293" s="24">
        <v>0.34100000000000003</v>
      </c>
      <c r="J293" s="49">
        <v>0.21903571729521801</v>
      </c>
      <c r="K293" s="30">
        <f t="shared" si="12"/>
        <v>0.31619266029680021</v>
      </c>
      <c r="L293" s="30">
        <f t="shared" si="13"/>
        <v>0.6</v>
      </c>
      <c r="M293" s="30">
        <f t="shared" si="14"/>
        <v>0.2</v>
      </c>
    </row>
    <row r="294" spans="1:13">
      <c r="A294" s="31">
        <v>1210</v>
      </c>
      <c r="B294" s="31" t="s">
        <v>51</v>
      </c>
      <c r="C294" s="31" t="s">
        <v>47</v>
      </c>
      <c r="D294" s="24">
        <v>0.63</v>
      </c>
      <c r="E294" s="24">
        <v>53.6</v>
      </c>
      <c r="F294" s="24">
        <v>0.66</v>
      </c>
      <c r="G294" s="24">
        <v>1.2450000000000001</v>
      </c>
      <c r="H294" s="24">
        <v>0.21299999999999999</v>
      </c>
      <c r="I294" s="24">
        <v>0.28799999999999998</v>
      </c>
      <c r="J294" s="49">
        <v>0.61605019430913699</v>
      </c>
      <c r="K294" s="30">
        <f t="shared" si="12"/>
        <v>1.1990800982033043</v>
      </c>
      <c r="L294" s="30">
        <f t="shared" si="13"/>
        <v>4.0999999999999996</v>
      </c>
      <c r="M294" s="30">
        <f t="shared" si="14"/>
        <v>1.1000000000000001</v>
      </c>
    </row>
    <row r="295" spans="1:13">
      <c r="A295" s="31">
        <v>1210</v>
      </c>
      <c r="B295" s="31" t="s">
        <v>51</v>
      </c>
      <c r="C295" s="31" t="s">
        <v>49</v>
      </c>
      <c r="D295" s="24">
        <v>0.63</v>
      </c>
      <c r="E295" s="24">
        <v>53.6</v>
      </c>
      <c r="F295" s="24">
        <v>0.66</v>
      </c>
      <c r="G295" s="24">
        <v>1.2450000000000001</v>
      </c>
      <c r="H295" s="24">
        <v>0.21299999999999999</v>
      </c>
      <c r="I295" s="24">
        <v>0.28799999999999998</v>
      </c>
      <c r="J295" s="49">
        <v>3.4694623740012598</v>
      </c>
      <c r="K295" s="30">
        <f t="shared" si="12"/>
        <v>6.7529615647560526</v>
      </c>
      <c r="L295" s="30">
        <f t="shared" si="13"/>
        <v>22.9</v>
      </c>
      <c r="M295" s="30">
        <f t="shared" si="14"/>
        <v>6.1</v>
      </c>
    </row>
    <row r="296" spans="1:13">
      <c r="A296" s="31">
        <v>1210</v>
      </c>
      <c r="B296" s="31" t="s">
        <v>51</v>
      </c>
      <c r="C296" s="31" t="s">
        <v>47</v>
      </c>
      <c r="D296" s="24">
        <v>0.63</v>
      </c>
      <c r="E296" s="24">
        <v>53.6</v>
      </c>
      <c r="F296" s="24">
        <v>0.66</v>
      </c>
      <c r="G296" s="24">
        <v>1.2450000000000001</v>
      </c>
      <c r="H296" s="24">
        <v>0.21299999999999999</v>
      </c>
      <c r="I296" s="24">
        <v>0.28799999999999998</v>
      </c>
      <c r="J296" s="49">
        <v>7.3647054707403097</v>
      </c>
      <c r="K296" s="30">
        <f t="shared" si="12"/>
        <v>14.334662728248938</v>
      </c>
      <c r="L296" s="30">
        <f t="shared" si="13"/>
        <v>48.6</v>
      </c>
      <c r="M296" s="30">
        <f t="shared" si="14"/>
        <v>12.9</v>
      </c>
    </row>
    <row r="297" spans="1:13">
      <c r="A297" s="31">
        <v>1210</v>
      </c>
      <c r="B297" s="31" t="s">
        <v>51</v>
      </c>
      <c r="C297" s="31" t="s">
        <v>47</v>
      </c>
      <c r="D297" s="24">
        <v>0.63</v>
      </c>
      <c r="E297" s="24">
        <v>53.6</v>
      </c>
      <c r="F297" s="24">
        <v>0.66</v>
      </c>
      <c r="G297" s="24">
        <v>1.2450000000000001</v>
      </c>
      <c r="H297" s="24">
        <v>0.21299999999999999</v>
      </c>
      <c r="I297" s="24">
        <v>0.28799999999999998</v>
      </c>
      <c r="J297" s="49">
        <v>15.9700985115</v>
      </c>
      <c r="K297" s="30">
        <f t="shared" si="12"/>
        <v>31.084199742783596</v>
      </c>
      <c r="L297" s="30">
        <f t="shared" si="13"/>
        <v>105.3</v>
      </c>
      <c r="M297" s="30">
        <f t="shared" si="14"/>
        <v>28.1</v>
      </c>
    </row>
    <row r="298" spans="1:13">
      <c r="A298" s="31">
        <v>1210</v>
      </c>
      <c r="B298" s="31" t="s">
        <v>51</v>
      </c>
      <c r="C298" s="31" t="s">
        <v>47</v>
      </c>
      <c r="D298" s="24">
        <v>0.63</v>
      </c>
      <c r="E298" s="24">
        <v>53.6</v>
      </c>
      <c r="F298" s="24">
        <v>0.66</v>
      </c>
      <c r="G298" s="24">
        <v>1.2450000000000001</v>
      </c>
      <c r="H298" s="24">
        <v>0.21299999999999999</v>
      </c>
      <c r="I298" s="24">
        <v>0.28799999999999998</v>
      </c>
      <c r="J298" s="49">
        <v>3.0742773070369398</v>
      </c>
      <c r="K298" s="30">
        <f t="shared" si="12"/>
        <v>5.9837733504166994</v>
      </c>
      <c r="L298" s="30">
        <f t="shared" si="13"/>
        <v>20.3</v>
      </c>
      <c r="M298" s="30">
        <f t="shared" si="14"/>
        <v>5.4</v>
      </c>
    </row>
    <row r="299" spans="1:13">
      <c r="A299" s="31">
        <v>1210</v>
      </c>
      <c r="B299" s="31" t="s">
        <v>51</v>
      </c>
      <c r="C299" s="31" t="s">
        <v>47</v>
      </c>
      <c r="D299" s="24">
        <v>0.63</v>
      </c>
      <c r="E299" s="24">
        <v>53.6</v>
      </c>
      <c r="F299" s="24">
        <v>0.66</v>
      </c>
      <c r="G299" s="24">
        <v>1.2450000000000001</v>
      </c>
      <c r="H299" s="24">
        <v>0.21299999999999999</v>
      </c>
      <c r="I299" s="24">
        <v>0.28799999999999998</v>
      </c>
      <c r="J299" s="49">
        <v>0.23257707297821301</v>
      </c>
      <c r="K299" s="30">
        <f t="shared" si="12"/>
        <v>0.45268801484479376</v>
      </c>
      <c r="L299" s="30">
        <f t="shared" si="13"/>
        <v>1.5</v>
      </c>
      <c r="M299" s="30">
        <f t="shared" si="14"/>
        <v>0.4</v>
      </c>
    </row>
    <row r="300" spans="1:13">
      <c r="A300" s="31">
        <v>1210</v>
      </c>
      <c r="B300" s="31" t="s">
        <v>51</v>
      </c>
      <c r="D300" s="24">
        <v>0.63</v>
      </c>
      <c r="E300" s="24">
        <v>53.6</v>
      </c>
      <c r="F300" s="24">
        <v>0.66</v>
      </c>
      <c r="G300" s="24">
        <v>1.2450000000000001</v>
      </c>
      <c r="H300" s="24">
        <v>0.21299999999999999</v>
      </c>
      <c r="I300" s="24">
        <v>0.28799999999999998</v>
      </c>
      <c r="J300" s="49">
        <v>0.203145690913209</v>
      </c>
      <c r="K300" s="30">
        <f t="shared" si="12"/>
        <v>0.39540277279346997</v>
      </c>
      <c r="L300" s="30">
        <f t="shared" si="13"/>
        <v>1.3</v>
      </c>
      <c r="M300" s="30">
        <f t="shared" si="14"/>
        <v>0.4</v>
      </c>
    </row>
    <row r="301" spans="1:13">
      <c r="A301" s="31">
        <v>1210</v>
      </c>
      <c r="B301" s="31" t="s">
        <v>51</v>
      </c>
      <c r="C301" s="31" t="s">
        <v>49</v>
      </c>
      <c r="D301" s="24">
        <v>0.63</v>
      </c>
      <c r="E301" s="24">
        <v>53.6</v>
      </c>
      <c r="F301" s="24">
        <v>0.66</v>
      </c>
      <c r="G301" s="24">
        <v>1.2450000000000001</v>
      </c>
      <c r="H301" s="24">
        <v>0.21299999999999999</v>
      </c>
      <c r="I301" s="24">
        <v>0.28799999999999998</v>
      </c>
      <c r="J301" s="49">
        <v>0.72297817215676197</v>
      </c>
      <c r="K301" s="30">
        <f t="shared" si="12"/>
        <v>1.4072047142859214</v>
      </c>
      <c r="L301" s="30">
        <f t="shared" si="13"/>
        <v>4.8</v>
      </c>
      <c r="M301" s="30">
        <f t="shared" si="14"/>
        <v>1.3</v>
      </c>
    </row>
    <row r="302" spans="1:13">
      <c r="A302" s="31">
        <v>1411</v>
      </c>
      <c r="B302" s="31" t="s">
        <v>56</v>
      </c>
      <c r="C302" s="31" t="s">
        <v>49</v>
      </c>
      <c r="D302" s="24">
        <v>0.22</v>
      </c>
      <c r="E302" s="24">
        <v>50.8</v>
      </c>
      <c r="F302" s="24">
        <v>0</v>
      </c>
      <c r="G302" s="24">
        <v>1.4430000000000001</v>
      </c>
      <c r="H302" s="24">
        <v>0.22500000000000001</v>
      </c>
      <c r="I302" s="24">
        <v>0.43099999999999999</v>
      </c>
      <c r="J302" s="49">
        <v>0.29349228944410199</v>
      </c>
      <c r="K302" s="30">
        <f t="shared" si="12"/>
        <v>0.5354962482433937</v>
      </c>
      <c r="L302" s="30">
        <f t="shared" si="13"/>
        <v>2.1</v>
      </c>
      <c r="M302" s="30">
        <f t="shared" si="14"/>
        <v>0.4</v>
      </c>
    </row>
    <row r="303" spans="1:13">
      <c r="A303" s="31">
        <v>1400</v>
      </c>
      <c r="B303" s="31" t="s">
        <v>56</v>
      </c>
      <c r="C303" s="31" t="s">
        <v>49</v>
      </c>
      <c r="D303" s="24">
        <v>0.22</v>
      </c>
      <c r="E303" s="24">
        <v>50.8</v>
      </c>
      <c r="F303" s="24">
        <v>0</v>
      </c>
      <c r="G303" s="24">
        <v>0.70899999999999996</v>
      </c>
      <c r="H303" s="24">
        <v>0.11700000000000001</v>
      </c>
      <c r="I303" s="24">
        <v>0.43099999999999999</v>
      </c>
      <c r="J303" s="49">
        <v>1.70677647932797E-3</v>
      </c>
      <c r="K303" s="30">
        <f t="shared" si="12"/>
        <v>3.1141274716325034E-3</v>
      </c>
      <c r="L303" s="30">
        <f t="shared" si="13"/>
        <v>0</v>
      </c>
      <c r="M303" s="30">
        <f t="shared" si="14"/>
        <v>0</v>
      </c>
    </row>
    <row r="304" spans="1:13">
      <c r="A304" s="31">
        <v>1400</v>
      </c>
      <c r="B304" s="31" t="s">
        <v>56</v>
      </c>
      <c r="C304" s="31" t="s">
        <v>47</v>
      </c>
      <c r="D304" s="24">
        <v>0.22</v>
      </c>
      <c r="E304" s="24">
        <v>50.8</v>
      </c>
      <c r="F304" s="24">
        <v>0</v>
      </c>
      <c r="G304" s="24">
        <v>0.70899999999999996</v>
      </c>
      <c r="H304" s="24">
        <v>0.11700000000000001</v>
      </c>
      <c r="I304" s="24">
        <v>0.43099999999999999</v>
      </c>
      <c r="J304" s="49">
        <v>1.0222212792813001E-2</v>
      </c>
      <c r="K304" s="30">
        <f t="shared" si="12"/>
        <v>1.8651108721340175E-2</v>
      </c>
      <c r="L304" s="30">
        <f t="shared" si="13"/>
        <v>0</v>
      </c>
      <c r="M304" s="30">
        <f t="shared" si="14"/>
        <v>0</v>
      </c>
    </row>
    <row r="305" spans="1:13">
      <c r="A305" s="31">
        <v>1210</v>
      </c>
      <c r="B305" s="31" t="s">
        <v>56</v>
      </c>
      <c r="C305" s="31" t="s">
        <v>49</v>
      </c>
      <c r="D305" s="24">
        <v>0.22</v>
      </c>
      <c r="E305" s="24">
        <v>50.8</v>
      </c>
      <c r="F305" s="24">
        <v>0</v>
      </c>
      <c r="G305" s="24">
        <v>1.2450000000000001</v>
      </c>
      <c r="H305" s="24">
        <v>0.21299999999999999</v>
      </c>
      <c r="I305" s="24">
        <v>0.28799999999999998</v>
      </c>
      <c r="J305" s="49">
        <v>8.3278774861789202</v>
      </c>
      <c r="K305" s="30">
        <f t="shared" si="12"/>
        <v>10.153348231149339</v>
      </c>
      <c r="L305" s="30">
        <f t="shared" si="13"/>
        <v>34.4</v>
      </c>
      <c r="M305" s="30">
        <f t="shared" si="14"/>
        <v>7.7</v>
      </c>
    </row>
    <row r="306" spans="1:13">
      <c r="A306" s="31">
        <v>1210</v>
      </c>
      <c r="B306" s="31" t="s">
        <v>56</v>
      </c>
      <c r="C306" s="31" t="s">
        <v>46</v>
      </c>
      <c r="D306" s="24">
        <v>0.22</v>
      </c>
      <c r="E306" s="24">
        <v>50.8</v>
      </c>
      <c r="F306" s="24">
        <v>0</v>
      </c>
      <c r="G306" s="24">
        <v>1.2450000000000001</v>
      </c>
      <c r="H306" s="24">
        <v>0.21299999999999999</v>
      </c>
      <c r="I306" s="24">
        <v>0.28799999999999998</v>
      </c>
      <c r="J306" s="49">
        <v>2.5968023113569001</v>
      </c>
      <c r="K306" s="30">
        <f t="shared" si="12"/>
        <v>3.1660213780063322</v>
      </c>
      <c r="L306" s="30">
        <f t="shared" si="13"/>
        <v>10.7</v>
      </c>
      <c r="M306" s="30">
        <f t="shared" si="14"/>
        <v>2.4</v>
      </c>
    </row>
    <row r="307" spans="1:13">
      <c r="A307" s="31">
        <v>1700</v>
      </c>
      <c r="B307" s="31" t="s">
        <v>56</v>
      </c>
      <c r="C307" s="31" t="s">
        <v>49</v>
      </c>
      <c r="D307" s="24">
        <v>0.22</v>
      </c>
      <c r="E307" s="24">
        <v>50.8</v>
      </c>
      <c r="F307" s="24">
        <v>0</v>
      </c>
      <c r="G307" s="24">
        <v>0.96799999999999997</v>
      </c>
      <c r="H307" s="24">
        <v>0.125</v>
      </c>
      <c r="I307" s="24">
        <v>0.34100000000000003</v>
      </c>
      <c r="J307" s="49">
        <v>1.44435489916313E-2</v>
      </c>
      <c r="K307" s="30">
        <f t="shared" si="12"/>
        <v>2.0850225872685892E-2</v>
      </c>
      <c r="L307" s="30">
        <f t="shared" si="13"/>
        <v>0.1</v>
      </c>
      <c r="M307" s="30">
        <f t="shared" si="14"/>
        <v>0</v>
      </c>
    </row>
    <row r="308" spans="1:13">
      <c r="A308" s="31">
        <v>8200</v>
      </c>
      <c r="B308" s="31" t="s">
        <v>45</v>
      </c>
      <c r="C308" s="31" t="s">
        <v>49</v>
      </c>
      <c r="D308" s="24">
        <v>0.8</v>
      </c>
      <c r="E308" s="24">
        <v>49.9</v>
      </c>
      <c r="F308" s="24">
        <v>0</v>
      </c>
      <c r="G308" s="24">
        <v>0.72099999999999997</v>
      </c>
      <c r="H308" s="24">
        <v>0.17</v>
      </c>
      <c r="I308" s="24">
        <v>0.43099999999999999</v>
      </c>
      <c r="J308" s="49">
        <v>0.82348794288555005</v>
      </c>
      <c r="K308" s="30">
        <f t="shared" si="12"/>
        <v>1.4758894032371028</v>
      </c>
      <c r="L308" s="30">
        <f t="shared" si="13"/>
        <v>2.9</v>
      </c>
      <c r="M308" s="30">
        <f t="shared" si="14"/>
        <v>1.3</v>
      </c>
    </row>
    <row r="309" spans="1:13">
      <c r="A309" s="31">
        <v>8200</v>
      </c>
      <c r="B309" s="31" t="s">
        <v>45</v>
      </c>
      <c r="C309" s="31" t="s">
        <v>49</v>
      </c>
      <c r="D309" s="24">
        <v>0.8</v>
      </c>
      <c r="E309" s="24">
        <v>49.9</v>
      </c>
      <c r="F309" s="24">
        <v>0</v>
      </c>
      <c r="G309" s="24">
        <v>0.72099999999999997</v>
      </c>
      <c r="H309" s="24">
        <v>0.17</v>
      </c>
      <c r="I309" s="24">
        <v>0.43099999999999999</v>
      </c>
      <c r="J309" s="49">
        <v>0.18685804430009301</v>
      </c>
      <c r="K309" s="30">
        <f t="shared" si="12"/>
        <v>0.33489477274647245</v>
      </c>
      <c r="L309" s="30">
        <f t="shared" si="13"/>
        <v>0.7</v>
      </c>
      <c r="M309" s="30">
        <f t="shared" si="14"/>
        <v>0.3</v>
      </c>
    </row>
    <row r="310" spans="1:13">
      <c r="A310" s="31">
        <v>8200</v>
      </c>
      <c r="B310" s="31" t="s">
        <v>45</v>
      </c>
      <c r="C310" s="31" t="s">
        <v>49</v>
      </c>
      <c r="D310" s="24">
        <v>0.8</v>
      </c>
      <c r="E310" s="24">
        <v>49.9</v>
      </c>
      <c r="F310" s="24">
        <v>0</v>
      </c>
      <c r="G310" s="24">
        <v>0.72099999999999997</v>
      </c>
      <c r="H310" s="24">
        <v>0.17</v>
      </c>
      <c r="I310" s="24">
        <v>0.43099999999999999</v>
      </c>
      <c r="J310" s="49">
        <v>1.9501008881772099</v>
      </c>
      <c r="K310" s="30">
        <f t="shared" si="12"/>
        <v>3.4950520659948694</v>
      </c>
      <c r="L310" s="30">
        <f t="shared" si="13"/>
        <v>6.9</v>
      </c>
      <c r="M310" s="30">
        <f t="shared" si="14"/>
        <v>3.2</v>
      </c>
    </row>
    <row r="311" spans="1:13">
      <c r="A311" s="31">
        <v>8200</v>
      </c>
      <c r="B311" s="31" t="s">
        <v>45</v>
      </c>
      <c r="C311" s="31" t="s">
        <v>49</v>
      </c>
      <c r="D311" s="24">
        <v>0.8</v>
      </c>
      <c r="E311" s="24">
        <v>49.9</v>
      </c>
      <c r="F311" s="24">
        <v>0</v>
      </c>
      <c r="G311" s="24">
        <v>0.72099999999999997</v>
      </c>
      <c r="H311" s="24">
        <v>0.17</v>
      </c>
      <c r="I311" s="24">
        <v>0.43099999999999999</v>
      </c>
      <c r="J311" s="49">
        <v>2.1450393932562299</v>
      </c>
      <c r="K311" s="30">
        <f t="shared" si="12"/>
        <v>3.8444289772352005</v>
      </c>
      <c r="L311" s="30">
        <f t="shared" si="13"/>
        <v>7.5</v>
      </c>
      <c r="M311" s="30">
        <f t="shared" si="14"/>
        <v>3.5</v>
      </c>
    </row>
    <row r="312" spans="1:13">
      <c r="A312" s="31">
        <v>1210</v>
      </c>
      <c r="B312" s="31" t="s">
        <v>45</v>
      </c>
      <c r="C312" s="31" t="s">
        <v>47</v>
      </c>
      <c r="D312" s="24">
        <v>0.8</v>
      </c>
      <c r="E312" s="24">
        <v>49.9</v>
      </c>
      <c r="F312" s="24">
        <v>0</v>
      </c>
      <c r="G312" s="24">
        <v>1.2450000000000001</v>
      </c>
      <c r="H312" s="24">
        <v>0.21299999999999999</v>
      </c>
      <c r="I312" s="24">
        <v>0.28799999999999998</v>
      </c>
      <c r="J312" s="49">
        <v>2.6744089319310601E-2</v>
      </c>
      <c r="K312" s="30">
        <f t="shared" si="12"/>
        <v>3.202872136880637E-2</v>
      </c>
      <c r="L312" s="30">
        <f t="shared" si="13"/>
        <v>0.1</v>
      </c>
      <c r="M312" s="30">
        <f t="shared" si="14"/>
        <v>0</v>
      </c>
    </row>
    <row r="313" spans="1:13">
      <c r="A313" s="31">
        <v>1210</v>
      </c>
      <c r="B313" s="31" t="s">
        <v>45</v>
      </c>
      <c r="C313" s="31" t="s">
        <v>49</v>
      </c>
      <c r="D313" s="24">
        <v>0.8</v>
      </c>
      <c r="E313" s="24">
        <v>49.9</v>
      </c>
      <c r="F313" s="24">
        <v>0</v>
      </c>
      <c r="G313" s="24">
        <v>1.2450000000000001</v>
      </c>
      <c r="H313" s="24">
        <v>0.21299999999999999</v>
      </c>
      <c r="I313" s="24">
        <v>0.28799999999999998</v>
      </c>
      <c r="J313" s="49">
        <v>7.9253371675510095E-2</v>
      </c>
      <c r="K313" s="30">
        <f t="shared" si="12"/>
        <v>9.4913837918590871E-2</v>
      </c>
      <c r="L313" s="30">
        <f t="shared" si="13"/>
        <v>0.3</v>
      </c>
      <c r="M313" s="30">
        <f t="shared" si="14"/>
        <v>0.1</v>
      </c>
    </row>
    <row r="314" spans="1:13">
      <c r="A314" s="31">
        <v>1210</v>
      </c>
      <c r="B314" s="31" t="s">
        <v>45</v>
      </c>
      <c r="C314" s="31" t="s">
        <v>49</v>
      </c>
      <c r="D314" s="24">
        <v>0.8</v>
      </c>
      <c r="E314" s="24">
        <v>49.9</v>
      </c>
      <c r="F314" s="24">
        <v>0</v>
      </c>
      <c r="G314" s="24">
        <v>1.2450000000000001</v>
      </c>
      <c r="H314" s="24">
        <v>0.21299999999999999</v>
      </c>
      <c r="I314" s="24">
        <v>0.28799999999999998</v>
      </c>
      <c r="J314" s="49">
        <v>6.5926793869994201E-3</v>
      </c>
      <c r="K314" s="30">
        <f t="shared" si="12"/>
        <v>7.895392833870505E-3</v>
      </c>
      <c r="L314" s="30">
        <f t="shared" si="13"/>
        <v>0</v>
      </c>
      <c r="M314" s="30">
        <f t="shared" si="14"/>
        <v>0</v>
      </c>
    </row>
    <row r="315" spans="1:13">
      <c r="A315" s="31">
        <v>1210</v>
      </c>
      <c r="B315" s="31" t="s">
        <v>45</v>
      </c>
      <c r="C315" s="31" t="s">
        <v>49</v>
      </c>
      <c r="D315" s="24">
        <v>0.8</v>
      </c>
      <c r="E315" s="24">
        <v>49.9</v>
      </c>
      <c r="F315" s="24">
        <v>0</v>
      </c>
      <c r="G315" s="24">
        <v>1.2450000000000001</v>
      </c>
      <c r="H315" s="24">
        <v>0.21299999999999999</v>
      </c>
      <c r="I315" s="24">
        <v>0.28799999999999998</v>
      </c>
      <c r="J315" s="49">
        <v>1.52205037346333E-2</v>
      </c>
      <c r="K315" s="30">
        <f t="shared" si="12"/>
        <v>1.8228075272596837E-2</v>
      </c>
      <c r="L315" s="30">
        <f t="shared" si="13"/>
        <v>0.1</v>
      </c>
      <c r="M315" s="30">
        <f t="shared" si="14"/>
        <v>0</v>
      </c>
    </row>
    <row r="316" spans="1:13">
      <c r="A316" s="31">
        <v>1210</v>
      </c>
      <c r="B316" s="31" t="s">
        <v>45</v>
      </c>
      <c r="C316" s="31" t="s">
        <v>47</v>
      </c>
      <c r="D316" s="24">
        <v>0.8</v>
      </c>
      <c r="E316" s="24">
        <v>49.9</v>
      </c>
      <c r="F316" s="24">
        <v>0</v>
      </c>
      <c r="G316" s="24">
        <v>1.2450000000000001</v>
      </c>
      <c r="H316" s="24">
        <v>0.21299999999999999</v>
      </c>
      <c r="I316" s="24">
        <v>0.28799999999999998</v>
      </c>
      <c r="J316" s="49">
        <v>9.5710821946228805E-2</v>
      </c>
      <c r="K316" s="30">
        <f t="shared" si="12"/>
        <v>0.1146232803628036</v>
      </c>
      <c r="L316" s="30">
        <f t="shared" si="13"/>
        <v>0.4</v>
      </c>
      <c r="M316" s="30">
        <f t="shared" si="14"/>
        <v>0.1</v>
      </c>
    </row>
    <row r="317" spans="1:13">
      <c r="A317" s="31">
        <v>1210</v>
      </c>
      <c r="B317" s="31" t="s">
        <v>45</v>
      </c>
      <c r="C317" s="31" t="s">
        <v>47</v>
      </c>
      <c r="D317" s="24">
        <v>0.8</v>
      </c>
      <c r="E317" s="24">
        <v>49.9</v>
      </c>
      <c r="F317" s="24">
        <v>0</v>
      </c>
      <c r="G317" s="24">
        <v>1.2450000000000001</v>
      </c>
      <c r="H317" s="24">
        <v>0.21299999999999999</v>
      </c>
      <c r="I317" s="24">
        <v>0.28799999999999998</v>
      </c>
      <c r="J317" s="49">
        <v>6.1701614405090602E-2</v>
      </c>
      <c r="K317" s="30">
        <f t="shared" si="12"/>
        <v>7.3893853411536495E-2</v>
      </c>
      <c r="L317" s="30">
        <f t="shared" si="13"/>
        <v>0.3</v>
      </c>
      <c r="M317" s="30">
        <f t="shared" si="14"/>
        <v>0.1</v>
      </c>
    </row>
    <row r="318" spans="1:13">
      <c r="A318" s="31">
        <v>1210</v>
      </c>
      <c r="B318" s="31" t="s">
        <v>56</v>
      </c>
      <c r="C318" s="31" t="s">
        <v>47</v>
      </c>
      <c r="D318" s="24">
        <v>0.22</v>
      </c>
      <c r="E318" s="24">
        <v>50.8</v>
      </c>
      <c r="F318" s="24">
        <v>0</v>
      </c>
      <c r="G318" s="24">
        <v>1.2450000000000001</v>
      </c>
      <c r="H318" s="24">
        <v>0.21299999999999999</v>
      </c>
      <c r="I318" s="24">
        <v>0.28799999999999998</v>
      </c>
      <c r="J318" s="49">
        <v>1.43051105519107</v>
      </c>
      <c r="K318" s="30">
        <f t="shared" si="12"/>
        <v>1.7440790784889524</v>
      </c>
      <c r="L318" s="30">
        <f t="shared" si="13"/>
        <v>5.9</v>
      </c>
      <c r="M318" s="30">
        <f t="shared" si="14"/>
        <v>1.3</v>
      </c>
    </row>
    <row r="319" spans="1:13">
      <c r="A319" s="31">
        <v>1210</v>
      </c>
      <c r="B319" s="31" t="s">
        <v>56</v>
      </c>
      <c r="C319" s="31" t="s">
        <v>49</v>
      </c>
      <c r="D319" s="24">
        <v>0.22</v>
      </c>
      <c r="E319" s="24">
        <v>50.8</v>
      </c>
      <c r="F319" s="24">
        <v>0</v>
      </c>
      <c r="G319" s="24">
        <v>1.2450000000000001</v>
      </c>
      <c r="H319" s="24">
        <v>0.21299999999999999</v>
      </c>
      <c r="I319" s="24">
        <v>0.28799999999999998</v>
      </c>
      <c r="J319" s="49">
        <v>0.19616306223687299</v>
      </c>
      <c r="K319" s="30">
        <f t="shared" si="12"/>
        <v>0.23916200547919553</v>
      </c>
      <c r="L319" s="30">
        <f t="shared" si="13"/>
        <v>0.8</v>
      </c>
      <c r="M319" s="30">
        <f t="shared" si="14"/>
        <v>0.2</v>
      </c>
    </row>
    <row r="320" spans="1:13">
      <c r="A320" s="31">
        <v>1210</v>
      </c>
      <c r="B320" s="31" t="s">
        <v>56</v>
      </c>
      <c r="C320" s="31" t="s">
        <v>49</v>
      </c>
      <c r="D320" s="24">
        <v>0.22</v>
      </c>
      <c r="E320" s="24">
        <v>50.8</v>
      </c>
      <c r="F320" s="24">
        <v>0</v>
      </c>
      <c r="G320" s="24">
        <v>1.2450000000000001</v>
      </c>
      <c r="H320" s="24">
        <v>0.21299999999999999</v>
      </c>
      <c r="I320" s="24">
        <v>0.28799999999999998</v>
      </c>
      <c r="J320" s="49">
        <v>0.14433027476548199</v>
      </c>
      <c r="K320" s="30">
        <f t="shared" si="12"/>
        <v>0.17596747099407561</v>
      </c>
      <c r="L320" s="30">
        <f t="shared" si="13"/>
        <v>0.6</v>
      </c>
      <c r="M320" s="30">
        <f t="shared" si="14"/>
        <v>0.1</v>
      </c>
    </row>
    <row r="321" spans="1:13">
      <c r="A321" s="31">
        <v>1210</v>
      </c>
      <c r="B321" s="31" t="s">
        <v>56</v>
      </c>
      <c r="C321" s="31" t="s">
        <v>49</v>
      </c>
      <c r="D321" s="24">
        <v>0.22</v>
      </c>
      <c r="E321" s="24">
        <v>50.8</v>
      </c>
      <c r="F321" s="24">
        <v>0</v>
      </c>
      <c r="G321" s="24">
        <v>1.2450000000000001</v>
      </c>
      <c r="H321" s="24">
        <v>0.21299999999999999</v>
      </c>
      <c r="I321" s="24">
        <v>0.28799999999999998</v>
      </c>
      <c r="J321" s="49">
        <v>4.3857059339333697E-2</v>
      </c>
      <c r="K321" s="30">
        <f t="shared" si="12"/>
        <v>5.3470526746515638E-2</v>
      </c>
      <c r="L321" s="30">
        <f t="shared" si="13"/>
        <v>0.2</v>
      </c>
      <c r="M321" s="30">
        <f t="shared" si="14"/>
        <v>0</v>
      </c>
    </row>
    <row r="322" spans="1:13">
      <c r="A322" s="31">
        <v>1210</v>
      </c>
      <c r="B322" s="31" t="s">
        <v>56</v>
      </c>
      <c r="D322" s="24">
        <v>0.22</v>
      </c>
      <c r="E322" s="24">
        <v>50.8</v>
      </c>
      <c r="F322" s="24">
        <v>0</v>
      </c>
      <c r="G322" s="24">
        <v>1.2450000000000001</v>
      </c>
      <c r="H322" s="24">
        <v>0.21299999999999999</v>
      </c>
      <c r="I322" s="24">
        <v>0.28799999999999998</v>
      </c>
      <c r="J322" s="49">
        <v>4.9532733377334699E-3</v>
      </c>
      <c r="K322" s="30">
        <f t="shared" si="12"/>
        <v>6.0390308533646462E-3</v>
      </c>
      <c r="L322" s="30">
        <f t="shared" si="13"/>
        <v>0</v>
      </c>
      <c r="M322" s="30">
        <f t="shared" si="14"/>
        <v>0</v>
      </c>
    </row>
    <row r="323" spans="1:13">
      <c r="A323" s="31">
        <v>1210</v>
      </c>
      <c r="B323" s="31" t="s">
        <v>56</v>
      </c>
      <c r="C323" s="31" t="s">
        <v>49</v>
      </c>
      <c r="D323" s="24">
        <v>0.22</v>
      </c>
      <c r="E323" s="24">
        <v>50.8</v>
      </c>
      <c r="F323" s="24">
        <v>0</v>
      </c>
      <c r="G323" s="24">
        <v>1.2450000000000001</v>
      </c>
      <c r="H323" s="24">
        <v>0.21299999999999999</v>
      </c>
      <c r="I323" s="24">
        <v>0.28799999999999998</v>
      </c>
      <c r="J323" s="49">
        <v>6.9404690779595907E-2</v>
      </c>
      <c r="K323" s="30">
        <f t="shared" ref="K323:K386" si="15">(E323*I323*J323/12)+(F323*J323)</f>
        <v>8.4618198998483315E-2</v>
      </c>
      <c r="L323" s="30">
        <f t="shared" ref="L323:L386" si="16">ROUND(2.721*G323*K323,1)</f>
        <v>0.3</v>
      </c>
      <c r="M323" s="30">
        <f t="shared" ref="M323:M386" si="17">ROUND((2.721*H323*K323)+(D323*J323),1)</f>
        <v>0.1</v>
      </c>
    </row>
    <row r="324" spans="1:13">
      <c r="A324" s="31">
        <v>1210</v>
      </c>
      <c r="B324" s="31" t="s">
        <v>56</v>
      </c>
      <c r="C324" s="31" t="s">
        <v>47</v>
      </c>
      <c r="D324" s="24">
        <v>0.22</v>
      </c>
      <c r="E324" s="24">
        <v>50.8</v>
      </c>
      <c r="F324" s="24">
        <v>0</v>
      </c>
      <c r="G324" s="24">
        <v>1.2450000000000001</v>
      </c>
      <c r="H324" s="24">
        <v>0.21299999999999999</v>
      </c>
      <c r="I324" s="24">
        <v>0.28799999999999998</v>
      </c>
      <c r="J324" s="49">
        <v>0.14055335232178101</v>
      </c>
      <c r="K324" s="30">
        <f t="shared" si="15"/>
        <v>0.17136264715071539</v>
      </c>
      <c r="L324" s="30">
        <f t="shared" si="16"/>
        <v>0.6</v>
      </c>
      <c r="M324" s="30">
        <f t="shared" si="17"/>
        <v>0.1</v>
      </c>
    </row>
    <row r="325" spans="1:13">
      <c r="A325" s="31">
        <v>1210</v>
      </c>
      <c r="B325" s="31" t="s">
        <v>56</v>
      </c>
      <c r="C325" s="31" t="s">
        <v>49</v>
      </c>
      <c r="D325" s="24">
        <v>0.22</v>
      </c>
      <c r="E325" s="24">
        <v>50.8</v>
      </c>
      <c r="F325" s="24">
        <v>0</v>
      </c>
      <c r="G325" s="24">
        <v>1.2450000000000001</v>
      </c>
      <c r="H325" s="24">
        <v>0.21299999999999999</v>
      </c>
      <c r="I325" s="24">
        <v>0.28799999999999998</v>
      </c>
      <c r="J325" s="49">
        <v>9.7785896623822796E-2</v>
      </c>
      <c r="K325" s="30">
        <f t="shared" si="15"/>
        <v>0.11922056516376474</v>
      </c>
      <c r="L325" s="30">
        <f t="shared" si="16"/>
        <v>0.4</v>
      </c>
      <c r="M325" s="30">
        <f t="shared" si="17"/>
        <v>0.1</v>
      </c>
    </row>
    <row r="326" spans="1:13">
      <c r="A326" s="31">
        <v>1210</v>
      </c>
      <c r="B326" s="31" t="s">
        <v>56</v>
      </c>
      <c r="D326" s="24">
        <v>0.22</v>
      </c>
      <c r="E326" s="24">
        <v>50.8</v>
      </c>
      <c r="F326" s="24">
        <v>0</v>
      </c>
      <c r="G326" s="24">
        <v>1.2450000000000001</v>
      </c>
      <c r="H326" s="24">
        <v>0.21299999999999999</v>
      </c>
      <c r="I326" s="24">
        <v>0.28799999999999998</v>
      </c>
      <c r="J326" s="49">
        <v>2.4739903005406599E-2</v>
      </c>
      <c r="K326" s="30">
        <f t="shared" si="15"/>
        <v>3.016288974419172E-2</v>
      </c>
      <c r="L326" s="30">
        <f t="shared" si="16"/>
        <v>0.1</v>
      </c>
      <c r="M326" s="30">
        <f t="shared" si="17"/>
        <v>0</v>
      </c>
    </row>
    <row r="327" spans="1:13">
      <c r="A327" s="31">
        <v>1210</v>
      </c>
      <c r="B327" s="31" t="s">
        <v>56</v>
      </c>
      <c r="C327" s="31" t="s">
        <v>49</v>
      </c>
      <c r="D327" s="24">
        <v>0.22</v>
      </c>
      <c r="E327" s="24">
        <v>50.8</v>
      </c>
      <c r="F327" s="24">
        <v>0</v>
      </c>
      <c r="G327" s="24">
        <v>1.2450000000000001</v>
      </c>
      <c r="H327" s="24">
        <v>0.21299999999999999</v>
      </c>
      <c r="I327" s="24">
        <v>0.28799999999999998</v>
      </c>
      <c r="J327" s="49">
        <v>3.9768712083664899E-2</v>
      </c>
      <c r="K327" s="30">
        <f t="shared" si="15"/>
        <v>4.8486013772404239E-2</v>
      </c>
      <c r="L327" s="30">
        <f t="shared" si="16"/>
        <v>0.2</v>
      </c>
      <c r="M327" s="30">
        <f t="shared" si="17"/>
        <v>0</v>
      </c>
    </row>
    <row r="328" spans="1:13">
      <c r="A328" s="31">
        <v>1210</v>
      </c>
      <c r="B328" s="31" t="s">
        <v>56</v>
      </c>
      <c r="C328" s="31" t="s">
        <v>49</v>
      </c>
      <c r="D328" s="24">
        <v>0.22</v>
      </c>
      <c r="E328" s="24">
        <v>50.8</v>
      </c>
      <c r="F328" s="24">
        <v>0</v>
      </c>
      <c r="G328" s="24">
        <v>1.2450000000000001</v>
      </c>
      <c r="H328" s="24">
        <v>0.21299999999999999</v>
      </c>
      <c r="I328" s="24">
        <v>0.28799999999999998</v>
      </c>
      <c r="J328" s="49">
        <v>1.97865624724112</v>
      </c>
      <c r="K328" s="30">
        <f t="shared" si="15"/>
        <v>2.4123776966363732</v>
      </c>
      <c r="L328" s="30">
        <f t="shared" si="16"/>
        <v>8.1999999999999993</v>
      </c>
      <c r="M328" s="30">
        <f t="shared" si="17"/>
        <v>1.8</v>
      </c>
    </row>
    <row r="329" spans="1:13">
      <c r="A329" s="31">
        <v>1210</v>
      </c>
      <c r="B329" s="31" t="s">
        <v>56</v>
      </c>
      <c r="C329" s="31" t="s">
        <v>49</v>
      </c>
      <c r="D329" s="24">
        <v>0.22</v>
      </c>
      <c r="E329" s="24">
        <v>50.8</v>
      </c>
      <c r="F329" s="24">
        <v>0</v>
      </c>
      <c r="G329" s="24">
        <v>1.2450000000000001</v>
      </c>
      <c r="H329" s="24">
        <v>0.21299999999999999</v>
      </c>
      <c r="I329" s="24">
        <v>0.28799999999999998</v>
      </c>
      <c r="J329" s="49">
        <v>0.63520954956986997</v>
      </c>
      <c r="K329" s="30">
        <f t="shared" si="15"/>
        <v>0.77444748283558529</v>
      </c>
      <c r="L329" s="30">
        <f t="shared" si="16"/>
        <v>2.6</v>
      </c>
      <c r="M329" s="30">
        <f t="shared" si="17"/>
        <v>0.6</v>
      </c>
    </row>
    <row r="330" spans="1:13">
      <c r="A330" s="31">
        <v>1210</v>
      </c>
      <c r="B330" s="31" t="s">
        <v>56</v>
      </c>
      <c r="C330" s="31" t="s">
        <v>47</v>
      </c>
      <c r="D330" s="24">
        <v>0.22</v>
      </c>
      <c r="E330" s="24">
        <v>50.8</v>
      </c>
      <c r="F330" s="24">
        <v>0</v>
      </c>
      <c r="G330" s="24">
        <v>1.2450000000000001</v>
      </c>
      <c r="H330" s="24">
        <v>0.21299999999999999</v>
      </c>
      <c r="I330" s="24">
        <v>0.28799999999999998</v>
      </c>
      <c r="J330" s="49">
        <v>2.0157698277290099</v>
      </c>
      <c r="K330" s="30">
        <f t="shared" si="15"/>
        <v>2.4576265739672087</v>
      </c>
      <c r="L330" s="30">
        <f t="shared" si="16"/>
        <v>8.3000000000000007</v>
      </c>
      <c r="M330" s="30">
        <f t="shared" si="17"/>
        <v>1.9</v>
      </c>
    </row>
    <row r="331" spans="1:13">
      <c r="A331" s="31">
        <v>1210</v>
      </c>
      <c r="B331" s="31" t="s">
        <v>56</v>
      </c>
      <c r="C331" s="31" t="s">
        <v>49</v>
      </c>
      <c r="D331" s="24">
        <v>0.22</v>
      </c>
      <c r="E331" s="24">
        <v>50.8</v>
      </c>
      <c r="F331" s="24">
        <v>0</v>
      </c>
      <c r="G331" s="24">
        <v>1.2450000000000001</v>
      </c>
      <c r="H331" s="24">
        <v>0.21299999999999999</v>
      </c>
      <c r="I331" s="24">
        <v>0.28799999999999998</v>
      </c>
      <c r="J331" s="49">
        <v>8.0962029486488105E-2</v>
      </c>
      <c r="K331" s="30">
        <f t="shared" si="15"/>
        <v>9.8708906349926281E-2</v>
      </c>
      <c r="L331" s="30">
        <f t="shared" si="16"/>
        <v>0.3</v>
      </c>
      <c r="M331" s="30">
        <f t="shared" si="17"/>
        <v>0.1</v>
      </c>
    </row>
    <row r="332" spans="1:13">
      <c r="A332" s="31">
        <v>1210</v>
      </c>
      <c r="B332" s="31" t="s">
        <v>56</v>
      </c>
      <c r="C332" s="31" t="s">
        <v>49</v>
      </c>
      <c r="D332" s="24">
        <v>0.22</v>
      </c>
      <c r="E332" s="24">
        <v>50.8</v>
      </c>
      <c r="F332" s="24">
        <v>0</v>
      </c>
      <c r="G332" s="24">
        <v>1.2450000000000001</v>
      </c>
      <c r="H332" s="24">
        <v>0.21299999999999999</v>
      </c>
      <c r="I332" s="24">
        <v>0.28799999999999998</v>
      </c>
      <c r="J332" s="49">
        <v>1.43492970541404</v>
      </c>
      <c r="K332" s="30">
        <f t="shared" si="15"/>
        <v>1.7494662968407972</v>
      </c>
      <c r="L332" s="30">
        <f t="shared" si="16"/>
        <v>5.9</v>
      </c>
      <c r="M332" s="30">
        <f t="shared" si="17"/>
        <v>1.3</v>
      </c>
    </row>
    <row r="333" spans="1:13">
      <c r="A333" s="31">
        <v>1210</v>
      </c>
      <c r="B333" s="31" t="s">
        <v>56</v>
      </c>
      <c r="C333" s="31" t="s">
        <v>50</v>
      </c>
      <c r="D333" s="24">
        <v>0.22</v>
      </c>
      <c r="E333" s="24">
        <v>50.8</v>
      </c>
      <c r="F333" s="24">
        <v>0</v>
      </c>
      <c r="G333" s="24">
        <v>1.2450000000000001</v>
      </c>
      <c r="H333" s="24">
        <v>0.21299999999999999</v>
      </c>
      <c r="I333" s="24">
        <v>0.28799999999999998</v>
      </c>
      <c r="J333" s="49">
        <v>1.6397233963384401</v>
      </c>
      <c r="K333" s="30">
        <f t="shared" si="15"/>
        <v>1.999150764815826</v>
      </c>
      <c r="L333" s="30">
        <f t="shared" si="16"/>
        <v>6.8</v>
      </c>
      <c r="M333" s="30">
        <f t="shared" si="17"/>
        <v>1.5</v>
      </c>
    </row>
    <row r="334" spans="1:13">
      <c r="A334" s="31">
        <v>1210</v>
      </c>
      <c r="B334" s="31" t="s">
        <v>56</v>
      </c>
      <c r="C334" s="31" t="s">
        <v>49</v>
      </c>
      <c r="D334" s="24">
        <v>0.22</v>
      </c>
      <c r="E334" s="24">
        <v>50.8</v>
      </c>
      <c r="F334" s="24">
        <v>0</v>
      </c>
      <c r="G334" s="24">
        <v>1.2450000000000001</v>
      </c>
      <c r="H334" s="24">
        <v>0.21299999999999999</v>
      </c>
      <c r="I334" s="24">
        <v>0.28799999999999998</v>
      </c>
      <c r="J334" s="49">
        <v>0.90135201624762196</v>
      </c>
      <c r="K334" s="30">
        <f t="shared" si="15"/>
        <v>1.0989283782091006</v>
      </c>
      <c r="L334" s="30">
        <f t="shared" si="16"/>
        <v>3.7</v>
      </c>
      <c r="M334" s="30">
        <f t="shared" si="17"/>
        <v>0.8</v>
      </c>
    </row>
    <row r="335" spans="1:13">
      <c r="A335" s="31">
        <v>1210</v>
      </c>
      <c r="B335" s="31" t="s">
        <v>56</v>
      </c>
      <c r="C335" s="31" t="s">
        <v>49</v>
      </c>
      <c r="D335" s="24">
        <v>0.22</v>
      </c>
      <c r="E335" s="24">
        <v>50.8</v>
      </c>
      <c r="F335" s="24">
        <v>0</v>
      </c>
      <c r="G335" s="24">
        <v>1.2450000000000001</v>
      </c>
      <c r="H335" s="24">
        <v>0.21299999999999999</v>
      </c>
      <c r="I335" s="24">
        <v>0.28799999999999998</v>
      </c>
      <c r="J335" s="49">
        <v>5.5641737395801995E-4</v>
      </c>
      <c r="K335" s="30">
        <f t="shared" si="15"/>
        <v>6.7838406232961779E-4</v>
      </c>
      <c r="L335" s="30">
        <f t="shared" si="16"/>
        <v>0</v>
      </c>
      <c r="M335" s="30">
        <f t="shared" si="17"/>
        <v>0</v>
      </c>
    </row>
    <row r="336" spans="1:13">
      <c r="A336" s="31">
        <v>1210</v>
      </c>
      <c r="B336" s="31" t="s">
        <v>56</v>
      </c>
      <c r="C336" s="31" t="s">
        <v>49</v>
      </c>
      <c r="D336" s="24">
        <v>0.22</v>
      </c>
      <c r="E336" s="24">
        <v>50.8</v>
      </c>
      <c r="F336" s="24">
        <v>0</v>
      </c>
      <c r="G336" s="24">
        <v>1.2450000000000001</v>
      </c>
      <c r="H336" s="24">
        <v>0.21299999999999999</v>
      </c>
      <c r="I336" s="24">
        <v>0.28799999999999998</v>
      </c>
      <c r="J336" s="49">
        <v>7.3737759143655393E-2</v>
      </c>
      <c r="K336" s="30">
        <f t="shared" si="15"/>
        <v>8.990107594794465E-2</v>
      </c>
      <c r="L336" s="30">
        <f t="shared" si="16"/>
        <v>0.3</v>
      </c>
      <c r="M336" s="30">
        <f t="shared" si="17"/>
        <v>0.1</v>
      </c>
    </row>
    <row r="337" spans="1:13">
      <c r="A337" s="31">
        <v>1330</v>
      </c>
      <c r="B337" s="31" t="s">
        <v>56</v>
      </c>
      <c r="D337" s="24">
        <v>0.22</v>
      </c>
      <c r="E337" s="24">
        <v>50.8</v>
      </c>
      <c r="F337" s="24">
        <v>0</v>
      </c>
      <c r="G337" s="24">
        <v>1.395</v>
      </c>
      <c r="H337" s="24">
        <v>0.33900000000000002</v>
      </c>
      <c r="I337" s="24">
        <v>0.39300000000000002</v>
      </c>
      <c r="J337" s="49">
        <v>1.2213600087549999E-4</v>
      </c>
      <c r="K337" s="30">
        <f t="shared" si="15"/>
        <v>2.0319766465656935E-4</v>
      </c>
      <c r="L337" s="30">
        <f t="shared" si="16"/>
        <v>0</v>
      </c>
      <c r="M337" s="30">
        <f t="shared" si="17"/>
        <v>0</v>
      </c>
    </row>
    <row r="338" spans="1:13">
      <c r="A338" s="31">
        <v>1330</v>
      </c>
      <c r="B338" s="31" t="s">
        <v>56</v>
      </c>
      <c r="C338" s="31" t="s">
        <v>49</v>
      </c>
      <c r="D338" s="24">
        <v>0.22</v>
      </c>
      <c r="E338" s="24">
        <v>50.8</v>
      </c>
      <c r="F338" s="24">
        <v>0</v>
      </c>
      <c r="G338" s="24">
        <v>1.395</v>
      </c>
      <c r="H338" s="24">
        <v>0.33900000000000002</v>
      </c>
      <c r="I338" s="24">
        <v>0.39300000000000002</v>
      </c>
      <c r="J338" s="49">
        <v>1.22607478672933E-2</v>
      </c>
      <c r="K338" s="30">
        <f t="shared" si="15"/>
        <v>2.0398206226815863E-2</v>
      </c>
      <c r="L338" s="30">
        <f t="shared" si="16"/>
        <v>0.1</v>
      </c>
      <c r="M338" s="30">
        <f t="shared" si="17"/>
        <v>0</v>
      </c>
    </row>
    <row r="339" spans="1:13">
      <c r="A339" s="31">
        <v>1710</v>
      </c>
      <c r="B339" s="31" t="s">
        <v>56</v>
      </c>
      <c r="C339" s="31" t="s">
        <v>49</v>
      </c>
      <c r="D339" s="24">
        <v>0.22</v>
      </c>
      <c r="E339" s="24">
        <v>50.8</v>
      </c>
      <c r="F339" s="24">
        <v>0</v>
      </c>
      <c r="G339" s="24">
        <v>0.96799999999999997</v>
      </c>
      <c r="H339" s="24">
        <v>0.125</v>
      </c>
      <c r="I339" s="24">
        <v>0.34100000000000003</v>
      </c>
      <c r="J339" s="49">
        <v>0.89361178004596098</v>
      </c>
      <c r="K339" s="30">
        <f t="shared" si="15"/>
        <v>1.2899881786150145</v>
      </c>
      <c r="L339" s="30">
        <f t="shared" si="16"/>
        <v>3.4</v>
      </c>
      <c r="M339" s="30">
        <f t="shared" si="17"/>
        <v>0.6</v>
      </c>
    </row>
    <row r="340" spans="1:13">
      <c r="A340" s="31">
        <v>1710</v>
      </c>
      <c r="B340" s="31" t="s">
        <v>56</v>
      </c>
      <c r="C340" s="31" t="s">
        <v>49</v>
      </c>
      <c r="D340" s="24">
        <v>0.22</v>
      </c>
      <c r="E340" s="24">
        <v>50.8</v>
      </c>
      <c r="F340" s="24">
        <v>0</v>
      </c>
      <c r="G340" s="24">
        <v>0.96799999999999997</v>
      </c>
      <c r="H340" s="24">
        <v>0.125</v>
      </c>
      <c r="I340" s="24">
        <v>0.34100000000000003</v>
      </c>
      <c r="J340" s="49">
        <v>0.44503896737151499</v>
      </c>
      <c r="K340" s="30">
        <f t="shared" si="15"/>
        <v>0.64244341866527332</v>
      </c>
      <c r="L340" s="30">
        <f t="shared" si="16"/>
        <v>1.7</v>
      </c>
      <c r="M340" s="30">
        <f t="shared" si="17"/>
        <v>0.3</v>
      </c>
    </row>
    <row r="341" spans="1:13">
      <c r="A341" s="31">
        <v>1710</v>
      </c>
      <c r="B341" s="31" t="s">
        <v>56</v>
      </c>
      <c r="C341" s="31" t="s">
        <v>49</v>
      </c>
      <c r="D341" s="24">
        <v>0.22</v>
      </c>
      <c r="E341" s="24">
        <v>50.8</v>
      </c>
      <c r="F341" s="24">
        <v>0</v>
      </c>
      <c r="G341" s="24">
        <v>0.96799999999999997</v>
      </c>
      <c r="H341" s="24">
        <v>0.125</v>
      </c>
      <c r="I341" s="24">
        <v>0.34100000000000003</v>
      </c>
      <c r="J341" s="49">
        <v>0.16177913725787799</v>
      </c>
      <c r="K341" s="30">
        <f t="shared" si="15"/>
        <v>0.23353896990756406</v>
      </c>
      <c r="L341" s="30">
        <f t="shared" si="16"/>
        <v>0.6</v>
      </c>
      <c r="M341" s="30">
        <f t="shared" si="17"/>
        <v>0.1</v>
      </c>
    </row>
    <row r="342" spans="1:13">
      <c r="A342" s="31">
        <v>1710</v>
      </c>
      <c r="B342" s="31" t="s">
        <v>56</v>
      </c>
      <c r="C342" s="31" t="s">
        <v>49</v>
      </c>
      <c r="D342" s="24">
        <v>0.22</v>
      </c>
      <c r="E342" s="24">
        <v>50.8</v>
      </c>
      <c r="F342" s="24">
        <v>0</v>
      </c>
      <c r="G342" s="24">
        <v>0.96799999999999997</v>
      </c>
      <c r="H342" s="24">
        <v>0.125</v>
      </c>
      <c r="I342" s="24">
        <v>0.34100000000000003</v>
      </c>
      <c r="J342" s="49">
        <v>4.3415664830498001E-4</v>
      </c>
      <c r="K342" s="30">
        <f t="shared" si="15"/>
        <v>6.2673406560479232E-4</v>
      </c>
      <c r="L342" s="30">
        <f t="shared" si="16"/>
        <v>0</v>
      </c>
      <c r="M342" s="30">
        <f t="shared" si="17"/>
        <v>0</v>
      </c>
    </row>
    <row r="343" spans="1:13">
      <c r="A343" s="31">
        <v>1710</v>
      </c>
      <c r="B343" s="31" t="s">
        <v>56</v>
      </c>
      <c r="C343" s="31" t="s">
        <v>49</v>
      </c>
      <c r="D343" s="24">
        <v>0.22</v>
      </c>
      <c r="E343" s="24">
        <v>50.8</v>
      </c>
      <c r="F343" s="24">
        <v>0</v>
      </c>
      <c r="G343" s="24">
        <v>0.96799999999999997</v>
      </c>
      <c r="H343" s="24">
        <v>0.125</v>
      </c>
      <c r="I343" s="24">
        <v>0.34100000000000003</v>
      </c>
      <c r="J343" s="49">
        <v>1.12657871373943E-3</v>
      </c>
      <c r="K343" s="30">
        <f t="shared" si="15"/>
        <v>1.6262914785304498E-3</v>
      </c>
      <c r="L343" s="30">
        <f t="shared" si="16"/>
        <v>0</v>
      </c>
      <c r="M343" s="30">
        <f t="shared" si="17"/>
        <v>0</v>
      </c>
    </row>
    <row r="344" spans="1:13">
      <c r="A344" s="31">
        <v>1210</v>
      </c>
      <c r="B344" s="31" t="s">
        <v>56</v>
      </c>
      <c r="C344" s="31" t="s">
        <v>50</v>
      </c>
      <c r="D344" s="24">
        <v>0.22</v>
      </c>
      <c r="E344" s="24">
        <v>50.8</v>
      </c>
      <c r="F344" s="24">
        <v>0</v>
      </c>
      <c r="G344" s="24">
        <v>1.2450000000000001</v>
      </c>
      <c r="H344" s="24">
        <v>0.21299999999999999</v>
      </c>
      <c r="I344" s="24">
        <v>0.28799999999999998</v>
      </c>
      <c r="J344" s="49">
        <v>2.13197260194231E-3</v>
      </c>
      <c r="K344" s="30">
        <f t="shared" si="15"/>
        <v>2.5993009962880639E-3</v>
      </c>
      <c r="L344" s="30">
        <f t="shared" si="16"/>
        <v>0</v>
      </c>
      <c r="M344" s="30">
        <f t="shared" si="17"/>
        <v>0</v>
      </c>
    </row>
    <row r="345" spans="1:13">
      <c r="A345" s="31">
        <v>8320</v>
      </c>
      <c r="B345" s="31" t="s">
        <v>56</v>
      </c>
      <c r="C345" s="31" t="s">
        <v>48</v>
      </c>
      <c r="D345" s="24">
        <v>0.22</v>
      </c>
      <c r="E345" s="24">
        <v>50.8</v>
      </c>
      <c r="F345" s="24">
        <v>0</v>
      </c>
      <c r="G345" s="24">
        <v>0.70899999999999996</v>
      </c>
      <c r="H345" s="24">
        <v>0.11700000000000001</v>
      </c>
      <c r="I345" s="24">
        <v>0.26200000000000001</v>
      </c>
      <c r="J345" s="49">
        <v>0.63995285879715103</v>
      </c>
      <c r="K345" s="30">
        <f t="shared" si="15"/>
        <v>0.70979304745388017</v>
      </c>
      <c r="L345" s="30">
        <f t="shared" si="16"/>
        <v>1.4</v>
      </c>
      <c r="M345" s="30">
        <f t="shared" si="17"/>
        <v>0.4</v>
      </c>
    </row>
    <row r="346" spans="1:13">
      <c r="A346" s="31">
        <v>8320</v>
      </c>
      <c r="B346" s="31" t="s">
        <v>56</v>
      </c>
      <c r="C346" s="31" t="s">
        <v>49</v>
      </c>
      <c r="D346" s="24">
        <v>0.22</v>
      </c>
      <c r="E346" s="24">
        <v>50.8</v>
      </c>
      <c r="F346" s="24">
        <v>0</v>
      </c>
      <c r="G346" s="24">
        <v>0.70899999999999996</v>
      </c>
      <c r="H346" s="24">
        <v>0.11700000000000001</v>
      </c>
      <c r="I346" s="24">
        <v>0.26200000000000001</v>
      </c>
      <c r="J346" s="49">
        <v>1.7332851942862799</v>
      </c>
      <c r="K346" s="30">
        <f t="shared" si="15"/>
        <v>1.922444385156056</v>
      </c>
      <c r="L346" s="30">
        <f t="shared" si="16"/>
        <v>3.7</v>
      </c>
      <c r="M346" s="30">
        <f t="shared" si="17"/>
        <v>1</v>
      </c>
    </row>
    <row r="347" spans="1:13">
      <c r="A347" s="31">
        <v>8320</v>
      </c>
      <c r="B347" s="31" t="s">
        <v>56</v>
      </c>
      <c r="C347" s="31" t="s">
        <v>50</v>
      </c>
      <c r="D347" s="24">
        <v>0.22</v>
      </c>
      <c r="E347" s="24">
        <v>50.8</v>
      </c>
      <c r="F347" s="24">
        <v>0</v>
      </c>
      <c r="G347" s="24">
        <v>0.70899999999999996</v>
      </c>
      <c r="H347" s="24">
        <v>0.11700000000000001</v>
      </c>
      <c r="I347" s="24">
        <v>0.26200000000000001</v>
      </c>
      <c r="J347" s="49">
        <v>3.4216487537751799</v>
      </c>
      <c r="K347" s="30">
        <f t="shared" si="15"/>
        <v>3.7950646877705108</v>
      </c>
      <c r="L347" s="30">
        <f t="shared" si="16"/>
        <v>7.3</v>
      </c>
      <c r="M347" s="30">
        <f t="shared" si="17"/>
        <v>2</v>
      </c>
    </row>
    <row r="348" spans="1:13">
      <c r="A348" s="31">
        <v>8320</v>
      </c>
      <c r="B348" s="31" t="s">
        <v>56</v>
      </c>
      <c r="C348" s="31" t="s">
        <v>49</v>
      </c>
      <c r="D348" s="24">
        <v>0.22</v>
      </c>
      <c r="E348" s="24">
        <v>50.8</v>
      </c>
      <c r="F348" s="24">
        <v>0</v>
      </c>
      <c r="G348" s="24">
        <v>0.70899999999999996</v>
      </c>
      <c r="H348" s="24">
        <v>0.11700000000000001</v>
      </c>
      <c r="I348" s="24">
        <v>0.26200000000000001</v>
      </c>
      <c r="J348" s="49">
        <v>1.0551224500934999</v>
      </c>
      <c r="K348" s="30">
        <f t="shared" si="15"/>
        <v>1.1702714801470371</v>
      </c>
      <c r="L348" s="30">
        <f t="shared" si="16"/>
        <v>2.2999999999999998</v>
      </c>
      <c r="M348" s="30">
        <f t="shared" si="17"/>
        <v>0.6</v>
      </c>
    </row>
    <row r="349" spans="1:13">
      <c r="A349" s="31">
        <v>8320</v>
      </c>
      <c r="B349" s="31" t="s">
        <v>56</v>
      </c>
      <c r="C349" s="31" t="s">
        <v>47</v>
      </c>
      <c r="D349" s="24">
        <v>0.22</v>
      </c>
      <c r="E349" s="24">
        <v>50.8</v>
      </c>
      <c r="F349" s="24">
        <v>0</v>
      </c>
      <c r="G349" s="24">
        <v>0.70899999999999996</v>
      </c>
      <c r="H349" s="24">
        <v>0.11700000000000001</v>
      </c>
      <c r="I349" s="24">
        <v>0.26200000000000001</v>
      </c>
      <c r="J349" s="49">
        <v>0.18362501866050901</v>
      </c>
      <c r="K349" s="30">
        <f t="shared" si="15"/>
        <v>0.20366462903032589</v>
      </c>
      <c r="L349" s="30">
        <f t="shared" si="16"/>
        <v>0.4</v>
      </c>
      <c r="M349" s="30">
        <f t="shared" si="17"/>
        <v>0.1</v>
      </c>
    </row>
    <row r="350" spans="1:13">
      <c r="A350" s="31">
        <v>1820</v>
      </c>
      <c r="B350" s="31" t="s">
        <v>56</v>
      </c>
      <c r="C350" s="31" t="s">
        <v>49</v>
      </c>
      <c r="D350" s="24">
        <v>0.22</v>
      </c>
      <c r="E350" s="24">
        <v>50.8</v>
      </c>
      <c r="F350" s="24">
        <v>0</v>
      </c>
      <c r="G350" s="24">
        <v>2.0139999999999998</v>
      </c>
      <c r="H350" s="24">
        <v>0.28699999999999998</v>
      </c>
      <c r="I350" s="24">
        <v>0.28899999999999998</v>
      </c>
      <c r="J350" s="49">
        <v>2.6485787205035498</v>
      </c>
      <c r="K350" s="30">
        <f t="shared" si="15"/>
        <v>3.2403594926213928</v>
      </c>
      <c r="L350" s="30">
        <f t="shared" si="16"/>
        <v>17.8</v>
      </c>
      <c r="M350" s="30">
        <f t="shared" si="17"/>
        <v>3.1</v>
      </c>
    </row>
    <row r="351" spans="1:13">
      <c r="A351" s="31">
        <v>1820</v>
      </c>
      <c r="B351" s="31" t="s">
        <v>56</v>
      </c>
      <c r="C351" s="31" t="s">
        <v>49</v>
      </c>
      <c r="D351" s="24">
        <v>0.22</v>
      </c>
      <c r="E351" s="24">
        <v>50.8</v>
      </c>
      <c r="F351" s="24">
        <v>0</v>
      </c>
      <c r="G351" s="24">
        <v>2.0139999999999998</v>
      </c>
      <c r="H351" s="24">
        <v>0.28699999999999998</v>
      </c>
      <c r="I351" s="24">
        <v>0.28899999999999998</v>
      </c>
      <c r="J351" s="49">
        <v>18.367713467800002</v>
      </c>
      <c r="K351" s="30">
        <f t="shared" si="15"/>
        <v>22.471672913622115</v>
      </c>
      <c r="L351" s="30">
        <f t="shared" si="16"/>
        <v>123.1</v>
      </c>
      <c r="M351" s="30">
        <f t="shared" si="17"/>
        <v>21.6</v>
      </c>
    </row>
    <row r="352" spans="1:13">
      <c r="A352" s="31">
        <v>1820</v>
      </c>
      <c r="B352" s="31" t="s">
        <v>56</v>
      </c>
      <c r="C352" s="31" t="s">
        <v>47</v>
      </c>
      <c r="D352" s="24">
        <v>0.22</v>
      </c>
      <c r="E352" s="24">
        <v>50.8</v>
      </c>
      <c r="F352" s="24">
        <v>0</v>
      </c>
      <c r="G352" s="24">
        <v>2.0139999999999998</v>
      </c>
      <c r="H352" s="24">
        <v>0.28699999999999998</v>
      </c>
      <c r="I352" s="24">
        <v>0.28899999999999998</v>
      </c>
      <c r="J352" s="49">
        <v>0.67677604241238398</v>
      </c>
      <c r="K352" s="30">
        <f t="shared" si="15"/>
        <v>0.82799036948872429</v>
      </c>
      <c r="L352" s="30">
        <f t="shared" si="16"/>
        <v>4.5</v>
      </c>
      <c r="M352" s="30">
        <f t="shared" si="17"/>
        <v>0.8</v>
      </c>
    </row>
    <row r="353" spans="1:13">
      <c r="A353" s="31">
        <v>1550</v>
      </c>
      <c r="B353" s="31" t="s">
        <v>51</v>
      </c>
      <c r="C353" s="31" t="s">
        <v>49</v>
      </c>
      <c r="D353" s="24">
        <v>0.63</v>
      </c>
      <c r="E353" s="24">
        <v>53.6</v>
      </c>
      <c r="F353" s="24">
        <v>0.66</v>
      </c>
      <c r="G353" s="24">
        <v>0.72099999999999997</v>
      </c>
      <c r="H353" s="24">
        <v>0.17</v>
      </c>
      <c r="I353" s="24">
        <v>0.34100000000000003</v>
      </c>
      <c r="J353" s="49">
        <v>50.878619011399998</v>
      </c>
      <c r="K353" s="30">
        <f t="shared" si="15"/>
        <v>111.0748091177544</v>
      </c>
      <c r="L353" s="30">
        <f t="shared" si="16"/>
        <v>217.9</v>
      </c>
      <c r="M353" s="30">
        <f t="shared" si="17"/>
        <v>83.4</v>
      </c>
    </row>
    <row r="354" spans="1:13">
      <c r="A354" s="31">
        <v>1550</v>
      </c>
      <c r="B354" s="31" t="s">
        <v>51</v>
      </c>
      <c r="C354" s="31" t="s">
        <v>49</v>
      </c>
      <c r="D354" s="24">
        <v>0.63</v>
      </c>
      <c r="E354" s="24">
        <v>53.6</v>
      </c>
      <c r="F354" s="24">
        <v>0.66</v>
      </c>
      <c r="G354" s="24">
        <v>0.72099999999999997</v>
      </c>
      <c r="H354" s="24">
        <v>0.17</v>
      </c>
      <c r="I354" s="24">
        <v>0.34100000000000003</v>
      </c>
      <c r="J354" s="49">
        <v>0.151774812259558</v>
      </c>
      <c r="K354" s="30">
        <f t="shared" si="15"/>
        <v>0.33134465180424977</v>
      </c>
      <c r="L354" s="30">
        <f t="shared" si="16"/>
        <v>0.7</v>
      </c>
      <c r="M354" s="30">
        <f t="shared" si="17"/>
        <v>0.2</v>
      </c>
    </row>
    <row r="355" spans="1:13">
      <c r="A355" s="31">
        <v>1550</v>
      </c>
      <c r="B355" s="31" t="s">
        <v>51</v>
      </c>
      <c r="C355" s="31" t="s">
        <v>49</v>
      </c>
      <c r="D355" s="24">
        <v>0.63</v>
      </c>
      <c r="E355" s="24">
        <v>53.6</v>
      </c>
      <c r="F355" s="24">
        <v>0.66</v>
      </c>
      <c r="G355" s="24">
        <v>0.72099999999999997</v>
      </c>
      <c r="H355" s="24">
        <v>0.17</v>
      </c>
      <c r="I355" s="24">
        <v>0.34100000000000003</v>
      </c>
      <c r="J355" s="49">
        <v>0.95162581905166099</v>
      </c>
      <c r="K355" s="30">
        <f t="shared" si="15"/>
        <v>2.0775260464323164</v>
      </c>
      <c r="L355" s="30">
        <f t="shared" si="16"/>
        <v>4.0999999999999996</v>
      </c>
      <c r="M355" s="30">
        <f t="shared" si="17"/>
        <v>1.6</v>
      </c>
    </row>
    <row r="356" spans="1:13">
      <c r="A356" s="31">
        <v>1550</v>
      </c>
      <c r="B356" s="31" t="s">
        <v>51</v>
      </c>
      <c r="C356" s="31" t="s">
        <v>47</v>
      </c>
      <c r="D356" s="24">
        <v>0.63</v>
      </c>
      <c r="E356" s="24">
        <v>53.6</v>
      </c>
      <c r="F356" s="24">
        <v>0.66</v>
      </c>
      <c r="G356" s="24">
        <v>0.72099999999999997</v>
      </c>
      <c r="H356" s="24">
        <v>0.17</v>
      </c>
      <c r="I356" s="24">
        <v>0.34100000000000003</v>
      </c>
      <c r="J356" s="49">
        <v>0.41409889638076097</v>
      </c>
      <c r="K356" s="30">
        <f t="shared" si="15"/>
        <v>0.90403310398538539</v>
      </c>
      <c r="L356" s="30">
        <f t="shared" si="16"/>
        <v>1.8</v>
      </c>
      <c r="M356" s="30">
        <f t="shared" si="17"/>
        <v>0.7</v>
      </c>
    </row>
    <row r="357" spans="1:13">
      <c r="A357" s="31">
        <v>1110</v>
      </c>
      <c r="B357" s="31" t="s">
        <v>56</v>
      </c>
      <c r="C357" s="31" t="s">
        <v>48</v>
      </c>
      <c r="D357" s="24">
        <v>0.22</v>
      </c>
      <c r="E357" s="24">
        <v>50.8</v>
      </c>
      <c r="F357" s="24">
        <v>0</v>
      </c>
      <c r="G357" s="24">
        <v>0.96799999999999997</v>
      </c>
      <c r="H357" s="24">
        <v>0.125</v>
      </c>
      <c r="I357" s="24">
        <v>0.28799999999999998</v>
      </c>
      <c r="J357" s="49">
        <v>9.1311248988719895E-2</v>
      </c>
      <c r="K357" s="30">
        <f t="shared" si="15"/>
        <v>0.11132667476704727</v>
      </c>
      <c r="L357" s="30">
        <f t="shared" si="16"/>
        <v>0.3</v>
      </c>
      <c r="M357" s="30">
        <f t="shared" si="17"/>
        <v>0.1</v>
      </c>
    </row>
    <row r="358" spans="1:13">
      <c r="A358" s="31">
        <v>1110</v>
      </c>
      <c r="B358" s="31" t="s">
        <v>56</v>
      </c>
      <c r="C358" s="31" t="s">
        <v>49</v>
      </c>
      <c r="D358" s="24">
        <v>0.22</v>
      </c>
      <c r="E358" s="24">
        <v>50.8</v>
      </c>
      <c r="F358" s="24">
        <v>0</v>
      </c>
      <c r="G358" s="24">
        <v>0.96799999999999997</v>
      </c>
      <c r="H358" s="24">
        <v>0.125</v>
      </c>
      <c r="I358" s="24">
        <v>0.28799999999999998</v>
      </c>
      <c r="J358" s="49">
        <v>5.0474919784899E-2</v>
      </c>
      <c r="K358" s="30">
        <f t="shared" si="15"/>
        <v>6.1539022201748859E-2</v>
      </c>
      <c r="L358" s="30">
        <f t="shared" si="16"/>
        <v>0.2</v>
      </c>
      <c r="M358" s="30">
        <f t="shared" si="17"/>
        <v>0</v>
      </c>
    </row>
    <row r="359" spans="1:13">
      <c r="A359" s="31">
        <v>1110</v>
      </c>
      <c r="B359" s="31" t="s">
        <v>56</v>
      </c>
      <c r="C359" s="31" t="s">
        <v>49</v>
      </c>
      <c r="D359" s="24">
        <v>0.22</v>
      </c>
      <c r="E359" s="24">
        <v>50.8</v>
      </c>
      <c r="F359" s="24">
        <v>0</v>
      </c>
      <c r="G359" s="24">
        <v>0.96799999999999997</v>
      </c>
      <c r="H359" s="24">
        <v>0.125</v>
      </c>
      <c r="I359" s="24">
        <v>0.28799999999999998</v>
      </c>
      <c r="J359" s="49">
        <v>5.0878778413864401E-2</v>
      </c>
      <c r="K359" s="30">
        <f t="shared" si="15"/>
        <v>6.2031406642183463E-2</v>
      </c>
      <c r="L359" s="30">
        <f t="shared" si="16"/>
        <v>0.2</v>
      </c>
      <c r="M359" s="30">
        <f t="shared" si="17"/>
        <v>0</v>
      </c>
    </row>
    <row r="360" spans="1:13">
      <c r="A360" s="31">
        <v>1110</v>
      </c>
      <c r="B360" s="31" t="s">
        <v>56</v>
      </c>
      <c r="C360" s="31" t="s">
        <v>49</v>
      </c>
      <c r="D360" s="24">
        <v>0.22</v>
      </c>
      <c r="E360" s="24">
        <v>50.8</v>
      </c>
      <c r="F360" s="24">
        <v>0</v>
      </c>
      <c r="G360" s="24">
        <v>0.96799999999999997</v>
      </c>
      <c r="H360" s="24">
        <v>0.125</v>
      </c>
      <c r="I360" s="24">
        <v>0.28799999999999998</v>
      </c>
      <c r="J360" s="49">
        <v>9.1417630451672297E-2</v>
      </c>
      <c r="K360" s="30">
        <f t="shared" si="15"/>
        <v>0.11145637504667884</v>
      </c>
      <c r="L360" s="30">
        <f t="shared" si="16"/>
        <v>0.3</v>
      </c>
      <c r="M360" s="30">
        <f t="shared" si="17"/>
        <v>0.1</v>
      </c>
    </row>
    <row r="361" spans="1:13">
      <c r="A361" s="31">
        <v>1330</v>
      </c>
      <c r="B361" s="31" t="s">
        <v>56</v>
      </c>
      <c r="C361" s="31" t="s">
        <v>46</v>
      </c>
      <c r="D361" s="24">
        <v>0.22</v>
      </c>
      <c r="E361" s="24">
        <v>50.8</v>
      </c>
      <c r="F361" s="24">
        <v>0</v>
      </c>
      <c r="G361" s="24">
        <v>1.395</v>
      </c>
      <c r="H361" s="24">
        <v>0.33900000000000002</v>
      </c>
      <c r="I361" s="24">
        <v>0.39300000000000002</v>
      </c>
      <c r="J361" s="49">
        <v>3.5282026890793697E-2</v>
      </c>
      <c r="K361" s="30">
        <f t="shared" si="15"/>
        <v>5.8698708138213478E-2</v>
      </c>
      <c r="L361" s="30">
        <f t="shared" si="16"/>
        <v>0.2</v>
      </c>
      <c r="M361" s="30">
        <f t="shared" si="17"/>
        <v>0.1</v>
      </c>
    </row>
    <row r="362" spans="1:13">
      <c r="A362" s="31">
        <v>1330</v>
      </c>
      <c r="B362" s="31" t="s">
        <v>56</v>
      </c>
      <c r="C362" s="31" t="s">
        <v>49</v>
      </c>
      <c r="D362" s="24">
        <v>0.22</v>
      </c>
      <c r="E362" s="24">
        <v>50.8</v>
      </c>
      <c r="F362" s="24">
        <v>0</v>
      </c>
      <c r="G362" s="24">
        <v>1.395</v>
      </c>
      <c r="H362" s="24">
        <v>0.33900000000000002</v>
      </c>
      <c r="I362" s="24">
        <v>0.39300000000000002</v>
      </c>
      <c r="J362" s="49">
        <v>1.0813431571134799E-2</v>
      </c>
      <c r="K362" s="30">
        <f t="shared" si="15"/>
        <v>1.7990306104896967E-2</v>
      </c>
      <c r="L362" s="30">
        <f t="shared" si="16"/>
        <v>0.1</v>
      </c>
      <c r="M362" s="30">
        <f t="shared" si="17"/>
        <v>0</v>
      </c>
    </row>
    <row r="363" spans="1:13">
      <c r="A363" s="31">
        <v>1330</v>
      </c>
      <c r="B363" s="31" t="s">
        <v>56</v>
      </c>
      <c r="C363" s="31" t="s">
        <v>47</v>
      </c>
      <c r="D363" s="24">
        <v>0.22</v>
      </c>
      <c r="E363" s="24">
        <v>50.8</v>
      </c>
      <c r="F363" s="24">
        <v>0</v>
      </c>
      <c r="G363" s="24">
        <v>1.395</v>
      </c>
      <c r="H363" s="24">
        <v>0.33900000000000002</v>
      </c>
      <c r="I363" s="24">
        <v>0.39300000000000002</v>
      </c>
      <c r="J363" s="49">
        <v>1.1215536789049199E-2</v>
      </c>
      <c r="K363" s="30">
        <f t="shared" si="15"/>
        <v>1.8659288555941154E-2</v>
      </c>
      <c r="L363" s="30">
        <f t="shared" si="16"/>
        <v>0.1</v>
      </c>
      <c r="M363" s="30">
        <f t="shared" si="17"/>
        <v>0</v>
      </c>
    </row>
    <row r="364" spans="1:13">
      <c r="A364" s="31">
        <v>1330</v>
      </c>
      <c r="B364" s="31" t="s">
        <v>56</v>
      </c>
      <c r="C364" s="31" t="s">
        <v>49</v>
      </c>
      <c r="D364" s="24">
        <v>0.22</v>
      </c>
      <c r="E364" s="24">
        <v>50.8</v>
      </c>
      <c r="F364" s="24">
        <v>0</v>
      </c>
      <c r="G364" s="24">
        <v>1.395</v>
      </c>
      <c r="H364" s="24">
        <v>0.33900000000000002</v>
      </c>
      <c r="I364" s="24">
        <v>0.39300000000000002</v>
      </c>
      <c r="J364" s="49">
        <v>1.2239488523039599E-2</v>
      </c>
      <c r="K364" s="30">
        <f t="shared" si="15"/>
        <v>2.0362837055780982E-2</v>
      </c>
      <c r="L364" s="30">
        <f t="shared" si="16"/>
        <v>0.1</v>
      </c>
      <c r="M364" s="30">
        <f t="shared" si="17"/>
        <v>0</v>
      </c>
    </row>
    <row r="365" spans="1:13">
      <c r="A365" s="31">
        <v>1550</v>
      </c>
      <c r="B365" s="31" t="s">
        <v>56</v>
      </c>
      <c r="C365" s="31" t="s">
        <v>46</v>
      </c>
      <c r="D365" s="24">
        <v>0.22</v>
      </c>
      <c r="E365" s="24">
        <v>50.8</v>
      </c>
      <c r="F365" s="24">
        <v>0</v>
      </c>
      <c r="G365" s="24">
        <v>0.72099999999999997</v>
      </c>
      <c r="H365" s="24">
        <v>0.17</v>
      </c>
      <c r="I365" s="24">
        <v>0.34100000000000003</v>
      </c>
      <c r="J365" s="49">
        <v>5.9822349563533701E-3</v>
      </c>
      <c r="K365" s="30">
        <f t="shared" si="15"/>
        <v>8.6357549751598459E-3</v>
      </c>
      <c r="L365" s="30">
        <f t="shared" si="16"/>
        <v>0</v>
      </c>
      <c r="M365" s="30">
        <f t="shared" si="17"/>
        <v>0</v>
      </c>
    </row>
    <row r="366" spans="1:13">
      <c r="A366" s="31">
        <v>1550</v>
      </c>
      <c r="B366" s="31" t="s">
        <v>56</v>
      </c>
      <c r="C366" s="31" t="s">
        <v>49</v>
      </c>
      <c r="D366" s="24">
        <v>0.22</v>
      </c>
      <c r="E366" s="24">
        <v>50.8</v>
      </c>
      <c r="F366" s="24">
        <v>0</v>
      </c>
      <c r="G366" s="24">
        <v>0.72099999999999997</v>
      </c>
      <c r="H366" s="24">
        <v>0.17</v>
      </c>
      <c r="I366" s="24">
        <v>0.34100000000000003</v>
      </c>
      <c r="J366" s="49">
        <v>4.8472567171738701E-2</v>
      </c>
      <c r="K366" s="30">
        <f t="shared" si="15"/>
        <v>6.9973382216882943E-2</v>
      </c>
      <c r="L366" s="30">
        <f t="shared" si="16"/>
        <v>0.1</v>
      </c>
      <c r="M366" s="30">
        <f t="shared" si="17"/>
        <v>0</v>
      </c>
    </row>
    <row r="367" spans="1:13">
      <c r="A367" s="31">
        <v>1330</v>
      </c>
      <c r="B367" s="31" t="s">
        <v>56</v>
      </c>
      <c r="C367" s="31" t="s">
        <v>49</v>
      </c>
      <c r="D367" s="24">
        <v>0.22</v>
      </c>
      <c r="E367" s="24">
        <v>50.8</v>
      </c>
      <c r="F367" s="24">
        <v>0</v>
      </c>
      <c r="G367" s="24">
        <v>1.395</v>
      </c>
      <c r="H367" s="24">
        <v>0.33900000000000002</v>
      </c>
      <c r="I367" s="24">
        <v>0.39300000000000002</v>
      </c>
      <c r="J367" s="49">
        <v>1.51420808973317</v>
      </c>
      <c r="K367" s="30">
        <f t="shared" si="15"/>
        <v>2.5191879988890751</v>
      </c>
      <c r="L367" s="30">
        <f t="shared" si="16"/>
        <v>9.6</v>
      </c>
      <c r="M367" s="30">
        <f t="shared" si="17"/>
        <v>2.7</v>
      </c>
    </row>
    <row r="368" spans="1:13">
      <c r="A368" s="31">
        <v>1330</v>
      </c>
      <c r="B368" s="31" t="s">
        <v>56</v>
      </c>
      <c r="C368" s="31" t="s">
        <v>49</v>
      </c>
      <c r="D368" s="24">
        <v>0.22</v>
      </c>
      <c r="E368" s="24">
        <v>50.8</v>
      </c>
      <c r="F368" s="24">
        <v>0</v>
      </c>
      <c r="G368" s="24">
        <v>1.395</v>
      </c>
      <c r="H368" s="24">
        <v>0.33900000000000002</v>
      </c>
      <c r="I368" s="24">
        <v>0.39300000000000002</v>
      </c>
      <c r="J368" s="49">
        <v>6.78523742594398</v>
      </c>
      <c r="K368" s="30">
        <f t="shared" si="15"/>
        <v>11.288599505542999</v>
      </c>
      <c r="L368" s="30">
        <f t="shared" si="16"/>
        <v>42.8</v>
      </c>
      <c r="M368" s="30">
        <f t="shared" si="17"/>
        <v>11.9</v>
      </c>
    </row>
    <row r="369" spans="1:13">
      <c r="A369" s="31">
        <v>1330</v>
      </c>
      <c r="B369" s="31" t="s">
        <v>56</v>
      </c>
      <c r="C369" s="31" t="s">
        <v>49</v>
      </c>
      <c r="D369" s="24">
        <v>0.22</v>
      </c>
      <c r="E369" s="24">
        <v>50.8</v>
      </c>
      <c r="F369" s="24">
        <v>0</v>
      </c>
      <c r="G369" s="24">
        <v>1.395</v>
      </c>
      <c r="H369" s="24">
        <v>0.33900000000000002</v>
      </c>
      <c r="I369" s="24">
        <v>0.39300000000000002</v>
      </c>
      <c r="J369" s="49">
        <v>5.6597983506492299E-3</v>
      </c>
      <c r="K369" s="30">
        <f t="shared" si="15"/>
        <v>9.4162065159751254E-3</v>
      </c>
      <c r="L369" s="30">
        <f t="shared" si="16"/>
        <v>0</v>
      </c>
      <c r="M369" s="30">
        <f t="shared" si="17"/>
        <v>0</v>
      </c>
    </row>
    <row r="370" spans="1:13">
      <c r="A370" s="31">
        <v>1110</v>
      </c>
      <c r="B370" s="31" t="s">
        <v>56</v>
      </c>
      <c r="C370" s="31" t="s">
        <v>47</v>
      </c>
      <c r="D370" s="24">
        <v>0.22</v>
      </c>
      <c r="E370" s="24">
        <v>50.8</v>
      </c>
      <c r="F370" s="24">
        <v>0</v>
      </c>
      <c r="G370" s="24">
        <v>0.96799999999999997</v>
      </c>
      <c r="H370" s="24">
        <v>0.125</v>
      </c>
      <c r="I370" s="24">
        <v>0.28799999999999998</v>
      </c>
      <c r="J370" s="49">
        <v>18.597634044799999</v>
      </c>
      <c r="K370" s="30">
        <f t="shared" si="15"/>
        <v>22.674235427420157</v>
      </c>
      <c r="L370" s="30">
        <f t="shared" si="16"/>
        <v>59.7</v>
      </c>
      <c r="M370" s="30">
        <f t="shared" si="17"/>
        <v>11.8</v>
      </c>
    </row>
    <row r="371" spans="1:13">
      <c r="A371" s="31">
        <v>1110</v>
      </c>
      <c r="B371" s="31" t="s">
        <v>56</v>
      </c>
      <c r="C371" s="31" t="s">
        <v>47</v>
      </c>
      <c r="D371" s="24">
        <v>0.22</v>
      </c>
      <c r="E371" s="24">
        <v>50.8</v>
      </c>
      <c r="F371" s="24">
        <v>0</v>
      </c>
      <c r="G371" s="24">
        <v>0.96799999999999997</v>
      </c>
      <c r="H371" s="24">
        <v>0.125</v>
      </c>
      <c r="I371" s="24">
        <v>0.28799999999999998</v>
      </c>
      <c r="J371" s="49">
        <v>0.945326881963368</v>
      </c>
      <c r="K371" s="30">
        <f t="shared" si="15"/>
        <v>1.152542534489738</v>
      </c>
      <c r="L371" s="30">
        <f t="shared" si="16"/>
        <v>3</v>
      </c>
      <c r="M371" s="30">
        <f t="shared" si="17"/>
        <v>0.6</v>
      </c>
    </row>
    <row r="372" spans="1:13">
      <c r="A372" s="31">
        <v>1110</v>
      </c>
      <c r="B372" s="31" t="s">
        <v>56</v>
      </c>
      <c r="C372" s="31" t="s">
        <v>49</v>
      </c>
      <c r="D372" s="24">
        <v>0.22</v>
      </c>
      <c r="E372" s="24">
        <v>50.8</v>
      </c>
      <c r="F372" s="24">
        <v>0</v>
      </c>
      <c r="G372" s="24">
        <v>0.96799999999999997</v>
      </c>
      <c r="H372" s="24">
        <v>0.125</v>
      </c>
      <c r="I372" s="24">
        <v>0.28799999999999998</v>
      </c>
      <c r="J372" s="49">
        <v>1.0156510387239399</v>
      </c>
      <c r="K372" s="30">
        <f t="shared" si="15"/>
        <v>1.2382817464122273</v>
      </c>
      <c r="L372" s="30">
        <f t="shared" si="16"/>
        <v>3.3</v>
      </c>
      <c r="M372" s="30">
        <f t="shared" si="17"/>
        <v>0.6</v>
      </c>
    </row>
    <row r="373" spans="1:13">
      <c r="A373" s="31">
        <v>1110</v>
      </c>
      <c r="B373" s="31" t="s">
        <v>56</v>
      </c>
      <c r="C373" s="31" t="s">
        <v>47</v>
      </c>
      <c r="D373" s="24">
        <v>0.22</v>
      </c>
      <c r="E373" s="24">
        <v>50.8</v>
      </c>
      <c r="F373" s="24">
        <v>0</v>
      </c>
      <c r="G373" s="24">
        <v>0.96799999999999997</v>
      </c>
      <c r="H373" s="24">
        <v>0.125</v>
      </c>
      <c r="I373" s="24">
        <v>0.28799999999999998</v>
      </c>
      <c r="J373" s="49">
        <v>5.7421471316708002E-2</v>
      </c>
      <c r="K373" s="30">
        <f t="shared" si="15"/>
        <v>7.0008257829330386E-2</v>
      </c>
      <c r="L373" s="30">
        <f t="shared" si="16"/>
        <v>0.2</v>
      </c>
      <c r="M373" s="30">
        <f t="shared" si="17"/>
        <v>0</v>
      </c>
    </row>
    <row r="374" spans="1:13">
      <c r="A374" s="31">
        <v>1110</v>
      </c>
      <c r="B374" s="31" t="s">
        <v>56</v>
      </c>
      <c r="C374" s="31" t="s">
        <v>49</v>
      </c>
      <c r="D374" s="24">
        <v>0.22</v>
      </c>
      <c r="E374" s="24">
        <v>50.8</v>
      </c>
      <c r="F374" s="24">
        <v>0</v>
      </c>
      <c r="G374" s="24">
        <v>0.96799999999999997</v>
      </c>
      <c r="H374" s="24">
        <v>0.125</v>
      </c>
      <c r="I374" s="24">
        <v>0.28799999999999998</v>
      </c>
      <c r="J374" s="49">
        <v>5.3352840725561501</v>
      </c>
      <c r="K374" s="30">
        <f t="shared" si="15"/>
        <v>6.5047783412604572</v>
      </c>
      <c r="L374" s="30">
        <f t="shared" si="16"/>
        <v>17.100000000000001</v>
      </c>
      <c r="M374" s="30">
        <f t="shared" si="17"/>
        <v>3.4</v>
      </c>
    </row>
    <row r="375" spans="1:13">
      <c r="A375" s="31">
        <v>1110</v>
      </c>
      <c r="B375" s="31" t="s">
        <v>56</v>
      </c>
      <c r="C375" s="31" t="s">
        <v>49</v>
      </c>
      <c r="D375" s="24">
        <v>0.22</v>
      </c>
      <c r="E375" s="24">
        <v>50.8</v>
      </c>
      <c r="F375" s="24">
        <v>0</v>
      </c>
      <c r="G375" s="24">
        <v>0.96799999999999997</v>
      </c>
      <c r="H375" s="24">
        <v>0.125</v>
      </c>
      <c r="I375" s="24">
        <v>0.28799999999999998</v>
      </c>
      <c r="J375" s="49">
        <v>11.691693943700001</v>
      </c>
      <c r="K375" s="30">
        <f t="shared" si="15"/>
        <v>14.254513256159038</v>
      </c>
      <c r="L375" s="30">
        <f t="shared" si="16"/>
        <v>37.5</v>
      </c>
      <c r="M375" s="30">
        <f t="shared" si="17"/>
        <v>7.4</v>
      </c>
    </row>
    <row r="376" spans="1:13">
      <c r="A376" s="31">
        <v>1110</v>
      </c>
      <c r="B376" s="31" t="s">
        <v>56</v>
      </c>
      <c r="C376" s="31" t="s">
        <v>49</v>
      </c>
      <c r="D376" s="24">
        <v>0.22</v>
      </c>
      <c r="E376" s="24">
        <v>50.8</v>
      </c>
      <c r="F376" s="24">
        <v>0</v>
      </c>
      <c r="G376" s="24">
        <v>0.96799999999999997</v>
      </c>
      <c r="H376" s="24">
        <v>0.125</v>
      </c>
      <c r="I376" s="24">
        <v>0.28799999999999998</v>
      </c>
      <c r="J376" s="49">
        <v>86.449390758299998</v>
      </c>
      <c r="K376" s="30">
        <f t="shared" si="15"/>
        <v>105.39909721251934</v>
      </c>
      <c r="L376" s="30">
        <f t="shared" si="16"/>
        <v>277.60000000000002</v>
      </c>
      <c r="M376" s="30">
        <f t="shared" si="17"/>
        <v>54.9</v>
      </c>
    </row>
    <row r="377" spans="1:13">
      <c r="A377" s="31">
        <v>1320</v>
      </c>
      <c r="B377" s="31" t="s">
        <v>56</v>
      </c>
      <c r="C377" s="31" t="s">
        <v>49</v>
      </c>
      <c r="D377" s="24">
        <v>0.22</v>
      </c>
      <c r="E377" s="24">
        <v>50.8</v>
      </c>
      <c r="F377" s="24">
        <v>0</v>
      </c>
      <c r="G377" s="24">
        <v>1.395</v>
      </c>
      <c r="H377" s="24">
        <v>0.33900000000000002</v>
      </c>
      <c r="I377" s="24">
        <v>0.39300000000000002</v>
      </c>
      <c r="J377" s="49">
        <v>1.41529304884598E-3</v>
      </c>
      <c r="K377" s="30">
        <f t="shared" si="15"/>
        <v>2.3546230453650569E-3</v>
      </c>
      <c r="L377" s="30">
        <f t="shared" si="16"/>
        <v>0</v>
      </c>
      <c r="M377" s="30">
        <f t="shared" si="17"/>
        <v>0</v>
      </c>
    </row>
    <row r="378" spans="1:13">
      <c r="A378" s="31">
        <v>1320</v>
      </c>
      <c r="B378" s="31" t="s">
        <v>56</v>
      </c>
      <c r="C378" s="31" t="s">
        <v>49</v>
      </c>
      <c r="D378" s="24">
        <v>0.22</v>
      </c>
      <c r="E378" s="24">
        <v>50.8</v>
      </c>
      <c r="F378" s="24">
        <v>0</v>
      </c>
      <c r="G378" s="24">
        <v>1.395</v>
      </c>
      <c r="H378" s="24">
        <v>0.33900000000000002</v>
      </c>
      <c r="I378" s="24">
        <v>0.39300000000000002</v>
      </c>
      <c r="J378" s="49">
        <v>0.156769999063198</v>
      </c>
      <c r="K378" s="30">
        <f t="shared" si="15"/>
        <v>0.2608182474414425</v>
      </c>
      <c r="L378" s="30">
        <f t="shared" si="16"/>
        <v>1</v>
      </c>
      <c r="M378" s="30">
        <f t="shared" si="17"/>
        <v>0.3</v>
      </c>
    </row>
    <row r="379" spans="1:13">
      <c r="A379" s="31">
        <v>1320</v>
      </c>
      <c r="B379" s="31" t="s">
        <v>56</v>
      </c>
      <c r="C379" s="31" t="s">
        <v>49</v>
      </c>
      <c r="D379" s="24">
        <v>0.22</v>
      </c>
      <c r="E379" s="24">
        <v>50.8</v>
      </c>
      <c r="F379" s="24">
        <v>0</v>
      </c>
      <c r="G379" s="24">
        <v>1.395</v>
      </c>
      <c r="H379" s="24">
        <v>0.33900000000000002</v>
      </c>
      <c r="I379" s="24">
        <v>0.39300000000000002</v>
      </c>
      <c r="J379" s="49">
        <v>1.29165870702494E-2</v>
      </c>
      <c r="K379" s="30">
        <f t="shared" si="15"/>
        <v>2.1489325908773931E-2</v>
      </c>
      <c r="L379" s="30">
        <f t="shared" si="16"/>
        <v>0.1</v>
      </c>
      <c r="M379" s="30">
        <f t="shared" si="17"/>
        <v>0</v>
      </c>
    </row>
    <row r="380" spans="1:13">
      <c r="A380" s="31">
        <v>1110</v>
      </c>
      <c r="B380" s="31" t="s">
        <v>56</v>
      </c>
      <c r="C380" s="31" t="s">
        <v>49</v>
      </c>
      <c r="D380" s="24">
        <v>0.22</v>
      </c>
      <c r="E380" s="24">
        <v>50.8</v>
      </c>
      <c r="F380" s="24">
        <v>0</v>
      </c>
      <c r="G380" s="24">
        <v>0.96799999999999997</v>
      </c>
      <c r="H380" s="24">
        <v>0.125</v>
      </c>
      <c r="I380" s="24">
        <v>0.28799999999999998</v>
      </c>
      <c r="J380" s="49">
        <v>0.37443952188285501</v>
      </c>
      <c r="K380" s="30">
        <f t="shared" si="15"/>
        <v>0.45651666507957672</v>
      </c>
      <c r="L380" s="30">
        <f t="shared" si="16"/>
        <v>1.2</v>
      </c>
      <c r="M380" s="30">
        <f t="shared" si="17"/>
        <v>0.2</v>
      </c>
    </row>
    <row r="381" spans="1:13">
      <c r="A381" s="31">
        <v>1110</v>
      </c>
      <c r="B381" s="31" t="s">
        <v>56</v>
      </c>
      <c r="C381" s="31" t="s">
        <v>49</v>
      </c>
      <c r="D381" s="24">
        <v>0.22</v>
      </c>
      <c r="E381" s="24">
        <v>50.8</v>
      </c>
      <c r="F381" s="24">
        <v>0</v>
      </c>
      <c r="G381" s="24">
        <v>0.96799999999999997</v>
      </c>
      <c r="H381" s="24">
        <v>0.125</v>
      </c>
      <c r="I381" s="24">
        <v>0.28799999999999998</v>
      </c>
      <c r="J381" s="49">
        <v>7.5741178632190298</v>
      </c>
      <c r="K381" s="30">
        <f t="shared" si="15"/>
        <v>9.2343644988366389</v>
      </c>
      <c r="L381" s="30">
        <f t="shared" si="16"/>
        <v>24.3</v>
      </c>
      <c r="M381" s="30">
        <f t="shared" si="17"/>
        <v>4.8</v>
      </c>
    </row>
    <row r="382" spans="1:13">
      <c r="A382" s="31">
        <v>1290</v>
      </c>
      <c r="B382" s="31" t="s">
        <v>56</v>
      </c>
      <c r="C382" s="31" t="s">
        <v>49</v>
      </c>
      <c r="D382" s="24">
        <v>0.22</v>
      </c>
      <c r="E382" s="24">
        <v>50.8</v>
      </c>
      <c r="F382" s="24">
        <v>0</v>
      </c>
      <c r="G382" s="24">
        <v>1.2450000000000001</v>
      </c>
      <c r="H382" s="24">
        <v>0.21299999999999999</v>
      </c>
      <c r="I382" s="24">
        <v>0.34100000000000003</v>
      </c>
      <c r="J382" s="49">
        <v>1.3620335224101701</v>
      </c>
      <c r="K382" s="30">
        <f t="shared" si="15"/>
        <v>1.9661861918339081</v>
      </c>
      <c r="L382" s="30">
        <f t="shared" si="16"/>
        <v>6.7</v>
      </c>
      <c r="M382" s="30">
        <f t="shared" si="17"/>
        <v>1.4</v>
      </c>
    </row>
    <row r="383" spans="1:13">
      <c r="A383" s="31">
        <v>1290</v>
      </c>
      <c r="B383" s="31" t="s">
        <v>56</v>
      </c>
      <c r="C383" s="31" t="s">
        <v>49</v>
      </c>
      <c r="D383" s="24">
        <v>0.22</v>
      </c>
      <c r="E383" s="24">
        <v>50.8</v>
      </c>
      <c r="F383" s="24">
        <v>0</v>
      </c>
      <c r="G383" s="24">
        <v>1.2450000000000001</v>
      </c>
      <c r="H383" s="24">
        <v>0.21299999999999999</v>
      </c>
      <c r="I383" s="24">
        <v>0.34100000000000003</v>
      </c>
      <c r="J383" s="49">
        <v>2.1271201339147002E-3</v>
      </c>
      <c r="K383" s="30">
        <f t="shared" si="15"/>
        <v>3.0706397213147978E-3</v>
      </c>
      <c r="L383" s="30">
        <f t="shared" si="16"/>
        <v>0</v>
      </c>
      <c r="M383" s="30">
        <f t="shared" si="17"/>
        <v>0</v>
      </c>
    </row>
    <row r="384" spans="1:13">
      <c r="A384" s="31">
        <v>1290</v>
      </c>
      <c r="B384" s="31" t="s">
        <v>56</v>
      </c>
      <c r="C384" s="31" t="s">
        <v>49</v>
      </c>
      <c r="D384" s="24">
        <v>0.22</v>
      </c>
      <c r="E384" s="24">
        <v>50.8</v>
      </c>
      <c r="F384" s="24">
        <v>0</v>
      </c>
      <c r="G384" s="24">
        <v>1.2450000000000001</v>
      </c>
      <c r="H384" s="24">
        <v>0.21299999999999999</v>
      </c>
      <c r="I384" s="24">
        <v>0.34100000000000003</v>
      </c>
      <c r="J384" s="49">
        <v>2.75711057728515E-2</v>
      </c>
      <c r="K384" s="30">
        <f t="shared" si="15"/>
        <v>3.9800729256829336E-2</v>
      </c>
      <c r="L384" s="30">
        <f t="shared" si="16"/>
        <v>0.1</v>
      </c>
      <c r="M384" s="30">
        <f t="shared" si="17"/>
        <v>0</v>
      </c>
    </row>
    <row r="385" spans="1:13">
      <c r="A385" s="31">
        <v>1290</v>
      </c>
      <c r="B385" s="31" t="s">
        <v>56</v>
      </c>
      <c r="C385" s="31" t="s">
        <v>49</v>
      </c>
      <c r="D385" s="24">
        <v>0.22</v>
      </c>
      <c r="E385" s="24">
        <v>50.8</v>
      </c>
      <c r="F385" s="24">
        <v>0</v>
      </c>
      <c r="G385" s="24">
        <v>1.2450000000000001</v>
      </c>
      <c r="H385" s="24">
        <v>0.21299999999999999</v>
      </c>
      <c r="I385" s="24">
        <v>0.34100000000000003</v>
      </c>
      <c r="J385" s="49">
        <v>3.0010818986904601E-2</v>
      </c>
      <c r="K385" s="30">
        <f t="shared" si="15"/>
        <v>4.3322617928862585E-2</v>
      </c>
      <c r="L385" s="30">
        <f t="shared" si="16"/>
        <v>0.1</v>
      </c>
      <c r="M385" s="30">
        <f t="shared" si="17"/>
        <v>0</v>
      </c>
    </row>
    <row r="386" spans="1:13">
      <c r="A386" s="31">
        <v>1290</v>
      </c>
      <c r="B386" s="31" t="s">
        <v>56</v>
      </c>
      <c r="C386" s="31" t="s">
        <v>49</v>
      </c>
      <c r="D386" s="24">
        <v>0.22</v>
      </c>
      <c r="E386" s="24">
        <v>50.8</v>
      </c>
      <c r="F386" s="24">
        <v>0</v>
      </c>
      <c r="G386" s="24">
        <v>1.2450000000000001</v>
      </c>
      <c r="H386" s="24">
        <v>0.21299999999999999</v>
      </c>
      <c r="I386" s="24">
        <v>0.34100000000000003</v>
      </c>
      <c r="J386" s="49">
        <v>1.2341798059841501E-2</v>
      </c>
      <c r="K386" s="30">
        <f t="shared" si="15"/>
        <v>1.7816208285918528E-2</v>
      </c>
      <c r="L386" s="30">
        <f t="shared" si="16"/>
        <v>0.1</v>
      </c>
      <c r="M386" s="30">
        <f t="shared" si="17"/>
        <v>0</v>
      </c>
    </row>
    <row r="387" spans="1:13">
      <c r="A387" s="31">
        <v>1290</v>
      </c>
      <c r="B387" s="31" t="s">
        <v>56</v>
      </c>
      <c r="C387" s="31" t="s">
        <v>47</v>
      </c>
      <c r="D387" s="24">
        <v>0.22</v>
      </c>
      <c r="E387" s="24">
        <v>50.8</v>
      </c>
      <c r="F387" s="24">
        <v>0</v>
      </c>
      <c r="G387" s="24">
        <v>1.2450000000000001</v>
      </c>
      <c r="H387" s="24">
        <v>0.21299999999999999</v>
      </c>
      <c r="I387" s="24">
        <v>0.34100000000000003</v>
      </c>
      <c r="J387" s="49">
        <v>0.41576248772315</v>
      </c>
      <c r="K387" s="30">
        <f t="shared" ref="K387:K450" si="18">(E387*I387*J387/12)+(F387*J387)</f>
        <v>0.60018086852754859</v>
      </c>
      <c r="L387" s="30">
        <f t="shared" ref="L387:L450" si="19">ROUND(2.721*G387*K387,1)</f>
        <v>2</v>
      </c>
      <c r="M387" s="30">
        <f t="shared" ref="M387:M450" si="20">ROUND((2.721*H387*K387)+(D387*J387),1)</f>
        <v>0.4</v>
      </c>
    </row>
    <row r="388" spans="1:13">
      <c r="A388" s="31">
        <v>1290</v>
      </c>
      <c r="B388" s="31" t="s">
        <v>56</v>
      </c>
      <c r="C388" s="31" t="s">
        <v>47</v>
      </c>
      <c r="D388" s="24">
        <v>0.22</v>
      </c>
      <c r="E388" s="24">
        <v>50.8</v>
      </c>
      <c r="F388" s="24">
        <v>0</v>
      </c>
      <c r="G388" s="24">
        <v>1.2450000000000001</v>
      </c>
      <c r="H388" s="24">
        <v>0.21299999999999999</v>
      </c>
      <c r="I388" s="24">
        <v>0.34100000000000003</v>
      </c>
      <c r="J388" s="49">
        <v>7.3466349563429997E-4</v>
      </c>
      <c r="K388" s="30">
        <f t="shared" si="18"/>
        <v>1.0605357335144877E-3</v>
      </c>
      <c r="L388" s="30">
        <f t="shared" si="19"/>
        <v>0</v>
      </c>
      <c r="M388" s="30">
        <f t="shared" si="20"/>
        <v>0</v>
      </c>
    </row>
    <row r="389" spans="1:13">
      <c r="A389" s="31">
        <v>1820</v>
      </c>
      <c r="B389" s="31" t="s">
        <v>56</v>
      </c>
      <c r="C389" s="31" t="s">
        <v>49</v>
      </c>
      <c r="D389" s="24">
        <v>0.22</v>
      </c>
      <c r="E389" s="24">
        <v>50.8</v>
      </c>
      <c r="F389" s="24">
        <v>0</v>
      </c>
      <c r="G389" s="24">
        <v>2.0139999999999998</v>
      </c>
      <c r="H389" s="24">
        <v>0.28699999999999998</v>
      </c>
      <c r="I389" s="24">
        <v>0.28899999999999998</v>
      </c>
      <c r="J389" s="49">
        <v>2.3654977784372699E-2</v>
      </c>
      <c r="K389" s="30">
        <f t="shared" si="18"/>
        <v>2.8940288320661037E-2</v>
      </c>
      <c r="L389" s="30">
        <f t="shared" si="19"/>
        <v>0.2</v>
      </c>
      <c r="M389" s="30">
        <f t="shared" si="20"/>
        <v>0</v>
      </c>
    </row>
    <row r="390" spans="1:13">
      <c r="A390" s="31">
        <v>1820</v>
      </c>
      <c r="B390" s="31" t="s">
        <v>56</v>
      </c>
      <c r="C390" s="31" t="s">
        <v>46</v>
      </c>
      <c r="D390" s="24">
        <v>0.22</v>
      </c>
      <c r="E390" s="24">
        <v>50.8</v>
      </c>
      <c r="F390" s="24">
        <v>0</v>
      </c>
      <c r="G390" s="24">
        <v>2.0139999999999998</v>
      </c>
      <c r="H390" s="24">
        <v>0.28699999999999998</v>
      </c>
      <c r="I390" s="24">
        <v>0.28899999999999998</v>
      </c>
      <c r="J390" s="49">
        <v>1.6473968571264999E-2</v>
      </c>
      <c r="K390" s="30">
        <f t="shared" si="18"/>
        <v>2.0154802282371306E-2</v>
      </c>
      <c r="L390" s="30">
        <f t="shared" si="19"/>
        <v>0.1</v>
      </c>
      <c r="M390" s="30">
        <f t="shared" si="20"/>
        <v>0</v>
      </c>
    </row>
    <row r="391" spans="1:13">
      <c r="A391" s="31">
        <v>1820</v>
      </c>
      <c r="B391" s="31" t="s">
        <v>56</v>
      </c>
      <c r="C391" s="31" t="s">
        <v>50</v>
      </c>
      <c r="D391" s="24">
        <v>0.22</v>
      </c>
      <c r="E391" s="24">
        <v>50.8</v>
      </c>
      <c r="F391" s="24">
        <v>0</v>
      </c>
      <c r="G391" s="24">
        <v>2.0139999999999998</v>
      </c>
      <c r="H391" s="24">
        <v>0.28699999999999998</v>
      </c>
      <c r="I391" s="24">
        <v>0.28899999999999998</v>
      </c>
      <c r="J391" s="49">
        <v>2.7775669915338398E-3</v>
      </c>
      <c r="K391" s="30">
        <f t="shared" si="18"/>
        <v>3.3981680430088834E-3</v>
      </c>
      <c r="L391" s="30">
        <f t="shared" si="19"/>
        <v>0</v>
      </c>
      <c r="M391" s="30">
        <f t="shared" si="20"/>
        <v>0</v>
      </c>
    </row>
    <row r="392" spans="1:13">
      <c r="A392" s="31">
        <v>1820</v>
      </c>
      <c r="B392" s="31" t="s">
        <v>56</v>
      </c>
      <c r="C392" s="31" t="s">
        <v>47</v>
      </c>
      <c r="D392" s="24">
        <v>0.22</v>
      </c>
      <c r="E392" s="24">
        <v>50.8</v>
      </c>
      <c r="F392" s="24">
        <v>0</v>
      </c>
      <c r="G392" s="24">
        <v>2.0139999999999998</v>
      </c>
      <c r="H392" s="24">
        <v>0.28699999999999998</v>
      </c>
      <c r="I392" s="24">
        <v>0.28899999999999998</v>
      </c>
      <c r="J392" s="49">
        <v>2.4396693006284798E-3</v>
      </c>
      <c r="K392" s="30">
        <f t="shared" si="18"/>
        <v>2.9847727446989029E-3</v>
      </c>
      <c r="L392" s="30">
        <f t="shared" si="19"/>
        <v>0</v>
      </c>
      <c r="M392" s="30">
        <f t="shared" si="20"/>
        <v>0</v>
      </c>
    </row>
    <row r="393" spans="1:13">
      <c r="A393" s="31">
        <v>1411</v>
      </c>
      <c r="B393" s="31" t="s">
        <v>56</v>
      </c>
      <c r="C393" s="31" t="s">
        <v>49</v>
      </c>
      <c r="D393" s="24">
        <v>0.22</v>
      </c>
      <c r="E393" s="24">
        <v>50.8</v>
      </c>
      <c r="F393" s="24">
        <v>0</v>
      </c>
      <c r="G393" s="24">
        <v>1.4430000000000001</v>
      </c>
      <c r="H393" s="24">
        <v>0.22500000000000001</v>
      </c>
      <c r="I393" s="24">
        <v>0.43099999999999999</v>
      </c>
      <c r="J393" s="49">
        <v>4.94020950182977</v>
      </c>
      <c r="K393" s="30">
        <f t="shared" si="18"/>
        <v>9.013741583388537</v>
      </c>
      <c r="L393" s="30">
        <f t="shared" si="19"/>
        <v>35.4</v>
      </c>
      <c r="M393" s="30">
        <f t="shared" si="20"/>
        <v>6.6</v>
      </c>
    </row>
    <row r="394" spans="1:13">
      <c r="A394" s="31">
        <v>1411</v>
      </c>
      <c r="B394" s="31" t="s">
        <v>56</v>
      </c>
      <c r="C394" s="31" t="s">
        <v>47</v>
      </c>
      <c r="D394" s="24">
        <v>0.22</v>
      </c>
      <c r="E394" s="24">
        <v>50.8</v>
      </c>
      <c r="F394" s="24">
        <v>0</v>
      </c>
      <c r="G394" s="24">
        <v>1.4430000000000001</v>
      </c>
      <c r="H394" s="24">
        <v>0.22500000000000001</v>
      </c>
      <c r="I394" s="24">
        <v>0.43099999999999999</v>
      </c>
      <c r="J394" s="49">
        <v>0.39024947190812198</v>
      </c>
      <c r="K394" s="30">
        <f t="shared" si="18"/>
        <v>0.71203617812782916</v>
      </c>
      <c r="L394" s="30">
        <f t="shared" si="19"/>
        <v>2.8</v>
      </c>
      <c r="M394" s="30">
        <f t="shared" si="20"/>
        <v>0.5</v>
      </c>
    </row>
    <row r="395" spans="1:13">
      <c r="A395" s="31">
        <v>1411</v>
      </c>
      <c r="B395" s="31" t="s">
        <v>56</v>
      </c>
      <c r="C395" s="31" t="s">
        <v>49</v>
      </c>
      <c r="D395" s="24">
        <v>0.22</v>
      </c>
      <c r="E395" s="24">
        <v>50.8</v>
      </c>
      <c r="F395" s="24">
        <v>0</v>
      </c>
      <c r="G395" s="24">
        <v>1.4430000000000001</v>
      </c>
      <c r="H395" s="24">
        <v>0.22500000000000001</v>
      </c>
      <c r="I395" s="24">
        <v>0.43099999999999999</v>
      </c>
      <c r="J395" s="49">
        <v>0.673730606433806</v>
      </c>
      <c r="K395" s="30">
        <f t="shared" si="18"/>
        <v>1.2292664068122414</v>
      </c>
      <c r="L395" s="30">
        <f t="shared" si="19"/>
        <v>4.8</v>
      </c>
      <c r="M395" s="30">
        <f t="shared" si="20"/>
        <v>0.9</v>
      </c>
    </row>
    <row r="396" spans="1:13">
      <c r="A396" s="31">
        <v>1411</v>
      </c>
      <c r="B396" s="31" t="s">
        <v>56</v>
      </c>
      <c r="C396" s="31" t="s">
        <v>47</v>
      </c>
      <c r="D396" s="24">
        <v>0.22</v>
      </c>
      <c r="E396" s="24">
        <v>50.8</v>
      </c>
      <c r="F396" s="24">
        <v>0</v>
      </c>
      <c r="G396" s="24">
        <v>1.4430000000000001</v>
      </c>
      <c r="H396" s="24">
        <v>0.22500000000000001</v>
      </c>
      <c r="I396" s="24">
        <v>0.43099999999999999</v>
      </c>
      <c r="J396" s="49">
        <v>2.3086523063119002</v>
      </c>
      <c r="K396" s="30">
        <f t="shared" si="18"/>
        <v>4.2122900430198156</v>
      </c>
      <c r="L396" s="30">
        <f t="shared" si="19"/>
        <v>16.5</v>
      </c>
      <c r="M396" s="30">
        <f t="shared" si="20"/>
        <v>3.1</v>
      </c>
    </row>
    <row r="397" spans="1:13">
      <c r="A397" s="31">
        <v>1411</v>
      </c>
      <c r="B397" s="31" t="s">
        <v>56</v>
      </c>
      <c r="C397" s="31" t="s">
        <v>49</v>
      </c>
      <c r="D397" s="24">
        <v>0.22</v>
      </c>
      <c r="E397" s="24">
        <v>50.8</v>
      </c>
      <c r="F397" s="24">
        <v>0</v>
      </c>
      <c r="G397" s="24">
        <v>1.4430000000000001</v>
      </c>
      <c r="H397" s="24">
        <v>0.22500000000000001</v>
      </c>
      <c r="I397" s="24">
        <v>0.43099999999999999</v>
      </c>
      <c r="J397" s="49">
        <v>1.10669517070073E-3</v>
      </c>
      <c r="K397" s="30">
        <f t="shared" si="18"/>
        <v>2.0192391186215288E-3</v>
      </c>
      <c r="L397" s="30">
        <f t="shared" si="19"/>
        <v>0</v>
      </c>
      <c r="M397" s="30">
        <f t="shared" si="20"/>
        <v>0</v>
      </c>
    </row>
    <row r="398" spans="1:13">
      <c r="A398" s="31">
        <v>1411</v>
      </c>
      <c r="B398" s="31" t="s">
        <v>56</v>
      </c>
      <c r="C398" s="31" t="s">
        <v>46</v>
      </c>
      <c r="D398" s="24">
        <v>0.22</v>
      </c>
      <c r="E398" s="24">
        <v>50.8</v>
      </c>
      <c r="F398" s="24">
        <v>0</v>
      </c>
      <c r="G398" s="24">
        <v>1.4430000000000001</v>
      </c>
      <c r="H398" s="24">
        <v>0.22500000000000001</v>
      </c>
      <c r="I398" s="24">
        <v>0.43099999999999999</v>
      </c>
      <c r="J398" s="49">
        <v>3.5625243247411502</v>
      </c>
      <c r="K398" s="30">
        <f t="shared" si="18"/>
        <v>6.5000631321118787</v>
      </c>
      <c r="L398" s="30">
        <f t="shared" si="19"/>
        <v>25.5</v>
      </c>
      <c r="M398" s="30">
        <f t="shared" si="20"/>
        <v>4.8</v>
      </c>
    </row>
    <row r="399" spans="1:13">
      <c r="A399" s="31">
        <v>1411</v>
      </c>
      <c r="B399" s="31" t="s">
        <v>56</v>
      </c>
      <c r="C399" s="31" t="s">
        <v>47</v>
      </c>
      <c r="D399" s="24">
        <v>0.22</v>
      </c>
      <c r="E399" s="24">
        <v>50.8</v>
      </c>
      <c r="F399" s="24">
        <v>0</v>
      </c>
      <c r="G399" s="24">
        <v>1.4430000000000001</v>
      </c>
      <c r="H399" s="24">
        <v>0.22500000000000001</v>
      </c>
      <c r="I399" s="24">
        <v>0.43099999999999999</v>
      </c>
      <c r="J399" s="49">
        <v>1.8348115903806701</v>
      </c>
      <c r="K399" s="30">
        <f t="shared" si="18"/>
        <v>3.347736067422225</v>
      </c>
      <c r="L399" s="30">
        <f t="shared" si="19"/>
        <v>13.1</v>
      </c>
      <c r="M399" s="30">
        <f t="shared" si="20"/>
        <v>2.5</v>
      </c>
    </row>
    <row r="400" spans="1:13">
      <c r="A400" s="31">
        <v>1411</v>
      </c>
      <c r="B400" s="31" t="s">
        <v>56</v>
      </c>
      <c r="C400" s="31" t="s">
        <v>49</v>
      </c>
      <c r="D400" s="24">
        <v>0.22</v>
      </c>
      <c r="E400" s="24">
        <v>50.8</v>
      </c>
      <c r="F400" s="24">
        <v>0</v>
      </c>
      <c r="G400" s="24">
        <v>1.4430000000000001</v>
      </c>
      <c r="H400" s="24">
        <v>0.22500000000000001</v>
      </c>
      <c r="I400" s="24">
        <v>0.43099999999999999</v>
      </c>
      <c r="J400" s="49">
        <v>2.1805761168083699</v>
      </c>
      <c r="K400" s="30">
        <f t="shared" si="18"/>
        <v>3.9786064968579917</v>
      </c>
      <c r="L400" s="30">
        <f t="shared" si="19"/>
        <v>15.6</v>
      </c>
      <c r="M400" s="30">
        <f t="shared" si="20"/>
        <v>2.9</v>
      </c>
    </row>
    <row r="401" spans="1:13">
      <c r="A401" s="31">
        <v>1411</v>
      </c>
      <c r="B401" s="31" t="s">
        <v>56</v>
      </c>
      <c r="D401" s="24">
        <v>0.22</v>
      </c>
      <c r="E401" s="24">
        <v>50.8</v>
      </c>
      <c r="F401" s="24">
        <v>0</v>
      </c>
      <c r="G401" s="24">
        <v>1.4430000000000001</v>
      </c>
      <c r="H401" s="24">
        <v>0.22500000000000001</v>
      </c>
      <c r="I401" s="24">
        <v>0.43099999999999999</v>
      </c>
      <c r="J401" s="49">
        <v>1.2478985667597999</v>
      </c>
      <c r="K401" s="30">
        <f t="shared" si="18"/>
        <v>2.276874128291039</v>
      </c>
      <c r="L401" s="30">
        <f t="shared" si="19"/>
        <v>8.9</v>
      </c>
      <c r="M401" s="30">
        <f t="shared" si="20"/>
        <v>1.7</v>
      </c>
    </row>
    <row r="402" spans="1:13">
      <c r="A402" s="31">
        <v>1110</v>
      </c>
      <c r="B402" s="31" t="s">
        <v>56</v>
      </c>
      <c r="C402" s="31" t="s">
        <v>49</v>
      </c>
      <c r="D402" s="24">
        <v>0.22</v>
      </c>
      <c r="E402" s="24">
        <v>50.8</v>
      </c>
      <c r="F402" s="24">
        <v>0</v>
      </c>
      <c r="G402" s="24">
        <v>0.96799999999999997</v>
      </c>
      <c r="H402" s="24">
        <v>0.125</v>
      </c>
      <c r="I402" s="24">
        <v>0.28799999999999998</v>
      </c>
      <c r="J402" s="49">
        <v>7.9983877582544306E-3</v>
      </c>
      <c r="K402" s="30">
        <f t="shared" si="18"/>
        <v>9.7516343548638001E-3</v>
      </c>
      <c r="L402" s="30">
        <f t="shared" si="19"/>
        <v>0</v>
      </c>
      <c r="M402" s="30">
        <f t="shared" si="20"/>
        <v>0</v>
      </c>
    </row>
    <row r="403" spans="1:13">
      <c r="A403" s="31">
        <v>1110</v>
      </c>
      <c r="B403" s="31" t="s">
        <v>56</v>
      </c>
      <c r="C403" s="31" t="s">
        <v>47</v>
      </c>
      <c r="D403" s="24">
        <v>0.22</v>
      </c>
      <c r="E403" s="24">
        <v>50.8</v>
      </c>
      <c r="F403" s="24">
        <v>0</v>
      </c>
      <c r="G403" s="24">
        <v>0.96799999999999997</v>
      </c>
      <c r="H403" s="24">
        <v>0.125</v>
      </c>
      <c r="I403" s="24">
        <v>0.28799999999999998</v>
      </c>
      <c r="J403" s="49">
        <v>4.7110315450568798</v>
      </c>
      <c r="K403" s="30">
        <f t="shared" si="18"/>
        <v>5.7436896597333478</v>
      </c>
      <c r="L403" s="30">
        <f t="shared" si="19"/>
        <v>15.1</v>
      </c>
      <c r="M403" s="30">
        <f t="shared" si="20"/>
        <v>3</v>
      </c>
    </row>
    <row r="404" spans="1:13">
      <c r="A404" s="31">
        <v>1290</v>
      </c>
      <c r="B404" s="31" t="s">
        <v>56</v>
      </c>
      <c r="C404" s="31" t="s">
        <v>47</v>
      </c>
      <c r="D404" s="24">
        <v>0.22</v>
      </c>
      <c r="E404" s="24">
        <v>50.8</v>
      </c>
      <c r="F404" s="24">
        <v>0</v>
      </c>
      <c r="G404" s="24">
        <v>1.2450000000000001</v>
      </c>
      <c r="H404" s="24">
        <v>0.21299999999999999</v>
      </c>
      <c r="I404" s="24">
        <v>0.34100000000000003</v>
      </c>
      <c r="J404" s="49">
        <v>3.1891305243859601E-3</v>
      </c>
      <c r="K404" s="30">
        <f t="shared" si="18"/>
        <v>4.6037225206527589E-3</v>
      </c>
      <c r="L404" s="30">
        <f t="shared" si="19"/>
        <v>0</v>
      </c>
      <c r="M404" s="30">
        <f t="shared" si="20"/>
        <v>0</v>
      </c>
    </row>
    <row r="405" spans="1:13">
      <c r="A405" s="31">
        <v>1290</v>
      </c>
      <c r="B405" s="31" t="s">
        <v>56</v>
      </c>
      <c r="C405" s="31" t="s">
        <v>49</v>
      </c>
      <c r="D405" s="24">
        <v>0.22</v>
      </c>
      <c r="E405" s="24">
        <v>50.8</v>
      </c>
      <c r="F405" s="24">
        <v>0</v>
      </c>
      <c r="G405" s="24">
        <v>1.2450000000000001</v>
      </c>
      <c r="H405" s="24">
        <v>0.21299999999999999</v>
      </c>
      <c r="I405" s="24">
        <v>0.34100000000000003</v>
      </c>
      <c r="J405" s="49">
        <v>4.2519322141952999E-4</v>
      </c>
      <c r="K405" s="30">
        <f t="shared" si="18"/>
        <v>6.1379476133385281E-4</v>
      </c>
      <c r="L405" s="30">
        <f t="shared" si="19"/>
        <v>0</v>
      </c>
      <c r="M405" s="30">
        <f t="shared" si="20"/>
        <v>0</v>
      </c>
    </row>
    <row r="406" spans="1:13">
      <c r="A406" s="31">
        <v>1290</v>
      </c>
      <c r="B406" s="31" t="s">
        <v>56</v>
      </c>
      <c r="C406" s="31" t="s">
        <v>49</v>
      </c>
      <c r="D406" s="24">
        <v>0.22</v>
      </c>
      <c r="E406" s="24">
        <v>50.8</v>
      </c>
      <c r="F406" s="24">
        <v>0</v>
      </c>
      <c r="G406" s="24">
        <v>1.2450000000000001</v>
      </c>
      <c r="H406" s="24">
        <v>0.21299999999999999</v>
      </c>
      <c r="I406" s="24">
        <v>0.34100000000000003</v>
      </c>
      <c r="J406" s="49">
        <v>2.2426070984079001E-4</v>
      </c>
      <c r="K406" s="30">
        <f t="shared" si="18"/>
        <v>3.2373528536916977E-4</v>
      </c>
      <c r="L406" s="30">
        <f t="shared" si="19"/>
        <v>0</v>
      </c>
      <c r="M406" s="30">
        <f t="shared" si="20"/>
        <v>0</v>
      </c>
    </row>
    <row r="407" spans="1:13">
      <c r="A407" s="31">
        <v>1290</v>
      </c>
      <c r="B407" s="31" t="s">
        <v>56</v>
      </c>
      <c r="C407" s="31" t="s">
        <v>49</v>
      </c>
      <c r="D407" s="24">
        <v>0.22</v>
      </c>
      <c r="E407" s="24">
        <v>50.8</v>
      </c>
      <c r="F407" s="24">
        <v>0</v>
      </c>
      <c r="G407" s="24">
        <v>1.2450000000000001</v>
      </c>
      <c r="H407" s="24">
        <v>0.21299999999999999</v>
      </c>
      <c r="I407" s="24">
        <v>0.34100000000000003</v>
      </c>
      <c r="J407" s="49">
        <v>2.3891678349069701E-3</v>
      </c>
      <c r="K407" s="30">
        <f t="shared" si="18"/>
        <v>3.4489230475438716E-3</v>
      </c>
      <c r="L407" s="30">
        <f t="shared" si="19"/>
        <v>0</v>
      </c>
      <c r="M407" s="30">
        <f t="shared" si="20"/>
        <v>0</v>
      </c>
    </row>
    <row r="408" spans="1:13">
      <c r="A408" s="31">
        <v>1290</v>
      </c>
      <c r="B408" s="31" t="s">
        <v>56</v>
      </c>
      <c r="C408" s="31" t="s">
        <v>50</v>
      </c>
      <c r="D408" s="24">
        <v>0.22</v>
      </c>
      <c r="E408" s="24">
        <v>50.8</v>
      </c>
      <c r="F408" s="24">
        <v>0</v>
      </c>
      <c r="G408" s="24">
        <v>1.2450000000000001</v>
      </c>
      <c r="H408" s="24">
        <v>0.21299999999999999</v>
      </c>
      <c r="I408" s="24">
        <v>0.34100000000000003</v>
      </c>
      <c r="J408" s="49">
        <v>3.22137565231982E-3</v>
      </c>
      <c r="K408" s="30">
        <f t="shared" si="18"/>
        <v>4.6502705125004819E-3</v>
      </c>
      <c r="L408" s="30">
        <f t="shared" si="19"/>
        <v>0</v>
      </c>
      <c r="M408" s="30">
        <f t="shared" si="20"/>
        <v>0</v>
      </c>
    </row>
    <row r="409" spans="1:13">
      <c r="A409" s="31">
        <v>1290</v>
      </c>
      <c r="B409" s="31" t="s">
        <v>56</v>
      </c>
      <c r="C409" s="31" t="s">
        <v>49</v>
      </c>
      <c r="D409" s="24">
        <v>0.22</v>
      </c>
      <c r="E409" s="24">
        <v>50.8</v>
      </c>
      <c r="F409" s="24">
        <v>0</v>
      </c>
      <c r="G409" s="24">
        <v>1.2450000000000001</v>
      </c>
      <c r="H409" s="24">
        <v>0.21299999999999999</v>
      </c>
      <c r="I409" s="24">
        <v>0.34100000000000003</v>
      </c>
      <c r="J409" s="49">
        <v>1.4929820562209999E-4</v>
      </c>
      <c r="K409" s="30">
        <f t="shared" si="18"/>
        <v>2.1552191302920949E-4</v>
      </c>
      <c r="L409" s="30">
        <f t="shared" si="19"/>
        <v>0</v>
      </c>
      <c r="M409" s="30">
        <f t="shared" si="20"/>
        <v>0</v>
      </c>
    </row>
    <row r="410" spans="1:13">
      <c r="A410" s="31">
        <v>1290</v>
      </c>
      <c r="B410" s="31" t="s">
        <v>56</v>
      </c>
      <c r="C410" s="31" t="s">
        <v>47</v>
      </c>
      <c r="D410" s="24">
        <v>0.22</v>
      </c>
      <c r="E410" s="24">
        <v>50.8</v>
      </c>
      <c r="F410" s="24">
        <v>0</v>
      </c>
      <c r="G410" s="24">
        <v>1.2450000000000001</v>
      </c>
      <c r="H410" s="24">
        <v>0.21299999999999999</v>
      </c>
      <c r="I410" s="24">
        <v>0.34100000000000003</v>
      </c>
      <c r="J410" s="49">
        <v>1.0244401154251401E-3</v>
      </c>
      <c r="K410" s="30">
        <f t="shared" si="18"/>
        <v>1.4788476026238848E-3</v>
      </c>
      <c r="L410" s="30">
        <f t="shared" si="19"/>
        <v>0</v>
      </c>
      <c r="M410" s="30">
        <f t="shared" si="20"/>
        <v>0</v>
      </c>
    </row>
    <row r="411" spans="1:13">
      <c r="A411" s="31">
        <v>1290</v>
      </c>
      <c r="B411" s="31" t="s">
        <v>56</v>
      </c>
      <c r="C411" s="31" t="s">
        <v>49</v>
      </c>
      <c r="D411" s="24">
        <v>0.22</v>
      </c>
      <c r="E411" s="24">
        <v>50.8</v>
      </c>
      <c r="F411" s="24">
        <v>0</v>
      </c>
      <c r="G411" s="24">
        <v>1.2450000000000001</v>
      </c>
      <c r="H411" s="24">
        <v>0.21299999999999999</v>
      </c>
      <c r="I411" s="24">
        <v>0.34100000000000003</v>
      </c>
      <c r="J411" s="49">
        <v>7.0019391479813203E-3</v>
      </c>
      <c r="K411" s="30">
        <f t="shared" si="18"/>
        <v>1.0107765956054235E-2</v>
      </c>
      <c r="L411" s="30">
        <f t="shared" si="19"/>
        <v>0</v>
      </c>
      <c r="M411" s="30">
        <f t="shared" si="20"/>
        <v>0</v>
      </c>
    </row>
    <row r="412" spans="1:13">
      <c r="A412" s="31">
        <v>1290</v>
      </c>
      <c r="B412" s="31" t="s">
        <v>56</v>
      </c>
      <c r="C412" s="31" t="s">
        <v>49</v>
      </c>
      <c r="D412" s="24">
        <v>0.22</v>
      </c>
      <c r="E412" s="24">
        <v>50.8</v>
      </c>
      <c r="F412" s="24">
        <v>0</v>
      </c>
      <c r="G412" s="24">
        <v>1.2450000000000001</v>
      </c>
      <c r="H412" s="24">
        <v>0.21299999999999999</v>
      </c>
      <c r="I412" s="24">
        <v>0.34100000000000003</v>
      </c>
      <c r="J412" s="49">
        <v>1.6441239092799999E-5</v>
      </c>
      <c r="K412" s="30">
        <f t="shared" si="18"/>
        <v>2.3734024713062987E-5</v>
      </c>
      <c r="L412" s="30">
        <f t="shared" si="19"/>
        <v>0</v>
      </c>
      <c r="M412" s="30">
        <f t="shared" si="20"/>
        <v>0</v>
      </c>
    </row>
    <row r="413" spans="1:13">
      <c r="A413" s="31">
        <v>8140</v>
      </c>
      <c r="B413" s="31" t="s">
        <v>45</v>
      </c>
      <c r="C413" s="31" t="s">
        <v>47</v>
      </c>
      <c r="D413" s="24">
        <v>0.8</v>
      </c>
      <c r="E413" s="24">
        <v>49.9</v>
      </c>
      <c r="F413" s="24">
        <v>0</v>
      </c>
      <c r="G413" s="24">
        <v>0.98599999999999999</v>
      </c>
      <c r="H413" s="24">
        <v>0.14299999999999999</v>
      </c>
      <c r="I413" s="24">
        <v>0.44600000000000001</v>
      </c>
      <c r="J413" s="49">
        <v>0.113754519262971</v>
      </c>
      <c r="K413" s="30">
        <f t="shared" si="18"/>
        <v>0.21097102733376039</v>
      </c>
      <c r="L413" s="30">
        <f t="shared" si="19"/>
        <v>0.6</v>
      </c>
      <c r="M413" s="30">
        <f t="shared" si="20"/>
        <v>0.2</v>
      </c>
    </row>
    <row r="414" spans="1:13">
      <c r="A414" s="31">
        <v>8140</v>
      </c>
      <c r="B414" s="31" t="s">
        <v>45</v>
      </c>
      <c r="D414" s="24">
        <v>0.8</v>
      </c>
      <c r="E414" s="24">
        <v>49.9</v>
      </c>
      <c r="F414" s="24">
        <v>0</v>
      </c>
      <c r="G414" s="24">
        <v>0.98599999999999999</v>
      </c>
      <c r="H414" s="24">
        <v>0.14299999999999999</v>
      </c>
      <c r="I414" s="24">
        <v>0.44600000000000001</v>
      </c>
      <c r="J414" s="49">
        <v>1.8052076886762E-4</v>
      </c>
      <c r="K414" s="30">
        <f t="shared" si="18"/>
        <v>3.3479682662136912E-4</v>
      </c>
      <c r="L414" s="30">
        <f t="shared" si="19"/>
        <v>0</v>
      </c>
      <c r="M414" s="30">
        <f t="shared" si="20"/>
        <v>0</v>
      </c>
    </row>
    <row r="415" spans="1:13">
      <c r="A415" s="31">
        <v>8140</v>
      </c>
      <c r="B415" s="31" t="s">
        <v>45</v>
      </c>
      <c r="C415" s="31" t="s">
        <v>49</v>
      </c>
      <c r="D415" s="24">
        <v>0.8</v>
      </c>
      <c r="E415" s="24">
        <v>49.9</v>
      </c>
      <c r="F415" s="24">
        <v>0</v>
      </c>
      <c r="G415" s="24">
        <v>0.98599999999999999</v>
      </c>
      <c r="H415" s="24">
        <v>0.14299999999999999</v>
      </c>
      <c r="I415" s="24">
        <v>0.44600000000000001</v>
      </c>
      <c r="J415" s="49">
        <v>1.95171393027273</v>
      </c>
      <c r="K415" s="30">
        <f t="shared" si="18"/>
        <v>3.619681183649309</v>
      </c>
      <c r="L415" s="30">
        <f t="shared" si="19"/>
        <v>9.6999999999999993</v>
      </c>
      <c r="M415" s="30">
        <f t="shared" si="20"/>
        <v>3</v>
      </c>
    </row>
    <row r="416" spans="1:13">
      <c r="A416" s="31">
        <v>8140</v>
      </c>
      <c r="B416" s="31" t="s">
        <v>45</v>
      </c>
      <c r="C416" s="31" t="s">
        <v>49</v>
      </c>
      <c r="D416" s="24">
        <v>0.8</v>
      </c>
      <c r="E416" s="24">
        <v>49.9</v>
      </c>
      <c r="F416" s="24">
        <v>0</v>
      </c>
      <c r="G416" s="24">
        <v>0.98599999999999999</v>
      </c>
      <c r="H416" s="24">
        <v>0.14299999999999999</v>
      </c>
      <c r="I416" s="24">
        <v>0.44600000000000001</v>
      </c>
      <c r="J416" s="49">
        <v>0.15883526390480901</v>
      </c>
      <c r="K416" s="30">
        <f t="shared" si="18"/>
        <v>0.29457852769225717</v>
      </c>
      <c r="L416" s="30">
        <f t="shared" si="19"/>
        <v>0.8</v>
      </c>
      <c r="M416" s="30">
        <f t="shared" si="20"/>
        <v>0.2</v>
      </c>
    </row>
    <row r="417" spans="1:13">
      <c r="A417" s="31">
        <v>8140</v>
      </c>
      <c r="B417" s="31" t="s">
        <v>45</v>
      </c>
      <c r="C417" s="31" t="s">
        <v>47</v>
      </c>
      <c r="D417" s="24">
        <v>0.8</v>
      </c>
      <c r="E417" s="24">
        <v>49.9</v>
      </c>
      <c r="F417" s="24">
        <v>0</v>
      </c>
      <c r="G417" s="24">
        <v>0.98599999999999999</v>
      </c>
      <c r="H417" s="24">
        <v>0.14299999999999999</v>
      </c>
      <c r="I417" s="24">
        <v>0.44600000000000001</v>
      </c>
      <c r="J417" s="49">
        <v>0.461192113557295</v>
      </c>
      <c r="K417" s="30">
        <f t="shared" si="18"/>
        <v>0.85533458033858523</v>
      </c>
      <c r="L417" s="30">
        <f t="shared" si="19"/>
        <v>2.2999999999999998</v>
      </c>
      <c r="M417" s="30">
        <f t="shared" si="20"/>
        <v>0.7</v>
      </c>
    </row>
    <row r="418" spans="1:13">
      <c r="A418" s="31">
        <v>8140</v>
      </c>
      <c r="B418" s="31" t="s">
        <v>45</v>
      </c>
      <c r="C418" s="31" t="s">
        <v>49</v>
      </c>
      <c r="D418" s="24">
        <v>0.8</v>
      </c>
      <c r="E418" s="24">
        <v>49.9</v>
      </c>
      <c r="F418" s="24">
        <v>0</v>
      </c>
      <c r="G418" s="24">
        <v>0.98599999999999999</v>
      </c>
      <c r="H418" s="24">
        <v>0.14299999999999999</v>
      </c>
      <c r="I418" s="24">
        <v>0.44600000000000001</v>
      </c>
      <c r="J418" s="49">
        <v>4.1894003986461599E-2</v>
      </c>
      <c r="K418" s="30">
        <f t="shared" si="18"/>
        <v>7.7697318026691456E-2</v>
      </c>
      <c r="L418" s="30">
        <f t="shared" si="19"/>
        <v>0.2</v>
      </c>
      <c r="M418" s="30">
        <f t="shared" si="20"/>
        <v>0.1</v>
      </c>
    </row>
    <row r="419" spans="1:13">
      <c r="A419" s="31">
        <v>8140</v>
      </c>
      <c r="B419" s="31" t="s">
        <v>45</v>
      </c>
      <c r="C419" s="31" t="s">
        <v>47</v>
      </c>
      <c r="D419" s="24">
        <v>0.8</v>
      </c>
      <c r="E419" s="24">
        <v>49.9</v>
      </c>
      <c r="F419" s="24">
        <v>0</v>
      </c>
      <c r="G419" s="24">
        <v>0.98599999999999999</v>
      </c>
      <c r="H419" s="24">
        <v>0.14299999999999999</v>
      </c>
      <c r="I419" s="24">
        <v>0.44600000000000001</v>
      </c>
      <c r="J419" s="49">
        <v>7.5078742125074302E-2</v>
      </c>
      <c r="K419" s="30">
        <f t="shared" si="18"/>
        <v>0.13924228645753153</v>
      </c>
      <c r="L419" s="30">
        <f t="shared" si="19"/>
        <v>0.4</v>
      </c>
      <c r="M419" s="30">
        <f t="shared" si="20"/>
        <v>0.1</v>
      </c>
    </row>
    <row r="420" spans="1:13">
      <c r="A420" s="31">
        <v>8140</v>
      </c>
      <c r="B420" s="31" t="s">
        <v>45</v>
      </c>
      <c r="C420" s="31" t="s">
        <v>49</v>
      </c>
      <c r="D420" s="24">
        <v>0.8</v>
      </c>
      <c r="E420" s="24">
        <v>49.9</v>
      </c>
      <c r="F420" s="24">
        <v>0</v>
      </c>
      <c r="G420" s="24">
        <v>0.98599999999999999</v>
      </c>
      <c r="H420" s="24">
        <v>0.14299999999999999</v>
      </c>
      <c r="I420" s="24">
        <v>0.44600000000000001</v>
      </c>
      <c r="J420" s="49">
        <v>1.94502989344813E-3</v>
      </c>
      <c r="K420" s="30">
        <f t="shared" si="18"/>
        <v>3.6072848575537924E-3</v>
      </c>
      <c r="L420" s="30">
        <f t="shared" si="19"/>
        <v>0</v>
      </c>
      <c r="M420" s="30">
        <f t="shared" si="20"/>
        <v>0</v>
      </c>
    </row>
    <row r="421" spans="1:13">
      <c r="A421" s="31">
        <v>8140</v>
      </c>
      <c r="B421" s="31" t="s">
        <v>45</v>
      </c>
      <c r="C421" s="31" t="s">
        <v>49</v>
      </c>
      <c r="D421" s="24">
        <v>0.8</v>
      </c>
      <c r="E421" s="24">
        <v>49.9</v>
      </c>
      <c r="F421" s="24">
        <v>0</v>
      </c>
      <c r="G421" s="24">
        <v>0.98599999999999999</v>
      </c>
      <c r="H421" s="24">
        <v>0.14299999999999999</v>
      </c>
      <c r="I421" s="24">
        <v>0.44600000000000001</v>
      </c>
      <c r="J421" s="49">
        <v>0.129321289075228</v>
      </c>
      <c r="K421" s="30">
        <f t="shared" si="18"/>
        <v>0.23984141807373574</v>
      </c>
      <c r="L421" s="30">
        <f t="shared" si="19"/>
        <v>0.6</v>
      </c>
      <c r="M421" s="30">
        <f t="shared" si="20"/>
        <v>0.2</v>
      </c>
    </row>
    <row r="422" spans="1:13">
      <c r="A422" s="31">
        <v>8140</v>
      </c>
      <c r="B422" s="31" t="s">
        <v>56</v>
      </c>
      <c r="C422" s="31" t="s">
        <v>49</v>
      </c>
      <c r="D422" s="24">
        <v>0.22</v>
      </c>
      <c r="E422" s="24">
        <v>50.8</v>
      </c>
      <c r="F422" s="24">
        <v>0</v>
      </c>
      <c r="G422" s="24">
        <v>0.98599999999999999</v>
      </c>
      <c r="H422" s="24">
        <v>0.14299999999999999</v>
      </c>
      <c r="I422" s="24">
        <v>0.44600000000000001</v>
      </c>
      <c r="J422" s="49">
        <v>8.9183208664583998E-4</v>
      </c>
      <c r="K422" s="30">
        <f t="shared" si="18"/>
        <v>1.6838384350597888E-3</v>
      </c>
      <c r="L422" s="30">
        <f t="shared" si="19"/>
        <v>0</v>
      </c>
      <c r="M422" s="30">
        <f t="shared" si="20"/>
        <v>0</v>
      </c>
    </row>
    <row r="423" spans="1:13">
      <c r="A423" s="31">
        <v>1210</v>
      </c>
      <c r="B423" s="31" t="s">
        <v>51</v>
      </c>
      <c r="C423" s="31" t="s">
        <v>47</v>
      </c>
      <c r="D423" s="24">
        <v>0.63</v>
      </c>
      <c r="E423" s="24">
        <v>53.6</v>
      </c>
      <c r="F423" s="24">
        <v>0.66</v>
      </c>
      <c r="G423" s="24">
        <v>1.2450000000000001</v>
      </c>
      <c r="H423" s="24">
        <v>0.21299999999999999</v>
      </c>
      <c r="I423" s="24">
        <v>0.28799999999999998</v>
      </c>
      <c r="J423" s="49">
        <v>3.1848548007756499</v>
      </c>
      <c r="K423" s="30">
        <f t="shared" si="18"/>
        <v>6.1990013842297254</v>
      </c>
      <c r="L423" s="30">
        <f t="shared" si="19"/>
        <v>21</v>
      </c>
      <c r="M423" s="30">
        <f t="shared" si="20"/>
        <v>5.6</v>
      </c>
    </row>
    <row r="424" spans="1:13">
      <c r="A424" s="31">
        <v>1210</v>
      </c>
      <c r="B424" s="31" t="s">
        <v>51</v>
      </c>
      <c r="C424" s="31" t="s">
        <v>47</v>
      </c>
      <c r="D424" s="24">
        <v>0.63</v>
      </c>
      <c r="E424" s="24">
        <v>53.6</v>
      </c>
      <c r="F424" s="24">
        <v>0.66</v>
      </c>
      <c r="G424" s="24">
        <v>1.2450000000000001</v>
      </c>
      <c r="H424" s="24">
        <v>0.21299999999999999</v>
      </c>
      <c r="I424" s="24">
        <v>0.28799999999999998</v>
      </c>
      <c r="J424" s="49">
        <v>8.5376501718880604</v>
      </c>
      <c r="K424" s="30">
        <f t="shared" si="18"/>
        <v>16.617682294562922</v>
      </c>
      <c r="L424" s="30">
        <f t="shared" si="19"/>
        <v>56.3</v>
      </c>
      <c r="M424" s="30">
        <f t="shared" si="20"/>
        <v>15</v>
      </c>
    </row>
    <row r="425" spans="1:13">
      <c r="A425" s="31">
        <v>1210</v>
      </c>
      <c r="B425" s="31" t="s">
        <v>56</v>
      </c>
      <c r="C425" s="31" t="s">
        <v>49</v>
      </c>
      <c r="D425" s="24">
        <v>0.22</v>
      </c>
      <c r="E425" s="24">
        <v>50.8</v>
      </c>
      <c r="F425" s="24">
        <v>0</v>
      </c>
      <c r="G425" s="24">
        <v>1.2450000000000001</v>
      </c>
      <c r="H425" s="24">
        <v>0.21299999999999999</v>
      </c>
      <c r="I425" s="24">
        <v>0.28799999999999998</v>
      </c>
      <c r="J425" s="49">
        <v>5.8723537541191799E-2</v>
      </c>
      <c r="K425" s="30">
        <f t="shared" si="18"/>
        <v>7.1595736970221036E-2</v>
      </c>
      <c r="L425" s="30">
        <f t="shared" si="19"/>
        <v>0.2</v>
      </c>
      <c r="M425" s="30">
        <f t="shared" si="20"/>
        <v>0.1</v>
      </c>
    </row>
    <row r="426" spans="1:13">
      <c r="A426" s="31">
        <v>1210</v>
      </c>
      <c r="B426" s="31" t="s">
        <v>56</v>
      </c>
      <c r="C426" s="31" t="s">
        <v>49</v>
      </c>
      <c r="D426" s="24">
        <v>0.22</v>
      </c>
      <c r="E426" s="24">
        <v>50.8</v>
      </c>
      <c r="F426" s="24">
        <v>0</v>
      </c>
      <c r="G426" s="24">
        <v>1.2450000000000001</v>
      </c>
      <c r="H426" s="24">
        <v>0.21299999999999999</v>
      </c>
      <c r="I426" s="24">
        <v>0.28799999999999998</v>
      </c>
      <c r="J426" s="49">
        <v>4.6489644186463799E-3</v>
      </c>
      <c r="K426" s="30">
        <f t="shared" si="18"/>
        <v>5.6680174192136655E-3</v>
      </c>
      <c r="L426" s="30">
        <f t="shared" si="19"/>
        <v>0</v>
      </c>
      <c r="M426" s="30">
        <f t="shared" si="20"/>
        <v>0</v>
      </c>
    </row>
    <row r="427" spans="1:13">
      <c r="A427" s="31">
        <v>1820</v>
      </c>
      <c r="B427" s="31" t="s">
        <v>56</v>
      </c>
      <c r="C427" s="31" t="s">
        <v>47</v>
      </c>
      <c r="D427" s="24">
        <v>0.22</v>
      </c>
      <c r="E427" s="24">
        <v>50.8</v>
      </c>
      <c r="F427" s="24">
        <v>0</v>
      </c>
      <c r="G427" s="24">
        <v>2.0139999999999998</v>
      </c>
      <c r="H427" s="24">
        <v>0.28699999999999998</v>
      </c>
      <c r="I427" s="24">
        <v>0.28899999999999998</v>
      </c>
      <c r="J427" s="49">
        <v>8.4860616532719105E-2</v>
      </c>
      <c r="K427" s="30">
        <f t="shared" si="18"/>
        <v>0.10382130695334629</v>
      </c>
      <c r="L427" s="30">
        <f t="shared" si="19"/>
        <v>0.6</v>
      </c>
      <c r="M427" s="30">
        <f t="shared" si="20"/>
        <v>0.1</v>
      </c>
    </row>
    <row r="428" spans="1:13">
      <c r="A428" s="31">
        <v>1820</v>
      </c>
      <c r="B428" s="31" t="s">
        <v>56</v>
      </c>
      <c r="C428" s="31" t="s">
        <v>49</v>
      </c>
      <c r="D428" s="24">
        <v>0.22</v>
      </c>
      <c r="E428" s="24">
        <v>50.8</v>
      </c>
      <c r="F428" s="24">
        <v>0</v>
      </c>
      <c r="G428" s="24">
        <v>2.0139999999999998</v>
      </c>
      <c r="H428" s="24">
        <v>0.28699999999999998</v>
      </c>
      <c r="I428" s="24">
        <v>0.28899999999999998</v>
      </c>
      <c r="J428" s="49">
        <v>2.5486586190174001</v>
      </c>
      <c r="K428" s="30">
        <f t="shared" si="18"/>
        <v>3.1181139097931876</v>
      </c>
      <c r="L428" s="30">
        <f t="shared" si="19"/>
        <v>17.100000000000001</v>
      </c>
      <c r="M428" s="30">
        <f t="shared" si="20"/>
        <v>3</v>
      </c>
    </row>
    <row r="429" spans="1:13">
      <c r="A429" s="31">
        <v>1210</v>
      </c>
      <c r="B429" s="31" t="s">
        <v>51</v>
      </c>
      <c r="C429" s="31" t="s">
        <v>47</v>
      </c>
      <c r="D429" s="24">
        <v>0.63</v>
      </c>
      <c r="E429" s="24">
        <v>53.6</v>
      </c>
      <c r="F429" s="24">
        <v>0.66</v>
      </c>
      <c r="G429" s="24">
        <v>1.2450000000000001</v>
      </c>
      <c r="H429" s="24">
        <v>0.21299999999999999</v>
      </c>
      <c r="I429" s="24">
        <v>0.28799999999999998</v>
      </c>
      <c r="J429" s="49">
        <v>0.98668125902241099</v>
      </c>
      <c r="K429" s="30">
        <f t="shared" si="18"/>
        <v>1.9204764025612207</v>
      </c>
      <c r="L429" s="30">
        <f t="shared" si="19"/>
        <v>6.5</v>
      </c>
      <c r="M429" s="30">
        <f t="shared" si="20"/>
        <v>1.7</v>
      </c>
    </row>
    <row r="430" spans="1:13">
      <c r="A430" s="31">
        <v>1210</v>
      </c>
      <c r="B430" s="31" t="s">
        <v>51</v>
      </c>
      <c r="C430" s="31" t="s">
        <v>47</v>
      </c>
      <c r="D430" s="24">
        <v>0.63</v>
      </c>
      <c r="E430" s="24">
        <v>53.6</v>
      </c>
      <c r="F430" s="24">
        <v>0.66</v>
      </c>
      <c r="G430" s="24">
        <v>1.2450000000000001</v>
      </c>
      <c r="H430" s="24">
        <v>0.21299999999999999</v>
      </c>
      <c r="I430" s="24">
        <v>0.28799999999999998</v>
      </c>
      <c r="J430" s="49">
        <v>4.5221729471318302</v>
      </c>
      <c r="K430" s="30">
        <f t="shared" si="18"/>
        <v>8.8019574242973952</v>
      </c>
      <c r="L430" s="30">
        <f t="shared" si="19"/>
        <v>29.8</v>
      </c>
      <c r="M430" s="30">
        <f t="shared" si="20"/>
        <v>8</v>
      </c>
    </row>
    <row r="431" spans="1:13">
      <c r="A431" s="31">
        <v>1210</v>
      </c>
      <c r="B431" s="31" t="s">
        <v>51</v>
      </c>
      <c r="C431" s="31" t="s">
        <v>49</v>
      </c>
      <c r="D431" s="24">
        <v>0.63</v>
      </c>
      <c r="E431" s="24">
        <v>53.6</v>
      </c>
      <c r="F431" s="24">
        <v>0.66</v>
      </c>
      <c r="G431" s="24">
        <v>1.2450000000000001</v>
      </c>
      <c r="H431" s="24">
        <v>0.21299999999999999</v>
      </c>
      <c r="I431" s="24">
        <v>0.28799999999999998</v>
      </c>
      <c r="J431" s="49">
        <v>5.8295924810818498</v>
      </c>
      <c r="K431" s="30">
        <f t="shared" si="18"/>
        <v>11.346718805177712</v>
      </c>
      <c r="L431" s="30">
        <f t="shared" si="19"/>
        <v>38.4</v>
      </c>
      <c r="M431" s="30">
        <f t="shared" si="20"/>
        <v>10.199999999999999</v>
      </c>
    </row>
    <row r="432" spans="1:13">
      <c r="A432" s="31">
        <v>1210</v>
      </c>
      <c r="B432" s="31" t="s">
        <v>51</v>
      </c>
      <c r="C432" s="31" t="s">
        <v>49</v>
      </c>
      <c r="D432" s="24">
        <v>0.63</v>
      </c>
      <c r="E432" s="24">
        <v>53.6</v>
      </c>
      <c r="F432" s="24">
        <v>0.66</v>
      </c>
      <c r="G432" s="24">
        <v>1.2450000000000001</v>
      </c>
      <c r="H432" s="24">
        <v>0.21299999999999999</v>
      </c>
      <c r="I432" s="24">
        <v>0.28799999999999998</v>
      </c>
      <c r="J432" s="49">
        <v>2.23133596751325</v>
      </c>
      <c r="K432" s="30">
        <f t="shared" si="18"/>
        <v>4.34307232716779</v>
      </c>
      <c r="L432" s="30">
        <f t="shared" si="19"/>
        <v>14.7</v>
      </c>
      <c r="M432" s="30">
        <f t="shared" si="20"/>
        <v>3.9</v>
      </c>
    </row>
    <row r="433" spans="1:13">
      <c r="A433" s="31">
        <v>1210</v>
      </c>
      <c r="B433" s="31" t="s">
        <v>51</v>
      </c>
      <c r="C433" s="31" t="s">
        <v>47</v>
      </c>
      <c r="D433" s="24">
        <v>0.63</v>
      </c>
      <c r="E433" s="24">
        <v>53.6</v>
      </c>
      <c r="F433" s="24">
        <v>0.66</v>
      </c>
      <c r="G433" s="24">
        <v>1.2450000000000001</v>
      </c>
      <c r="H433" s="24">
        <v>0.21299999999999999</v>
      </c>
      <c r="I433" s="24">
        <v>0.28799999999999998</v>
      </c>
      <c r="J433" s="49">
        <v>12.3964621099</v>
      </c>
      <c r="K433" s="30">
        <f t="shared" si="18"/>
        <v>24.128473850709359</v>
      </c>
      <c r="L433" s="30">
        <f t="shared" si="19"/>
        <v>81.7</v>
      </c>
      <c r="M433" s="30">
        <f t="shared" si="20"/>
        <v>21.8</v>
      </c>
    </row>
    <row r="434" spans="1:13">
      <c r="A434" s="31">
        <v>1210</v>
      </c>
      <c r="B434" s="31" t="s">
        <v>51</v>
      </c>
      <c r="C434" s="31" t="s">
        <v>47</v>
      </c>
      <c r="D434" s="24">
        <v>0.63</v>
      </c>
      <c r="E434" s="24">
        <v>53.6</v>
      </c>
      <c r="F434" s="24">
        <v>0.66</v>
      </c>
      <c r="G434" s="24">
        <v>1.2450000000000001</v>
      </c>
      <c r="H434" s="24">
        <v>0.21299999999999999</v>
      </c>
      <c r="I434" s="24">
        <v>0.28799999999999998</v>
      </c>
      <c r="J434" s="49">
        <v>5.9090925325105204</v>
      </c>
      <c r="K434" s="30">
        <f t="shared" si="18"/>
        <v>11.501457705278478</v>
      </c>
      <c r="L434" s="30">
        <f t="shared" si="19"/>
        <v>39</v>
      </c>
      <c r="M434" s="30">
        <f t="shared" si="20"/>
        <v>10.4</v>
      </c>
    </row>
    <row r="435" spans="1:13">
      <c r="A435" s="31">
        <v>1210</v>
      </c>
      <c r="B435" s="31" t="s">
        <v>51</v>
      </c>
      <c r="C435" s="31" t="s">
        <v>49</v>
      </c>
      <c r="D435" s="24">
        <v>0.63</v>
      </c>
      <c r="E435" s="24">
        <v>53.6</v>
      </c>
      <c r="F435" s="24">
        <v>0.66</v>
      </c>
      <c r="G435" s="24">
        <v>1.2450000000000001</v>
      </c>
      <c r="H435" s="24">
        <v>0.21299999999999999</v>
      </c>
      <c r="I435" s="24">
        <v>0.28799999999999998</v>
      </c>
      <c r="J435" s="49">
        <v>15.1631261693</v>
      </c>
      <c r="K435" s="30">
        <f t="shared" si="18"/>
        <v>29.513508775925519</v>
      </c>
      <c r="L435" s="30">
        <f t="shared" si="19"/>
        <v>100</v>
      </c>
      <c r="M435" s="30">
        <f t="shared" si="20"/>
        <v>26.7</v>
      </c>
    </row>
    <row r="436" spans="1:13">
      <c r="A436" s="31">
        <v>1110</v>
      </c>
      <c r="B436" s="31" t="s">
        <v>56</v>
      </c>
      <c r="D436" s="24">
        <v>0.22</v>
      </c>
      <c r="E436" s="24">
        <v>50.8</v>
      </c>
      <c r="F436" s="24">
        <v>0</v>
      </c>
      <c r="G436" s="24">
        <v>0.96799999999999997</v>
      </c>
      <c r="H436" s="24">
        <v>0.125</v>
      </c>
      <c r="I436" s="24">
        <v>0.28799999999999998</v>
      </c>
      <c r="J436" s="49">
        <v>4.9325119465656701E-2</v>
      </c>
      <c r="K436" s="30">
        <f t="shared" si="18"/>
        <v>6.0137185652528645E-2</v>
      </c>
      <c r="L436" s="30">
        <f t="shared" si="19"/>
        <v>0.2</v>
      </c>
      <c r="M436" s="30">
        <f t="shared" si="20"/>
        <v>0</v>
      </c>
    </row>
    <row r="437" spans="1:13">
      <c r="A437" s="31">
        <v>1110</v>
      </c>
      <c r="B437" s="31" t="s">
        <v>56</v>
      </c>
      <c r="C437" s="31" t="s">
        <v>46</v>
      </c>
      <c r="D437" s="24">
        <v>0.22</v>
      </c>
      <c r="E437" s="24">
        <v>50.8</v>
      </c>
      <c r="F437" s="24">
        <v>0</v>
      </c>
      <c r="G437" s="24">
        <v>0.96799999999999997</v>
      </c>
      <c r="H437" s="24">
        <v>0.125</v>
      </c>
      <c r="I437" s="24">
        <v>0.28799999999999998</v>
      </c>
      <c r="J437" s="49">
        <v>9.6130826189422702</v>
      </c>
      <c r="K437" s="30">
        <f t="shared" si="18"/>
        <v>11.720270329014413</v>
      </c>
      <c r="L437" s="30">
        <f t="shared" si="19"/>
        <v>30.9</v>
      </c>
      <c r="M437" s="30">
        <f t="shared" si="20"/>
        <v>6.1</v>
      </c>
    </row>
    <row r="438" spans="1:13">
      <c r="A438" s="31">
        <v>1110</v>
      </c>
      <c r="B438" s="31" t="s">
        <v>56</v>
      </c>
      <c r="C438" s="31" t="s">
        <v>47</v>
      </c>
      <c r="D438" s="24">
        <v>0.22</v>
      </c>
      <c r="E438" s="24">
        <v>50.8</v>
      </c>
      <c r="F438" s="24">
        <v>0</v>
      </c>
      <c r="G438" s="24">
        <v>0.96799999999999997</v>
      </c>
      <c r="H438" s="24">
        <v>0.125</v>
      </c>
      <c r="I438" s="24">
        <v>0.28799999999999998</v>
      </c>
      <c r="J438" s="49">
        <v>6.4800687300136002E-3</v>
      </c>
      <c r="K438" s="30">
        <f t="shared" si="18"/>
        <v>7.9004997956325807E-3</v>
      </c>
      <c r="L438" s="30">
        <f t="shared" si="19"/>
        <v>0</v>
      </c>
      <c r="M438" s="30">
        <f t="shared" si="20"/>
        <v>0</v>
      </c>
    </row>
    <row r="439" spans="1:13">
      <c r="A439" s="31">
        <v>1110</v>
      </c>
      <c r="B439" s="31" t="s">
        <v>56</v>
      </c>
      <c r="D439" s="24">
        <v>0.22</v>
      </c>
      <c r="E439" s="24">
        <v>50.8</v>
      </c>
      <c r="F439" s="24">
        <v>0</v>
      </c>
      <c r="G439" s="24">
        <v>0.96799999999999997</v>
      </c>
      <c r="H439" s="24">
        <v>0.125</v>
      </c>
      <c r="I439" s="24">
        <v>0.28799999999999998</v>
      </c>
      <c r="J439" s="49">
        <v>0.13705587411645101</v>
      </c>
      <c r="K439" s="30">
        <f t="shared" si="18"/>
        <v>0.16709852172277706</v>
      </c>
      <c r="L439" s="30">
        <f t="shared" si="19"/>
        <v>0.4</v>
      </c>
      <c r="M439" s="30">
        <f t="shared" si="20"/>
        <v>0.1</v>
      </c>
    </row>
    <row r="440" spans="1:13">
      <c r="A440" s="31">
        <v>1110</v>
      </c>
      <c r="B440" s="31" t="s">
        <v>56</v>
      </c>
      <c r="C440" s="31" t="s">
        <v>47</v>
      </c>
      <c r="D440" s="24">
        <v>0.22</v>
      </c>
      <c r="E440" s="24">
        <v>50.8</v>
      </c>
      <c r="F440" s="24">
        <v>0</v>
      </c>
      <c r="G440" s="24">
        <v>0.96799999999999997</v>
      </c>
      <c r="H440" s="24">
        <v>0.125</v>
      </c>
      <c r="I440" s="24">
        <v>0.28799999999999998</v>
      </c>
      <c r="J440" s="49">
        <v>5.2529304021197003</v>
      </c>
      <c r="K440" s="30">
        <f t="shared" si="18"/>
        <v>6.4043727462643369</v>
      </c>
      <c r="L440" s="30">
        <f t="shared" si="19"/>
        <v>16.899999999999999</v>
      </c>
      <c r="M440" s="30">
        <f t="shared" si="20"/>
        <v>3.3</v>
      </c>
    </row>
    <row r="441" spans="1:13">
      <c r="A441" s="31">
        <v>1110</v>
      </c>
      <c r="B441" s="31" t="s">
        <v>56</v>
      </c>
      <c r="C441" s="31" t="s">
        <v>46</v>
      </c>
      <c r="D441" s="24">
        <v>0.22</v>
      </c>
      <c r="E441" s="24">
        <v>50.8</v>
      </c>
      <c r="F441" s="24">
        <v>0</v>
      </c>
      <c r="G441" s="24">
        <v>0.96799999999999997</v>
      </c>
      <c r="H441" s="24">
        <v>0.125</v>
      </c>
      <c r="I441" s="24">
        <v>0.28799999999999998</v>
      </c>
      <c r="J441" s="49">
        <v>16.973827029900001</v>
      </c>
      <c r="K441" s="30">
        <f t="shared" si="18"/>
        <v>20.694489914854078</v>
      </c>
      <c r="L441" s="30">
        <f t="shared" si="19"/>
        <v>54.5</v>
      </c>
      <c r="M441" s="30">
        <f t="shared" si="20"/>
        <v>10.8</v>
      </c>
    </row>
    <row r="442" spans="1:13">
      <c r="A442" s="31">
        <v>1110</v>
      </c>
      <c r="B442" s="31" t="s">
        <v>56</v>
      </c>
      <c r="C442" s="31" t="s">
        <v>47</v>
      </c>
      <c r="D442" s="24">
        <v>0.22</v>
      </c>
      <c r="E442" s="24">
        <v>50.8</v>
      </c>
      <c r="F442" s="24">
        <v>0</v>
      </c>
      <c r="G442" s="24">
        <v>0.96799999999999997</v>
      </c>
      <c r="H442" s="24">
        <v>0.125</v>
      </c>
      <c r="I442" s="24">
        <v>0.28799999999999998</v>
      </c>
      <c r="J442" s="49">
        <v>2.1563953340889498E-3</v>
      </c>
      <c r="K442" s="30">
        <f t="shared" si="18"/>
        <v>2.6290771913212475E-3</v>
      </c>
      <c r="L442" s="30">
        <f t="shared" si="19"/>
        <v>0</v>
      </c>
      <c r="M442" s="30">
        <f t="shared" si="20"/>
        <v>0</v>
      </c>
    </row>
    <row r="443" spans="1:13">
      <c r="A443" s="31">
        <v>1490</v>
      </c>
      <c r="B443" s="31" t="s">
        <v>56</v>
      </c>
      <c r="C443" s="31" t="s">
        <v>49</v>
      </c>
      <c r="D443" s="24">
        <v>0.22</v>
      </c>
      <c r="E443" s="24">
        <v>50.8</v>
      </c>
      <c r="F443" s="24">
        <v>0</v>
      </c>
      <c r="G443" s="24">
        <v>1.4430000000000001</v>
      </c>
      <c r="H443" s="24">
        <v>0.22500000000000001</v>
      </c>
      <c r="I443" s="24">
        <v>0.43099999999999999</v>
      </c>
      <c r="J443" s="49">
        <v>6.7021765984199996E-2</v>
      </c>
      <c r="K443" s="30">
        <f t="shared" si="18"/>
        <v>0.12228568015590517</v>
      </c>
      <c r="L443" s="30">
        <f t="shared" si="19"/>
        <v>0.5</v>
      </c>
      <c r="M443" s="30">
        <f t="shared" si="20"/>
        <v>0.1</v>
      </c>
    </row>
    <row r="444" spans="1:13">
      <c r="A444" s="31">
        <v>1330</v>
      </c>
      <c r="B444" s="31" t="s">
        <v>51</v>
      </c>
      <c r="C444" s="31" t="s">
        <v>47</v>
      </c>
      <c r="D444" s="24">
        <v>0.63</v>
      </c>
      <c r="E444" s="24">
        <v>53.6</v>
      </c>
      <c r="F444" s="24">
        <v>0.66</v>
      </c>
      <c r="G444" s="24">
        <v>1.395</v>
      </c>
      <c r="H444" s="24">
        <v>0.33900000000000002</v>
      </c>
      <c r="I444" s="24">
        <v>0.39300000000000002</v>
      </c>
      <c r="J444" s="49">
        <v>4.5504762112625103</v>
      </c>
      <c r="K444" s="30">
        <f t="shared" si="18"/>
        <v>10.991220240683468</v>
      </c>
      <c r="L444" s="30">
        <f t="shared" si="19"/>
        <v>41.7</v>
      </c>
      <c r="M444" s="30">
        <f t="shared" si="20"/>
        <v>13</v>
      </c>
    </row>
    <row r="445" spans="1:13">
      <c r="A445" s="31">
        <v>1330</v>
      </c>
      <c r="B445" s="31" t="s">
        <v>51</v>
      </c>
      <c r="C445" s="31" t="s">
        <v>50</v>
      </c>
      <c r="D445" s="24">
        <v>0.63</v>
      </c>
      <c r="E445" s="24">
        <v>53.6</v>
      </c>
      <c r="F445" s="24">
        <v>0.66</v>
      </c>
      <c r="G445" s="24">
        <v>1.395</v>
      </c>
      <c r="H445" s="24">
        <v>0.33900000000000002</v>
      </c>
      <c r="I445" s="24">
        <v>0.39300000000000002</v>
      </c>
      <c r="J445" s="49">
        <v>9.7175680355750007</v>
      </c>
      <c r="K445" s="30">
        <f t="shared" si="18"/>
        <v>23.471813833127861</v>
      </c>
      <c r="L445" s="30">
        <f t="shared" si="19"/>
        <v>89.1</v>
      </c>
      <c r="M445" s="30">
        <f t="shared" si="20"/>
        <v>27.8</v>
      </c>
    </row>
    <row r="446" spans="1:13">
      <c r="A446" s="31">
        <v>1330</v>
      </c>
      <c r="B446" s="31" t="s">
        <v>51</v>
      </c>
      <c r="C446" s="31" t="s">
        <v>47</v>
      </c>
      <c r="D446" s="24">
        <v>0.63</v>
      </c>
      <c r="E446" s="24">
        <v>53.6</v>
      </c>
      <c r="F446" s="24">
        <v>0.66</v>
      </c>
      <c r="G446" s="24">
        <v>1.395</v>
      </c>
      <c r="H446" s="24">
        <v>0.33900000000000002</v>
      </c>
      <c r="I446" s="24">
        <v>0.39300000000000002</v>
      </c>
      <c r="J446" s="49">
        <v>9.0597954630319304</v>
      </c>
      <c r="K446" s="30">
        <f t="shared" si="18"/>
        <v>21.883029961407328</v>
      </c>
      <c r="L446" s="30">
        <f t="shared" si="19"/>
        <v>83.1</v>
      </c>
      <c r="M446" s="30">
        <f t="shared" si="20"/>
        <v>25.9</v>
      </c>
    </row>
    <row r="447" spans="1:13">
      <c r="A447" s="31">
        <v>1330</v>
      </c>
      <c r="B447" s="31" t="s">
        <v>51</v>
      </c>
      <c r="C447" s="31" t="s">
        <v>49</v>
      </c>
      <c r="D447" s="24">
        <v>0.63</v>
      </c>
      <c r="E447" s="24">
        <v>53.6</v>
      </c>
      <c r="F447" s="24">
        <v>0.66</v>
      </c>
      <c r="G447" s="24">
        <v>1.395</v>
      </c>
      <c r="H447" s="24">
        <v>0.33900000000000002</v>
      </c>
      <c r="I447" s="24">
        <v>0.39300000000000002</v>
      </c>
      <c r="J447" s="49">
        <v>21.694122256899998</v>
      </c>
      <c r="K447" s="30">
        <f t="shared" si="18"/>
        <v>52.399982899316257</v>
      </c>
      <c r="L447" s="30">
        <f t="shared" si="19"/>
        <v>198.9</v>
      </c>
      <c r="M447" s="30">
        <f t="shared" si="20"/>
        <v>62</v>
      </c>
    </row>
    <row r="448" spans="1:13">
      <c r="A448" s="31">
        <v>1330</v>
      </c>
      <c r="B448" s="31" t="s">
        <v>51</v>
      </c>
      <c r="C448" s="31" t="s">
        <v>47</v>
      </c>
      <c r="D448" s="24">
        <v>0.63</v>
      </c>
      <c r="E448" s="24">
        <v>53.6</v>
      </c>
      <c r="F448" s="24">
        <v>0.66</v>
      </c>
      <c r="G448" s="24">
        <v>1.395</v>
      </c>
      <c r="H448" s="24">
        <v>0.33900000000000002</v>
      </c>
      <c r="I448" s="24">
        <v>0.39300000000000002</v>
      </c>
      <c r="J448" s="49">
        <v>0.24091021915976499</v>
      </c>
      <c r="K448" s="30">
        <f t="shared" si="18"/>
        <v>0.58189454335849633</v>
      </c>
      <c r="L448" s="30">
        <f t="shared" si="19"/>
        <v>2.2000000000000002</v>
      </c>
      <c r="M448" s="30">
        <f t="shared" si="20"/>
        <v>0.7</v>
      </c>
    </row>
    <row r="449" spans="1:13">
      <c r="A449" s="31">
        <v>1330</v>
      </c>
      <c r="B449" s="31" t="s">
        <v>51</v>
      </c>
      <c r="C449" s="31" t="s">
        <v>47</v>
      </c>
      <c r="D449" s="24">
        <v>0.63</v>
      </c>
      <c r="E449" s="24">
        <v>53.6</v>
      </c>
      <c r="F449" s="24">
        <v>0.66</v>
      </c>
      <c r="G449" s="24">
        <v>1.395</v>
      </c>
      <c r="H449" s="24">
        <v>0.33900000000000002</v>
      </c>
      <c r="I449" s="24">
        <v>0.39300000000000002</v>
      </c>
      <c r="J449" s="49">
        <v>6.8806373355054102</v>
      </c>
      <c r="K449" s="30">
        <f t="shared" si="18"/>
        <v>16.61949142017977</v>
      </c>
      <c r="L449" s="30">
        <f t="shared" si="19"/>
        <v>63.1</v>
      </c>
      <c r="M449" s="30">
        <f t="shared" si="20"/>
        <v>19.7</v>
      </c>
    </row>
    <row r="450" spans="1:13">
      <c r="A450" s="31">
        <v>1400</v>
      </c>
      <c r="B450" s="31" t="s">
        <v>56</v>
      </c>
      <c r="D450" s="24">
        <v>0.22</v>
      </c>
      <c r="E450" s="24">
        <v>50.8</v>
      </c>
      <c r="F450" s="24">
        <v>0</v>
      </c>
      <c r="G450" s="24">
        <v>0.70899999999999996</v>
      </c>
      <c r="H450" s="24">
        <v>0.11700000000000001</v>
      </c>
      <c r="I450" s="24">
        <v>0.43099999999999999</v>
      </c>
      <c r="J450" s="49">
        <v>4.1333022412449799E-3</v>
      </c>
      <c r="K450" s="30">
        <f t="shared" si="18"/>
        <v>7.5414854926342152E-3</v>
      </c>
      <c r="L450" s="30">
        <f t="shared" si="19"/>
        <v>0</v>
      </c>
      <c r="M450" s="30">
        <f t="shared" si="20"/>
        <v>0</v>
      </c>
    </row>
    <row r="451" spans="1:13">
      <c r="A451" s="31">
        <v>1210</v>
      </c>
      <c r="B451" s="31" t="s">
        <v>56</v>
      </c>
      <c r="C451" s="31" t="s">
        <v>46</v>
      </c>
      <c r="D451" s="24">
        <v>0.22</v>
      </c>
      <c r="E451" s="24">
        <v>50.8</v>
      </c>
      <c r="F451" s="24">
        <v>0</v>
      </c>
      <c r="G451" s="24">
        <v>1.2450000000000001</v>
      </c>
      <c r="H451" s="24">
        <v>0.21299999999999999</v>
      </c>
      <c r="I451" s="24">
        <v>0.28799999999999998</v>
      </c>
      <c r="J451" s="49">
        <v>2.70241379812722E-3</v>
      </c>
      <c r="K451" s="30">
        <f t="shared" ref="K451:K514" si="21">(E451*I451*J451/12)+(F451*J451)</f>
        <v>3.294782902676706E-3</v>
      </c>
      <c r="L451" s="30">
        <f t="shared" ref="L451:L514" si="22">ROUND(2.721*G451*K451,1)</f>
        <v>0</v>
      </c>
      <c r="M451" s="30">
        <f t="shared" ref="M451:M514" si="23">ROUND((2.721*H451*K451)+(D451*J451),1)</f>
        <v>0</v>
      </c>
    </row>
    <row r="452" spans="1:13">
      <c r="A452" s="31">
        <v>1210</v>
      </c>
      <c r="B452" s="31" t="s">
        <v>56</v>
      </c>
      <c r="C452" s="31" t="s">
        <v>49</v>
      </c>
      <c r="D452" s="24">
        <v>0.22</v>
      </c>
      <c r="E452" s="24">
        <v>50.8</v>
      </c>
      <c r="F452" s="24">
        <v>0</v>
      </c>
      <c r="G452" s="24">
        <v>1.2450000000000001</v>
      </c>
      <c r="H452" s="24">
        <v>0.21299999999999999</v>
      </c>
      <c r="I452" s="24">
        <v>0.28799999999999998</v>
      </c>
      <c r="J452" s="49">
        <v>2.8031006753118001E-4</v>
      </c>
      <c r="K452" s="30">
        <f t="shared" si="21"/>
        <v>3.4175403433401463E-4</v>
      </c>
      <c r="L452" s="30">
        <f t="shared" si="22"/>
        <v>0</v>
      </c>
      <c r="M452" s="30">
        <f t="shared" si="23"/>
        <v>0</v>
      </c>
    </row>
    <row r="453" spans="1:13">
      <c r="A453" s="31">
        <v>1210</v>
      </c>
      <c r="B453" s="31" t="s">
        <v>56</v>
      </c>
      <c r="C453" s="31" t="s">
        <v>47</v>
      </c>
      <c r="D453" s="24">
        <v>0.22</v>
      </c>
      <c r="E453" s="24">
        <v>50.8</v>
      </c>
      <c r="F453" s="24">
        <v>0</v>
      </c>
      <c r="G453" s="24">
        <v>1.2450000000000001</v>
      </c>
      <c r="H453" s="24">
        <v>0.21299999999999999</v>
      </c>
      <c r="I453" s="24">
        <v>0.28799999999999998</v>
      </c>
      <c r="J453" s="49">
        <v>7.9075946428840995E-4</v>
      </c>
      <c r="K453" s="30">
        <f t="shared" si="21"/>
        <v>9.6409393886042925E-4</v>
      </c>
      <c r="L453" s="30">
        <f t="shared" si="22"/>
        <v>0</v>
      </c>
      <c r="M453" s="30">
        <f t="shared" si="23"/>
        <v>0</v>
      </c>
    </row>
    <row r="454" spans="1:13">
      <c r="A454" s="31">
        <v>1210</v>
      </c>
      <c r="B454" s="31" t="s">
        <v>56</v>
      </c>
      <c r="D454" s="24">
        <v>0.22</v>
      </c>
      <c r="E454" s="24">
        <v>50.8</v>
      </c>
      <c r="F454" s="24">
        <v>0</v>
      </c>
      <c r="G454" s="24">
        <v>1.2450000000000001</v>
      </c>
      <c r="H454" s="24">
        <v>0.21299999999999999</v>
      </c>
      <c r="I454" s="24">
        <v>0.28799999999999998</v>
      </c>
      <c r="J454" s="49">
        <v>2.2257682042152501E-2</v>
      </c>
      <c r="K454" s="30">
        <f t="shared" si="21"/>
        <v>2.7136565945792324E-2</v>
      </c>
      <c r="L454" s="30">
        <f t="shared" si="22"/>
        <v>0.1</v>
      </c>
      <c r="M454" s="30">
        <f t="shared" si="23"/>
        <v>0</v>
      </c>
    </row>
    <row r="455" spans="1:13">
      <c r="A455" s="31">
        <v>1210</v>
      </c>
      <c r="B455" s="31" t="s">
        <v>56</v>
      </c>
      <c r="C455" s="31" t="s">
        <v>47</v>
      </c>
      <c r="D455" s="24">
        <v>0.22</v>
      </c>
      <c r="E455" s="24">
        <v>50.8</v>
      </c>
      <c r="F455" s="24">
        <v>0</v>
      </c>
      <c r="G455" s="24">
        <v>1.2450000000000001</v>
      </c>
      <c r="H455" s="24">
        <v>0.21299999999999999</v>
      </c>
      <c r="I455" s="24">
        <v>0.28799999999999998</v>
      </c>
      <c r="J455" s="49">
        <v>0.114784739149994</v>
      </c>
      <c r="K455" s="30">
        <f t="shared" si="21"/>
        <v>0.13994555397167266</v>
      </c>
      <c r="L455" s="30">
        <f t="shared" si="22"/>
        <v>0.5</v>
      </c>
      <c r="M455" s="30">
        <f t="shared" si="23"/>
        <v>0.1</v>
      </c>
    </row>
    <row r="456" spans="1:13">
      <c r="A456" s="31">
        <v>1210</v>
      </c>
      <c r="B456" s="31" t="s">
        <v>56</v>
      </c>
      <c r="C456" s="31" t="s">
        <v>49</v>
      </c>
      <c r="D456" s="24">
        <v>0.22</v>
      </c>
      <c r="E456" s="24">
        <v>50.8</v>
      </c>
      <c r="F456" s="24">
        <v>0</v>
      </c>
      <c r="G456" s="24">
        <v>1.2450000000000001</v>
      </c>
      <c r="H456" s="24">
        <v>0.21299999999999999</v>
      </c>
      <c r="I456" s="24">
        <v>0.28799999999999998</v>
      </c>
      <c r="J456" s="49">
        <v>5.43662894159384E-2</v>
      </c>
      <c r="K456" s="30">
        <f t="shared" si="21"/>
        <v>6.6283380055912097E-2</v>
      </c>
      <c r="L456" s="30">
        <f t="shared" si="22"/>
        <v>0.2</v>
      </c>
      <c r="M456" s="30">
        <f t="shared" si="23"/>
        <v>0.1</v>
      </c>
    </row>
    <row r="457" spans="1:13">
      <c r="A457" s="31">
        <v>1660</v>
      </c>
      <c r="B457" s="31" t="s">
        <v>45</v>
      </c>
      <c r="D457" s="24">
        <v>0.8</v>
      </c>
      <c r="E457" s="24">
        <v>49.9</v>
      </c>
      <c r="F457" s="24">
        <v>0</v>
      </c>
      <c r="G457" s="24">
        <v>0.505</v>
      </c>
      <c r="H457" s="24">
        <v>6.8000000000000005E-2</v>
      </c>
      <c r="I457" s="24">
        <v>5.2999999999999999E-2</v>
      </c>
      <c r="J457" s="49">
        <v>14.9211119637</v>
      </c>
      <c r="K457" s="30">
        <f t="shared" si="21"/>
        <v>3.2884887341997824</v>
      </c>
      <c r="L457" s="30">
        <f t="shared" si="22"/>
        <v>4.5</v>
      </c>
      <c r="M457" s="30">
        <f t="shared" si="23"/>
        <v>12.5</v>
      </c>
    </row>
    <row r="458" spans="1:13">
      <c r="A458" s="31">
        <v>1660</v>
      </c>
      <c r="B458" s="31" t="s">
        <v>45</v>
      </c>
      <c r="C458" s="31" t="s">
        <v>46</v>
      </c>
      <c r="D458" s="24">
        <v>0.8</v>
      </c>
      <c r="E458" s="24">
        <v>49.9</v>
      </c>
      <c r="F458" s="24">
        <v>0</v>
      </c>
      <c r="G458" s="24">
        <v>0.505</v>
      </c>
      <c r="H458" s="24">
        <v>6.8000000000000005E-2</v>
      </c>
      <c r="I458" s="24">
        <v>5.2999999999999999E-2</v>
      </c>
      <c r="J458" s="49">
        <v>0.123481912125585</v>
      </c>
      <c r="K458" s="30">
        <f t="shared" si="21"/>
        <v>2.7214384416544554E-2</v>
      </c>
      <c r="L458" s="30">
        <f t="shared" si="22"/>
        <v>0</v>
      </c>
      <c r="M458" s="30">
        <f t="shared" si="23"/>
        <v>0.1</v>
      </c>
    </row>
    <row r="459" spans="1:13">
      <c r="A459" s="31">
        <v>1330</v>
      </c>
      <c r="B459" s="31" t="s">
        <v>51</v>
      </c>
      <c r="C459" s="31" t="s">
        <v>50</v>
      </c>
      <c r="D459" s="24">
        <v>0.63</v>
      </c>
      <c r="E459" s="24">
        <v>53.6</v>
      </c>
      <c r="F459" s="24">
        <v>0.66</v>
      </c>
      <c r="G459" s="24">
        <v>1.395</v>
      </c>
      <c r="H459" s="24">
        <v>0.33900000000000002</v>
      </c>
      <c r="I459" s="24">
        <v>0.39300000000000002</v>
      </c>
      <c r="J459" s="49">
        <v>9.0818639142020601</v>
      </c>
      <c r="K459" s="30">
        <f t="shared" si="21"/>
        <v>21.936334098363659</v>
      </c>
      <c r="L459" s="30">
        <f t="shared" si="22"/>
        <v>83.3</v>
      </c>
      <c r="M459" s="30">
        <f t="shared" si="23"/>
        <v>26</v>
      </c>
    </row>
    <row r="460" spans="1:13">
      <c r="A460" s="31">
        <v>1330</v>
      </c>
      <c r="B460" s="31" t="s">
        <v>51</v>
      </c>
      <c r="D460" s="24">
        <v>0.63</v>
      </c>
      <c r="E460" s="24">
        <v>53.6</v>
      </c>
      <c r="F460" s="24">
        <v>0.66</v>
      </c>
      <c r="G460" s="24">
        <v>1.395</v>
      </c>
      <c r="H460" s="24">
        <v>0.33900000000000002</v>
      </c>
      <c r="I460" s="24">
        <v>0.39300000000000002</v>
      </c>
      <c r="J460" s="49">
        <v>6.6248451237528099E-3</v>
      </c>
      <c r="K460" s="30">
        <f t="shared" si="21"/>
        <v>1.6001650911912538E-2</v>
      </c>
      <c r="L460" s="30">
        <f t="shared" si="22"/>
        <v>0.1</v>
      </c>
      <c r="M460" s="30">
        <f t="shared" si="23"/>
        <v>0</v>
      </c>
    </row>
    <row r="461" spans="1:13">
      <c r="A461" s="31">
        <v>1330</v>
      </c>
      <c r="B461" s="31" t="s">
        <v>51</v>
      </c>
      <c r="C461" s="31" t="s">
        <v>47</v>
      </c>
      <c r="D461" s="24">
        <v>0.63</v>
      </c>
      <c r="E461" s="24">
        <v>53.6</v>
      </c>
      <c r="F461" s="24">
        <v>0.66</v>
      </c>
      <c r="G461" s="24">
        <v>1.395</v>
      </c>
      <c r="H461" s="24">
        <v>0.33900000000000002</v>
      </c>
      <c r="I461" s="24">
        <v>0.39300000000000002</v>
      </c>
      <c r="J461" s="49">
        <v>4.4059089837699301E-2</v>
      </c>
      <c r="K461" s="30">
        <f t="shared" si="21"/>
        <v>0.1064203255939789</v>
      </c>
      <c r="L461" s="30">
        <f t="shared" si="22"/>
        <v>0.4</v>
      </c>
      <c r="M461" s="30">
        <f t="shared" si="23"/>
        <v>0.1</v>
      </c>
    </row>
    <row r="462" spans="1:13">
      <c r="A462" s="31">
        <v>1330</v>
      </c>
      <c r="B462" s="31" t="s">
        <v>51</v>
      </c>
      <c r="C462" s="31" t="s">
        <v>47</v>
      </c>
      <c r="D462" s="24">
        <v>0.63</v>
      </c>
      <c r="E462" s="24">
        <v>53.6</v>
      </c>
      <c r="F462" s="24">
        <v>0.66</v>
      </c>
      <c r="G462" s="24">
        <v>1.395</v>
      </c>
      <c r="H462" s="24">
        <v>0.33900000000000002</v>
      </c>
      <c r="I462" s="24">
        <v>0.39300000000000002</v>
      </c>
      <c r="J462" s="49">
        <v>7.4827604220872397</v>
      </c>
      <c r="K462" s="30">
        <f t="shared" si="21"/>
        <v>18.073859523509519</v>
      </c>
      <c r="L462" s="30">
        <f t="shared" si="22"/>
        <v>68.599999999999994</v>
      </c>
      <c r="M462" s="30">
        <f t="shared" si="23"/>
        <v>21.4</v>
      </c>
    </row>
    <row r="463" spans="1:13">
      <c r="A463" s="31">
        <v>1400</v>
      </c>
      <c r="B463" s="31" t="s">
        <v>56</v>
      </c>
      <c r="C463" s="31" t="s">
        <v>49</v>
      </c>
      <c r="D463" s="24">
        <v>0.22</v>
      </c>
      <c r="E463" s="24">
        <v>50.8</v>
      </c>
      <c r="F463" s="24">
        <v>0</v>
      </c>
      <c r="G463" s="24">
        <v>0.70899999999999996</v>
      </c>
      <c r="H463" s="24">
        <v>0.11700000000000001</v>
      </c>
      <c r="I463" s="24">
        <v>0.43099999999999999</v>
      </c>
      <c r="J463" s="49">
        <v>1.03234842366344E-2</v>
      </c>
      <c r="K463" s="30">
        <f t="shared" si="21"/>
        <v>1.8835885222021908E-2</v>
      </c>
      <c r="L463" s="30">
        <f t="shared" si="22"/>
        <v>0</v>
      </c>
      <c r="M463" s="30">
        <f t="shared" si="23"/>
        <v>0</v>
      </c>
    </row>
    <row r="464" spans="1:13">
      <c r="A464" s="31">
        <v>1820</v>
      </c>
      <c r="B464" s="31" t="s">
        <v>56</v>
      </c>
      <c r="C464" s="31" t="s">
        <v>46</v>
      </c>
      <c r="D464" s="24">
        <v>0.22</v>
      </c>
      <c r="E464" s="24">
        <v>50.8</v>
      </c>
      <c r="F464" s="24">
        <v>0</v>
      </c>
      <c r="G464" s="24">
        <v>2.0139999999999998</v>
      </c>
      <c r="H464" s="24">
        <v>0.28699999999999998</v>
      </c>
      <c r="I464" s="24">
        <v>0.28899999999999998</v>
      </c>
      <c r="J464" s="49">
        <v>0.61050043310431801</v>
      </c>
      <c r="K464" s="30">
        <f t="shared" si="21"/>
        <v>0.74690657987425935</v>
      </c>
      <c r="L464" s="30">
        <f t="shared" si="22"/>
        <v>4.0999999999999996</v>
      </c>
      <c r="M464" s="30">
        <f t="shared" si="23"/>
        <v>0.7</v>
      </c>
    </row>
    <row r="465" spans="1:13">
      <c r="A465" s="31">
        <v>1820</v>
      </c>
      <c r="B465" s="31" t="s">
        <v>56</v>
      </c>
      <c r="D465" s="24">
        <v>0.22</v>
      </c>
      <c r="E465" s="24">
        <v>50.8</v>
      </c>
      <c r="F465" s="24">
        <v>0</v>
      </c>
      <c r="G465" s="24">
        <v>2.0139999999999998</v>
      </c>
      <c r="H465" s="24">
        <v>0.28699999999999998</v>
      </c>
      <c r="I465" s="24">
        <v>0.28899999999999998</v>
      </c>
      <c r="J465" s="49">
        <v>4.2675058693357098E-3</v>
      </c>
      <c r="K465" s="30">
        <f t="shared" si="21"/>
        <v>5.2210089307409514E-3</v>
      </c>
      <c r="L465" s="30">
        <f t="shared" si="22"/>
        <v>0</v>
      </c>
      <c r="M465" s="30">
        <f t="shared" si="23"/>
        <v>0</v>
      </c>
    </row>
    <row r="466" spans="1:13">
      <c r="A466" s="31">
        <v>1820</v>
      </c>
      <c r="B466" s="31" t="s">
        <v>56</v>
      </c>
      <c r="C466" s="31" t="s">
        <v>50</v>
      </c>
      <c r="D466" s="24">
        <v>0.22</v>
      </c>
      <c r="E466" s="24">
        <v>50.8</v>
      </c>
      <c r="F466" s="24">
        <v>0</v>
      </c>
      <c r="G466" s="24">
        <v>2.0139999999999998</v>
      </c>
      <c r="H466" s="24">
        <v>0.28699999999999998</v>
      </c>
      <c r="I466" s="24">
        <v>0.28899999999999998</v>
      </c>
      <c r="J466" s="49">
        <v>6.8894617601487004E-3</v>
      </c>
      <c r="K466" s="30">
        <f t="shared" si="21"/>
        <v>8.4287971660912571E-3</v>
      </c>
      <c r="L466" s="30">
        <f t="shared" si="22"/>
        <v>0</v>
      </c>
      <c r="M466" s="30">
        <f t="shared" si="23"/>
        <v>0</v>
      </c>
    </row>
    <row r="467" spans="1:13">
      <c r="A467" s="31">
        <v>1330</v>
      </c>
      <c r="B467" s="31" t="s">
        <v>56</v>
      </c>
      <c r="D467" s="24">
        <v>0.22</v>
      </c>
      <c r="E467" s="24">
        <v>50.8</v>
      </c>
      <c r="F467" s="24">
        <v>0</v>
      </c>
      <c r="G467" s="24">
        <v>1.395</v>
      </c>
      <c r="H467" s="24">
        <v>0.33900000000000002</v>
      </c>
      <c r="I467" s="24">
        <v>0.39300000000000002</v>
      </c>
      <c r="J467" s="49">
        <v>1.42227888751329E-2</v>
      </c>
      <c r="K467" s="30">
        <f t="shared" si="21"/>
        <v>2.3662453851558605E-2</v>
      </c>
      <c r="L467" s="30">
        <f t="shared" si="22"/>
        <v>0.1</v>
      </c>
      <c r="M467" s="30">
        <f t="shared" si="23"/>
        <v>0</v>
      </c>
    </row>
    <row r="468" spans="1:13">
      <c r="A468" s="31">
        <v>1330</v>
      </c>
      <c r="B468" s="31" t="s">
        <v>56</v>
      </c>
      <c r="C468" s="31" t="s">
        <v>46</v>
      </c>
      <c r="D468" s="24">
        <v>0.22</v>
      </c>
      <c r="E468" s="24">
        <v>50.8</v>
      </c>
      <c r="F468" s="24">
        <v>0</v>
      </c>
      <c r="G468" s="24">
        <v>1.395</v>
      </c>
      <c r="H468" s="24">
        <v>0.33900000000000002</v>
      </c>
      <c r="I468" s="24">
        <v>0.39300000000000002</v>
      </c>
      <c r="J468" s="49">
        <v>0.125873594798315</v>
      </c>
      <c r="K468" s="30">
        <f t="shared" si="21"/>
        <v>0.20941589966595667</v>
      </c>
      <c r="L468" s="30">
        <f t="shared" si="22"/>
        <v>0.8</v>
      </c>
      <c r="M468" s="30">
        <f t="shared" si="23"/>
        <v>0.2</v>
      </c>
    </row>
    <row r="469" spans="1:13">
      <c r="A469" s="31">
        <v>1320</v>
      </c>
      <c r="B469" s="31" t="s">
        <v>56</v>
      </c>
      <c r="C469" s="31" t="s">
        <v>47</v>
      </c>
      <c r="D469" s="24">
        <v>0.22</v>
      </c>
      <c r="E469" s="24">
        <v>50.8</v>
      </c>
      <c r="F469" s="24">
        <v>0</v>
      </c>
      <c r="G469" s="24">
        <v>1.395</v>
      </c>
      <c r="H469" s="24">
        <v>0.33900000000000002</v>
      </c>
      <c r="I469" s="24">
        <v>0.39300000000000002</v>
      </c>
      <c r="J469" s="49">
        <v>1.8874898322904201</v>
      </c>
      <c r="K469" s="30">
        <f t="shared" si="21"/>
        <v>3.1402168339815724</v>
      </c>
      <c r="L469" s="30">
        <f t="shared" si="22"/>
        <v>11.9</v>
      </c>
      <c r="M469" s="30">
        <f t="shared" si="23"/>
        <v>3.3</v>
      </c>
    </row>
    <row r="470" spans="1:13">
      <c r="A470" s="31">
        <v>1320</v>
      </c>
      <c r="B470" s="31" t="s">
        <v>56</v>
      </c>
      <c r="C470" s="31" t="s">
        <v>46</v>
      </c>
      <c r="D470" s="24">
        <v>0.22</v>
      </c>
      <c r="E470" s="24">
        <v>50.8</v>
      </c>
      <c r="F470" s="24">
        <v>0</v>
      </c>
      <c r="G470" s="24">
        <v>1.395</v>
      </c>
      <c r="H470" s="24">
        <v>0.33900000000000002</v>
      </c>
      <c r="I470" s="24">
        <v>0.39300000000000002</v>
      </c>
      <c r="J470" s="49">
        <v>9.7425088157991502E-2</v>
      </c>
      <c r="K470" s="30">
        <f t="shared" si="21"/>
        <v>0.16208611916845048</v>
      </c>
      <c r="L470" s="30">
        <f t="shared" si="22"/>
        <v>0.6</v>
      </c>
      <c r="M470" s="30">
        <f t="shared" si="23"/>
        <v>0.2</v>
      </c>
    </row>
    <row r="471" spans="1:13">
      <c r="A471" s="31">
        <v>1110</v>
      </c>
      <c r="B471" s="31" t="s">
        <v>56</v>
      </c>
      <c r="C471" s="31" t="s">
        <v>50</v>
      </c>
      <c r="D471" s="24">
        <v>0.22</v>
      </c>
      <c r="E471" s="24">
        <v>50.8</v>
      </c>
      <c r="F471" s="24">
        <v>0</v>
      </c>
      <c r="G471" s="24">
        <v>0.96799999999999997</v>
      </c>
      <c r="H471" s="24">
        <v>0.125</v>
      </c>
      <c r="I471" s="24">
        <v>0.28799999999999998</v>
      </c>
      <c r="J471" s="49">
        <v>5.5868116130820995E-4</v>
      </c>
      <c r="K471" s="30">
        <f t="shared" si="21"/>
        <v>6.8114407186696958E-4</v>
      </c>
      <c r="L471" s="30">
        <f t="shared" si="22"/>
        <v>0</v>
      </c>
      <c r="M471" s="30">
        <f t="shared" si="23"/>
        <v>0</v>
      </c>
    </row>
    <row r="472" spans="1:13">
      <c r="A472" s="31">
        <v>1110</v>
      </c>
      <c r="B472" s="31" t="s">
        <v>56</v>
      </c>
      <c r="C472" s="31" t="s">
        <v>47</v>
      </c>
      <c r="D472" s="24">
        <v>0.22</v>
      </c>
      <c r="E472" s="24">
        <v>50.8</v>
      </c>
      <c r="F472" s="24">
        <v>0</v>
      </c>
      <c r="G472" s="24">
        <v>0.96799999999999997</v>
      </c>
      <c r="H472" s="24">
        <v>0.125</v>
      </c>
      <c r="I472" s="24">
        <v>0.28799999999999998</v>
      </c>
      <c r="J472" s="49">
        <v>6.3433116340208595E-2</v>
      </c>
      <c r="K472" s="30">
        <f t="shared" si="21"/>
        <v>7.7337655441982303E-2</v>
      </c>
      <c r="L472" s="30">
        <f t="shared" si="22"/>
        <v>0.2</v>
      </c>
      <c r="M472" s="30">
        <f t="shared" si="23"/>
        <v>0</v>
      </c>
    </row>
    <row r="473" spans="1:13">
      <c r="A473" s="31">
        <v>1110</v>
      </c>
      <c r="B473" s="31" t="s">
        <v>56</v>
      </c>
      <c r="D473" s="24">
        <v>0.22</v>
      </c>
      <c r="E473" s="24">
        <v>50.8</v>
      </c>
      <c r="F473" s="24">
        <v>0</v>
      </c>
      <c r="G473" s="24">
        <v>0.96799999999999997</v>
      </c>
      <c r="H473" s="24">
        <v>0.125</v>
      </c>
      <c r="I473" s="24">
        <v>0.28799999999999998</v>
      </c>
      <c r="J473" s="49">
        <v>2.3326068576694899E-2</v>
      </c>
      <c r="K473" s="30">
        <f t="shared" si="21"/>
        <v>2.8439142808706418E-2</v>
      </c>
      <c r="L473" s="30">
        <f t="shared" si="22"/>
        <v>0.1</v>
      </c>
      <c r="M473" s="30">
        <f t="shared" si="23"/>
        <v>0</v>
      </c>
    </row>
    <row r="474" spans="1:13">
      <c r="A474" s="31">
        <v>1210</v>
      </c>
      <c r="B474" s="31" t="s">
        <v>45</v>
      </c>
      <c r="C474" s="31" t="s">
        <v>46</v>
      </c>
      <c r="D474" s="24">
        <v>0.8</v>
      </c>
      <c r="E474" s="24">
        <v>49.9</v>
      </c>
      <c r="F474" s="24">
        <v>0</v>
      </c>
      <c r="G474" s="24">
        <v>1.2450000000000001</v>
      </c>
      <c r="H474" s="24">
        <v>0.21299999999999999</v>
      </c>
      <c r="I474" s="24">
        <v>0.28799999999999998</v>
      </c>
      <c r="J474" s="49">
        <v>3.4609321096583501</v>
      </c>
      <c r="K474" s="30">
        <f t="shared" si="21"/>
        <v>4.1448122945268393</v>
      </c>
      <c r="L474" s="30">
        <f t="shared" si="22"/>
        <v>14</v>
      </c>
      <c r="M474" s="30">
        <f t="shared" si="23"/>
        <v>5.2</v>
      </c>
    </row>
    <row r="475" spans="1:13">
      <c r="A475" s="31">
        <v>1400</v>
      </c>
      <c r="B475" s="31" t="s">
        <v>51</v>
      </c>
      <c r="C475" s="31" t="s">
        <v>47</v>
      </c>
      <c r="D475" s="24">
        <v>0.63</v>
      </c>
      <c r="E475" s="24">
        <v>53.6</v>
      </c>
      <c r="F475" s="24">
        <v>0.66</v>
      </c>
      <c r="G475" s="24">
        <v>0.70899999999999996</v>
      </c>
      <c r="H475" s="24">
        <v>0.11700000000000001</v>
      </c>
      <c r="I475" s="24">
        <v>0.43099999999999999</v>
      </c>
      <c r="J475" s="49">
        <v>2.72915609964247</v>
      </c>
      <c r="K475" s="30">
        <f t="shared" si="21"/>
        <v>7.0552324050557376</v>
      </c>
      <c r="L475" s="30">
        <f t="shared" si="22"/>
        <v>13.6</v>
      </c>
      <c r="M475" s="30">
        <f t="shared" si="23"/>
        <v>4</v>
      </c>
    </row>
    <row r="476" spans="1:13">
      <c r="A476" s="31">
        <v>1400</v>
      </c>
      <c r="B476" s="31" t="s">
        <v>51</v>
      </c>
      <c r="C476" s="31" t="s">
        <v>47</v>
      </c>
      <c r="D476" s="24">
        <v>0.63</v>
      </c>
      <c r="E476" s="24">
        <v>53.6</v>
      </c>
      <c r="F476" s="24">
        <v>0.66</v>
      </c>
      <c r="G476" s="24">
        <v>0.70899999999999996</v>
      </c>
      <c r="H476" s="24">
        <v>0.11700000000000001</v>
      </c>
      <c r="I476" s="24">
        <v>0.43099999999999999</v>
      </c>
      <c r="J476" s="49">
        <v>0.92634045943572396</v>
      </c>
      <c r="K476" s="30">
        <f t="shared" si="21"/>
        <v>2.3947135997026043</v>
      </c>
      <c r="L476" s="30">
        <f t="shared" si="22"/>
        <v>4.5999999999999996</v>
      </c>
      <c r="M476" s="30">
        <f t="shared" si="23"/>
        <v>1.3</v>
      </c>
    </row>
    <row r="477" spans="1:13">
      <c r="A477" s="31">
        <v>1400</v>
      </c>
      <c r="B477" s="31" t="s">
        <v>51</v>
      </c>
      <c r="C477" s="31" t="s">
        <v>47</v>
      </c>
      <c r="D477" s="24">
        <v>0.63</v>
      </c>
      <c r="E477" s="24">
        <v>53.6</v>
      </c>
      <c r="F477" s="24">
        <v>0.66</v>
      </c>
      <c r="G477" s="24">
        <v>0.70899999999999996</v>
      </c>
      <c r="H477" s="24">
        <v>0.11700000000000001</v>
      </c>
      <c r="I477" s="24">
        <v>0.43099999999999999</v>
      </c>
      <c r="J477" s="49">
        <v>0.146257775178116</v>
      </c>
      <c r="K477" s="30">
        <f t="shared" si="21"/>
        <v>0.3780958498721203</v>
      </c>
      <c r="L477" s="30">
        <f t="shared" si="22"/>
        <v>0.7</v>
      </c>
      <c r="M477" s="30">
        <f t="shared" si="23"/>
        <v>0.2</v>
      </c>
    </row>
    <row r="478" spans="1:13">
      <c r="A478" s="31">
        <v>8300</v>
      </c>
      <c r="B478" s="31" t="s">
        <v>51</v>
      </c>
      <c r="C478" s="31" t="s">
        <v>49</v>
      </c>
      <c r="D478" s="24">
        <v>0.63</v>
      </c>
      <c r="E478" s="24">
        <v>53.6</v>
      </c>
      <c r="F478" s="24">
        <v>0.66</v>
      </c>
      <c r="G478" s="24">
        <v>0.72099999999999997</v>
      </c>
      <c r="H478" s="24">
        <v>0.17</v>
      </c>
      <c r="I478" s="24">
        <v>0.43099999999999999</v>
      </c>
      <c r="J478" s="49">
        <v>3.3042684201860402</v>
      </c>
      <c r="K478" s="30">
        <f t="shared" si="21"/>
        <v>8.5419744353036062</v>
      </c>
      <c r="L478" s="30">
        <f t="shared" si="22"/>
        <v>16.8</v>
      </c>
      <c r="M478" s="30">
        <f t="shared" si="23"/>
        <v>6</v>
      </c>
    </row>
    <row r="479" spans="1:13">
      <c r="A479" s="31">
        <v>8300</v>
      </c>
      <c r="B479" s="31" t="s">
        <v>51</v>
      </c>
      <c r="C479" s="31" t="s">
        <v>49</v>
      </c>
      <c r="D479" s="24">
        <v>0.63</v>
      </c>
      <c r="E479" s="24">
        <v>53.6</v>
      </c>
      <c r="F479" s="24">
        <v>0.66</v>
      </c>
      <c r="G479" s="24">
        <v>0.72099999999999997</v>
      </c>
      <c r="H479" s="24">
        <v>0.17</v>
      </c>
      <c r="I479" s="24">
        <v>0.43099999999999999</v>
      </c>
      <c r="J479" s="49">
        <v>2.6196496456145</v>
      </c>
      <c r="K479" s="30">
        <f t="shared" si="21"/>
        <v>6.7721436205328986</v>
      </c>
      <c r="L479" s="30">
        <f t="shared" si="22"/>
        <v>13.3</v>
      </c>
      <c r="M479" s="30">
        <f t="shared" si="23"/>
        <v>4.8</v>
      </c>
    </row>
    <row r="480" spans="1:13">
      <c r="A480" s="31">
        <v>1210</v>
      </c>
      <c r="B480" s="31" t="s">
        <v>56</v>
      </c>
      <c r="C480" s="31" t="s">
        <v>47</v>
      </c>
      <c r="D480" s="24">
        <v>0.22</v>
      </c>
      <c r="E480" s="24">
        <v>50.8</v>
      </c>
      <c r="F480" s="24">
        <v>0</v>
      </c>
      <c r="G480" s="24">
        <v>1.2450000000000001</v>
      </c>
      <c r="H480" s="24">
        <v>0.21299999999999999</v>
      </c>
      <c r="I480" s="24">
        <v>0.28799999999999998</v>
      </c>
      <c r="J480" s="49">
        <v>3.1459253858421801</v>
      </c>
      <c r="K480" s="30">
        <f t="shared" si="21"/>
        <v>3.8355122304187854</v>
      </c>
      <c r="L480" s="30">
        <f t="shared" si="22"/>
        <v>13</v>
      </c>
      <c r="M480" s="30">
        <f t="shared" si="23"/>
        <v>2.9</v>
      </c>
    </row>
    <row r="481" spans="1:13">
      <c r="A481" s="31">
        <v>1210</v>
      </c>
      <c r="B481" s="31" t="s">
        <v>56</v>
      </c>
      <c r="C481" s="31" t="s">
        <v>49</v>
      </c>
      <c r="D481" s="24">
        <v>0.22</v>
      </c>
      <c r="E481" s="24">
        <v>50.8</v>
      </c>
      <c r="F481" s="24">
        <v>0</v>
      </c>
      <c r="G481" s="24">
        <v>1.2450000000000001</v>
      </c>
      <c r="H481" s="24">
        <v>0.21299999999999999</v>
      </c>
      <c r="I481" s="24">
        <v>0.28799999999999998</v>
      </c>
      <c r="J481" s="49">
        <v>8.6811163216612294E-2</v>
      </c>
      <c r="K481" s="30">
        <f t="shared" si="21"/>
        <v>0.1058401701936937</v>
      </c>
      <c r="L481" s="30">
        <f t="shared" si="22"/>
        <v>0.4</v>
      </c>
      <c r="M481" s="30">
        <f t="shared" si="23"/>
        <v>0.1</v>
      </c>
    </row>
    <row r="482" spans="1:13">
      <c r="A482" s="31">
        <v>1210</v>
      </c>
      <c r="B482" s="31" t="s">
        <v>56</v>
      </c>
      <c r="C482" s="31" t="s">
        <v>49</v>
      </c>
      <c r="D482" s="24">
        <v>0.22</v>
      </c>
      <c r="E482" s="24">
        <v>50.8</v>
      </c>
      <c r="F482" s="24">
        <v>0</v>
      </c>
      <c r="G482" s="24">
        <v>1.2450000000000001</v>
      </c>
      <c r="H482" s="24">
        <v>0.21299999999999999</v>
      </c>
      <c r="I482" s="24">
        <v>0.28799999999999998</v>
      </c>
      <c r="J482" s="49">
        <v>2.1453468767041102</v>
      </c>
      <c r="K482" s="30">
        <f t="shared" si="21"/>
        <v>2.6156069120776508</v>
      </c>
      <c r="L482" s="30">
        <f t="shared" si="22"/>
        <v>8.9</v>
      </c>
      <c r="M482" s="30">
        <f t="shared" si="23"/>
        <v>2</v>
      </c>
    </row>
    <row r="483" spans="1:13">
      <c r="A483" s="31">
        <v>1210</v>
      </c>
      <c r="B483" s="31" t="s">
        <v>56</v>
      </c>
      <c r="C483" s="31" t="s">
        <v>47</v>
      </c>
      <c r="D483" s="24">
        <v>0.22</v>
      </c>
      <c r="E483" s="24">
        <v>50.8</v>
      </c>
      <c r="F483" s="24">
        <v>0</v>
      </c>
      <c r="G483" s="24">
        <v>1.2450000000000001</v>
      </c>
      <c r="H483" s="24">
        <v>0.21299999999999999</v>
      </c>
      <c r="I483" s="24">
        <v>0.28799999999999998</v>
      </c>
      <c r="J483" s="49">
        <v>0.30425431765287902</v>
      </c>
      <c r="K483" s="30">
        <f t="shared" si="21"/>
        <v>0.37094686408239008</v>
      </c>
      <c r="L483" s="30">
        <f t="shared" si="22"/>
        <v>1.3</v>
      </c>
      <c r="M483" s="30">
        <f t="shared" si="23"/>
        <v>0.3</v>
      </c>
    </row>
    <row r="484" spans="1:13">
      <c r="A484" s="31">
        <v>1210</v>
      </c>
      <c r="B484" s="31" t="s">
        <v>56</v>
      </c>
      <c r="C484" s="31" t="s">
        <v>47</v>
      </c>
      <c r="D484" s="24">
        <v>0.22</v>
      </c>
      <c r="E484" s="24">
        <v>50.8</v>
      </c>
      <c r="F484" s="24">
        <v>0</v>
      </c>
      <c r="G484" s="24">
        <v>1.2450000000000001</v>
      </c>
      <c r="H484" s="24">
        <v>0.21299999999999999</v>
      </c>
      <c r="I484" s="24">
        <v>0.28799999999999998</v>
      </c>
      <c r="J484" s="49">
        <v>5.2274160938984796E-3</v>
      </c>
      <c r="K484" s="30">
        <f t="shared" si="21"/>
        <v>6.3732657016810253E-3</v>
      </c>
      <c r="L484" s="30">
        <f t="shared" si="22"/>
        <v>0</v>
      </c>
      <c r="M484" s="30">
        <f t="shared" si="23"/>
        <v>0</v>
      </c>
    </row>
    <row r="485" spans="1:13">
      <c r="A485" s="31">
        <v>1320</v>
      </c>
      <c r="B485" s="31" t="s">
        <v>56</v>
      </c>
      <c r="C485" s="31" t="s">
        <v>47</v>
      </c>
      <c r="D485" s="24">
        <v>0.22</v>
      </c>
      <c r="E485" s="24">
        <v>50.8</v>
      </c>
      <c r="F485" s="24">
        <v>0</v>
      </c>
      <c r="G485" s="24">
        <v>1.395</v>
      </c>
      <c r="H485" s="24">
        <v>0.33900000000000002</v>
      </c>
      <c r="I485" s="24">
        <v>0.39300000000000002</v>
      </c>
      <c r="J485" s="49">
        <v>4.9253976334501098E-3</v>
      </c>
      <c r="K485" s="30">
        <f t="shared" si="21"/>
        <v>8.1943840427709472E-3</v>
      </c>
      <c r="L485" s="30">
        <f t="shared" si="22"/>
        <v>0</v>
      </c>
      <c r="M485" s="30">
        <f t="shared" si="23"/>
        <v>0</v>
      </c>
    </row>
    <row r="486" spans="1:13">
      <c r="A486" s="31">
        <v>1320</v>
      </c>
      <c r="B486" s="31" t="s">
        <v>56</v>
      </c>
      <c r="C486" s="31" t="s">
        <v>49</v>
      </c>
      <c r="D486" s="24">
        <v>0.22</v>
      </c>
      <c r="E486" s="24">
        <v>50.8</v>
      </c>
      <c r="F486" s="24">
        <v>0</v>
      </c>
      <c r="G486" s="24">
        <v>1.395</v>
      </c>
      <c r="H486" s="24">
        <v>0.33900000000000002</v>
      </c>
      <c r="I486" s="24">
        <v>0.39300000000000002</v>
      </c>
      <c r="J486" s="49">
        <v>6.1891324168241004E-3</v>
      </c>
      <c r="K486" s="30">
        <f t="shared" si="21"/>
        <v>1.0296859601870257E-2</v>
      </c>
      <c r="L486" s="30">
        <f t="shared" si="22"/>
        <v>0</v>
      </c>
      <c r="M486" s="30">
        <f t="shared" si="23"/>
        <v>0</v>
      </c>
    </row>
    <row r="487" spans="1:13">
      <c r="A487" s="31">
        <v>1120</v>
      </c>
      <c r="B487" s="31" t="s">
        <v>45</v>
      </c>
      <c r="C487" s="31" t="s">
        <v>47</v>
      </c>
      <c r="D487" s="24">
        <v>0.8</v>
      </c>
      <c r="E487" s="24">
        <v>49.9</v>
      </c>
      <c r="F487" s="24">
        <v>0</v>
      </c>
      <c r="G487" s="24">
        <v>0.96799999999999997</v>
      </c>
      <c r="H487" s="24">
        <v>0.125</v>
      </c>
      <c r="I487" s="24">
        <v>0.28799999999999998</v>
      </c>
      <c r="J487" s="49">
        <v>1.87064991675984</v>
      </c>
      <c r="K487" s="30">
        <f t="shared" si="21"/>
        <v>2.2402903403115841</v>
      </c>
      <c r="L487" s="30">
        <f t="shared" si="22"/>
        <v>5.9</v>
      </c>
      <c r="M487" s="30">
        <f t="shared" si="23"/>
        <v>2.2999999999999998</v>
      </c>
    </row>
    <row r="488" spans="1:13">
      <c r="A488" s="31">
        <v>1120</v>
      </c>
      <c r="B488" s="31" t="s">
        <v>45</v>
      </c>
      <c r="C488" s="31" t="s">
        <v>49</v>
      </c>
      <c r="D488" s="24">
        <v>0.8</v>
      </c>
      <c r="E488" s="24">
        <v>49.9</v>
      </c>
      <c r="F488" s="24">
        <v>0</v>
      </c>
      <c r="G488" s="24">
        <v>0.96799999999999997</v>
      </c>
      <c r="H488" s="24">
        <v>0.125</v>
      </c>
      <c r="I488" s="24">
        <v>0.28799999999999998</v>
      </c>
      <c r="J488" s="49">
        <v>3.3021340466576299</v>
      </c>
      <c r="K488" s="30">
        <f t="shared" si="21"/>
        <v>3.954635734277177</v>
      </c>
      <c r="L488" s="30">
        <f t="shared" si="22"/>
        <v>10.4</v>
      </c>
      <c r="M488" s="30">
        <f t="shared" si="23"/>
        <v>4</v>
      </c>
    </row>
    <row r="489" spans="1:13">
      <c r="A489" s="31">
        <v>1120</v>
      </c>
      <c r="B489" s="31" t="s">
        <v>45</v>
      </c>
      <c r="C489" s="31" t="s">
        <v>49</v>
      </c>
      <c r="D489" s="24">
        <v>0.8</v>
      </c>
      <c r="E489" s="24">
        <v>49.9</v>
      </c>
      <c r="F489" s="24">
        <v>0</v>
      </c>
      <c r="G489" s="24">
        <v>0.96799999999999997</v>
      </c>
      <c r="H489" s="24">
        <v>0.125</v>
      </c>
      <c r="I489" s="24">
        <v>0.28799999999999998</v>
      </c>
      <c r="J489" s="49">
        <v>1.3160157908851</v>
      </c>
      <c r="K489" s="30">
        <f t="shared" si="21"/>
        <v>1.5760605111639956</v>
      </c>
      <c r="L489" s="30">
        <f t="shared" si="22"/>
        <v>4.2</v>
      </c>
      <c r="M489" s="30">
        <f t="shared" si="23"/>
        <v>1.6</v>
      </c>
    </row>
    <row r="490" spans="1:13">
      <c r="A490" s="31">
        <v>1120</v>
      </c>
      <c r="B490" s="31" t="s">
        <v>45</v>
      </c>
      <c r="C490" s="31" t="s">
        <v>49</v>
      </c>
      <c r="D490" s="24">
        <v>0.8</v>
      </c>
      <c r="E490" s="24">
        <v>49.9</v>
      </c>
      <c r="F490" s="24">
        <v>0</v>
      </c>
      <c r="G490" s="24">
        <v>0.96799999999999997</v>
      </c>
      <c r="H490" s="24">
        <v>0.125</v>
      </c>
      <c r="I490" s="24">
        <v>0.28799999999999998</v>
      </c>
      <c r="J490" s="49">
        <v>1.8601402235090101</v>
      </c>
      <c r="K490" s="30">
        <f t="shared" si="21"/>
        <v>2.2277039316743901</v>
      </c>
      <c r="L490" s="30">
        <f t="shared" si="22"/>
        <v>5.9</v>
      </c>
      <c r="M490" s="30">
        <f t="shared" si="23"/>
        <v>2.2000000000000002</v>
      </c>
    </row>
    <row r="491" spans="1:13">
      <c r="A491" s="31">
        <v>1210</v>
      </c>
      <c r="B491" s="31" t="s">
        <v>51</v>
      </c>
      <c r="C491" s="31" t="s">
        <v>47</v>
      </c>
      <c r="D491" s="24">
        <v>0.63</v>
      </c>
      <c r="E491" s="24">
        <v>53.6</v>
      </c>
      <c r="F491" s="24">
        <v>0.66</v>
      </c>
      <c r="G491" s="24">
        <v>1.2450000000000001</v>
      </c>
      <c r="H491" s="24">
        <v>0.21299999999999999</v>
      </c>
      <c r="I491" s="24">
        <v>0.28799999999999998</v>
      </c>
      <c r="J491" s="49">
        <v>3.03920220994533</v>
      </c>
      <c r="K491" s="30">
        <f t="shared" si="21"/>
        <v>5.9155031814375905</v>
      </c>
      <c r="L491" s="30">
        <f t="shared" si="22"/>
        <v>20</v>
      </c>
      <c r="M491" s="30">
        <f t="shared" si="23"/>
        <v>5.3</v>
      </c>
    </row>
    <row r="492" spans="1:13">
      <c r="A492" s="31">
        <v>1210</v>
      </c>
      <c r="B492" s="31" t="s">
        <v>51</v>
      </c>
      <c r="C492" s="31" t="s">
        <v>49</v>
      </c>
      <c r="D492" s="24">
        <v>0.63</v>
      </c>
      <c r="E492" s="24">
        <v>53.6</v>
      </c>
      <c r="F492" s="24">
        <v>0.66</v>
      </c>
      <c r="G492" s="24">
        <v>1.2450000000000001</v>
      </c>
      <c r="H492" s="24">
        <v>0.21299999999999999</v>
      </c>
      <c r="I492" s="24">
        <v>0.28799999999999998</v>
      </c>
      <c r="J492" s="49">
        <v>11.313545337100001</v>
      </c>
      <c r="K492" s="30">
        <f t="shared" si="21"/>
        <v>22.020684644131443</v>
      </c>
      <c r="L492" s="30">
        <f t="shared" si="22"/>
        <v>74.599999999999994</v>
      </c>
      <c r="M492" s="30">
        <f t="shared" si="23"/>
        <v>19.899999999999999</v>
      </c>
    </row>
    <row r="493" spans="1:13">
      <c r="A493" s="31">
        <v>1210</v>
      </c>
      <c r="B493" s="31" t="s">
        <v>51</v>
      </c>
      <c r="C493" s="31" t="s">
        <v>47</v>
      </c>
      <c r="D493" s="24">
        <v>0.63</v>
      </c>
      <c r="E493" s="24">
        <v>53.6</v>
      </c>
      <c r="F493" s="24">
        <v>0.66</v>
      </c>
      <c r="G493" s="24">
        <v>1.2450000000000001</v>
      </c>
      <c r="H493" s="24">
        <v>0.21299999999999999</v>
      </c>
      <c r="I493" s="24">
        <v>0.28799999999999998</v>
      </c>
      <c r="J493" s="49">
        <v>1.1655686311596201</v>
      </c>
      <c r="K493" s="30">
        <f t="shared" si="21"/>
        <v>2.2686627836890847</v>
      </c>
      <c r="L493" s="30">
        <f t="shared" si="22"/>
        <v>7.7</v>
      </c>
      <c r="M493" s="30">
        <f t="shared" si="23"/>
        <v>2</v>
      </c>
    </row>
    <row r="494" spans="1:13">
      <c r="A494" s="31">
        <v>1210</v>
      </c>
      <c r="B494" s="31" t="s">
        <v>56</v>
      </c>
      <c r="C494" s="31" t="s">
        <v>47</v>
      </c>
      <c r="D494" s="24">
        <v>0.22</v>
      </c>
      <c r="E494" s="24">
        <v>50.8</v>
      </c>
      <c r="F494" s="24">
        <v>0</v>
      </c>
      <c r="G494" s="24">
        <v>1.2450000000000001</v>
      </c>
      <c r="H494" s="24">
        <v>0.21299999999999999</v>
      </c>
      <c r="I494" s="24">
        <v>0.28799999999999998</v>
      </c>
      <c r="J494" s="49">
        <v>0.13030982303251301</v>
      </c>
      <c r="K494" s="30">
        <f t="shared" si="21"/>
        <v>0.15887373624123985</v>
      </c>
      <c r="L494" s="30">
        <f t="shared" si="22"/>
        <v>0.5</v>
      </c>
      <c r="M494" s="30">
        <f t="shared" si="23"/>
        <v>0.1</v>
      </c>
    </row>
    <row r="495" spans="1:13">
      <c r="A495" s="31">
        <v>1210</v>
      </c>
      <c r="B495" s="31" t="s">
        <v>56</v>
      </c>
      <c r="C495" s="31" t="s">
        <v>46</v>
      </c>
      <c r="D495" s="24">
        <v>0.22</v>
      </c>
      <c r="E495" s="24">
        <v>50.8</v>
      </c>
      <c r="F495" s="24">
        <v>0</v>
      </c>
      <c r="G495" s="24">
        <v>1.2450000000000001</v>
      </c>
      <c r="H495" s="24">
        <v>0.21299999999999999</v>
      </c>
      <c r="I495" s="24">
        <v>0.28799999999999998</v>
      </c>
      <c r="J495" s="49">
        <v>0.38140038739626297</v>
      </c>
      <c r="K495" s="30">
        <f t="shared" si="21"/>
        <v>0.46500335231352374</v>
      </c>
      <c r="L495" s="30">
        <f t="shared" si="22"/>
        <v>1.6</v>
      </c>
      <c r="M495" s="30">
        <f t="shared" si="23"/>
        <v>0.4</v>
      </c>
    </row>
    <row r="496" spans="1:13">
      <c r="A496" s="31">
        <v>1400</v>
      </c>
      <c r="B496" s="31" t="s">
        <v>56</v>
      </c>
      <c r="C496" s="31" t="s">
        <v>49</v>
      </c>
      <c r="D496" s="24">
        <v>0.22</v>
      </c>
      <c r="E496" s="24">
        <v>50.8</v>
      </c>
      <c r="F496" s="24">
        <v>0</v>
      </c>
      <c r="G496" s="24">
        <v>0.70899999999999996</v>
      </c>
      <c r="H496" s="24">
        <v>0.11700000000000001</v>
      </c>
      <c r="I496" s="24">
        <v>0.43099999999999999</v>
      </c>
      <c r="J496" s="49">
        <v>4.6738279239241998E-4</v>
      </c>
      <c r="K496" s="30">
        <f t="shared" si="21"/>
        <v>8.5277106357279644E-4</v>
      </c>
      <c r="L496" s="30">
        <f t="shared" si="22"/>
        <v>0</v>
      </c>
      <c r="M496" s="30">
        <f t="shared" si="23"/>
        <v>0</v>
      </c>
    </row>
    <row r="497" spans="1:13">
      <c r="A497" s="31">
        <v>1310</v>
      </c>
      <c r="B497" s="31" t="s">
        <v>56</v>
      </c>
      <c r="C497" s="31" t="s">
        <v>47</v>
      </c>
      <c r="D497" s="24">
        <v>0.22</v>
      </c>
      <c r="E497" s="24">
        <v>50.8</v>
      </c>
      <c r="F497" s="24">
        <v>0</v>
      </c>
      <c r="G497" s="24">
        <v>1.2450000000000001</v>
      </c>
      <c r="H497" s="24">
        <v>0.21299999999999999</v>
      </c>
      <c r="I497" s="24">
        <v>0.39300000000000002</v>
      </c>
      <c r="J497" s="49">
        <v>8.3721414147285001E-4</v>
      </c>
      <c r="K497" s="30">
        <f t="shared" si="21"/>
        <v>1.3928731671683807E-3</v>
      </c>
      <c r="L497" s="30">
        <f t="shared" si="22"/>
        <v>0</v>
      </c>
      <c r="M497" s="30">
        <f t="shared" si="23"/>
        <v>0</v>
      </c>
    </row>
    <row r="498" spans="1:13">
      <c r="A498" s="31">
        <v>1310</v>
      </c>
      <c r="B498" s="31" t="s">
        <v>56</v>
      </c>
      <c r="C498" s="31" t="s">
        <v>49</v>
      </c>
      <c r="D498" s="24">
        <v>0.22</v>
      </c>
      <c r="E498" s="24">
        <v>50.8</v>
      </c>
      <c r="F498" s="24">
        <v>0</v>
      </c>
      <c r="G498" s="24">
        <v>1.2450000000000001</v>
      </c>
      <c r="H498" s="24">
        <v>0.21299999999999999</v>
      </c>
      <c r="I498" s="24">
        <v>0.39300000000000002</v>
      </c>
      <c r="J498" s="49">
        <v>0.57338913647101497</v>
      </c>
      <c r="K498" s="30">
        <f t="shared" si="21"/>
        <v>0.95394750634682757</v>
      </c>
      <c r="L498" s="30">
        <f t="shared" si="22"/>
        <v>3.2</v>
      </c>
      <c r="M498" s="30">
        <f t="shared" si="23"/>
        <v>0.7</v>
      </c>
    </row>
    <row r="499" spans="1:13">
      <c r="A499" s="31">
        <v>1310</v>
      </c>
      <c r="B499" s="31" t="s">
        <v>56</v>
      </c>
      <c r="C499" s="31" t="s">
        <v>49</v>
      </c>
      <c r="D499" s="24">
        <v>0.22</v>
      </c>
      <c r="E499" s="24">
        <v>50.8</v>
      </c>
      <c r="F499" s="24">
        <v>0</v>
      </c>
      <c r="G499" s="24">
        <v>1.2450000000000001</v>
      </c>
      <c r="H499" s="24">
        <v>0.21299999999999999</v>
      </c>
      <c r="I499" s="24">
        <v>0.39300000000000002</v>
      </c>
      <c r="J499" s="49">
        <v>0.29328020444442499</v>
      </c>
      <c r="K499" s="30">
        <f t="shared" si="21"/>
        <v>0.48793027613418988</v>
      </c>
      <c r="L499" s="30">
        <f t="shared" si="22"/>
        <v>1.7</v>
      </c>
      <c r="M499" s="30">
        <f t="shared" si="23"/>
        <v>0.3</v>
      </c>
    </row>
    <row r="500" spans="1:13">
      <c r="A500" s="31">
        <v>1310</v>
      </c>
      <c r="B500" s="31" t="s">
        <v>56</v>
      </c>
      <c r="C500" s="31" t="s">
        <v>49</v>
      </c>
      <c r="D500" s="24">
        <v>0.22</v>
      </c>
      <c r="E500" s="24">
        <v>50.8</v>
      </c>
      <c r="F500" s="24">
        <v>0</v>
      </c>
      <c r="G500" s="24">
        <v>1.2450000000000001</v>
      </c>
      <c r="H500" s="24">
        <v>0.21299999999999999</v>
      </c>
      <c r="I500" s="24">
        <v>0.39300000000000002</v>
      </c>
      <c r="J500" s="49">
        <v>9.3542099924668706E-2</v>
      </c>
      <c r="K500" s="30">
        <f t="shared" si="21"/>
        <v>0.15562599164467134</v>
      </c>
      <c r="L500" s="30">
        <f t="shared" si="22"/>
        <v>0.5</v>
      </c>
      <c r="M500" s="30">
        <f t="shared" si="23"/>
        <v>0.1</v>
      </c>
    </row>
    <row r="501" spans="1:13">
      <c r="A501" s="31">
        <v>1310</v>
      </c>
      <c r="B501" s="31" t="s">
        <v>56</v>
      </c>
      <c r="C501" s="31" t="s">
        <v>49</v>
      </c>
      <c r="D501" s="24">
        <v>0.22</v>
      </c>
      <c r="E501" s="24">
        <v>50.8</v>
      </c>
      <c r="F501" s="24">
        <v>0</v>
      </c>
      <c r="G501" s="24">
        <v>1.2450000000000001</v>
      </c>
      <c r="H501" s="24">
        <v>0.21299999999999999</v>
      </c>
      <c r="I501" s="24">
        <v>0.39300000000000002</v>
      </c>
      <c r="J501" s="49">
        <v>0.88377499465508502</v>
      </c>
      <c r="K501" s="30">
        <f t="shared" si="21"/>
        <v>1.470336458607665</v>
      </c>
      <c r="L501" s="30">
        <f t="shared" si="22"/>
        <v>5</v>
      </c>
      <c r="M501" s="30">
        <f t="shared" si="23"/>
        <v>1</v>
      </c>
    </row>
    <row r="502" spans="1:13">
      <c r="A502" s="31">
        <v>1400</v>
      </c>
      <c r="B502" s="31" t="s">
        <v>56</v>
      </c>
      <c r="C502" s="31" t="s">
        <v>49</v>
      </c>
      <c r="D502" s="24">
        <v>0.22</v>
      </c>
      <c r="E502" s="24">
        <v>50.8</v>
      </c>
      <c r="F502" s="24">
        <v>0</v>
      </c>
      <c r="G502" s="24">
        <v>0.70899999999999996</v>
      </c>
      <c r="H502" s="24">
        <v>0.11700000000000001</v>
      </c>
      <c r="I502" s="24">
        <v>0.43099999999999999</v>
      </c>
      <c r="J502" s="49">
        <v>3.3121983259276201E-3</v>
      </c>
      <c r="K502" s="30">
        <f t="shared" si="21"/>
        <v>6.043326658876671E-3</v>
      </c>
      <c r="L502" s="30">
        <f t="shared" si="22"/>
        <v>0</v>
      </c>
      <c r="M502" s="30">
        <f t="shared" si="23"/>
        <v>0</v>
      </c>
    </row>
    <row r="503" spans="1:13">
      <c r="A503" s="31">
        <v>8360</v>
      </c>
      <c r="B503" s="31" t="s">
        <v>45</v>
      </c>
      <c r="C503" s="31" t="s">
        <v>47</v>
      </c>
      <c r="D503" s="24">
        <v>0.8</v>
      </c>
      <c r="E503" s="24">
        <v>49.9</v>
      </c>
      <c r="F503" s="24">
        <v>0</v>
      </c>
      <c r="G503" s="24">
        <v>1.4430000000000001</v>
      </c>
      <c r="H503" s="24">
        <v>0.22500000000000001</v>
      </c>
      <c r="I503" s="24">
        <v>0.43099999999999999</v>
      </c>
      <c r="J503" s="49">
        <v>3.5188871899745302</v>
      </c>
      <c r="K503" s="30">
        <f t="shared" si="21"/>
        <v>6.3066962421719346</v>
      </c>
      <c r="L503" s="30">
        <f t="shared" si="22"/>
        <v>24.8</v>
      </c>
      <c r="M503" s="30">
        <f t="shared" si="23"/>
        <v>6.7</v>
      </c>
    </row>
    <row r="504" spans="1:13">
      <c r="A504" s="31">
        <v>8360</v>
      </c>
      <c r="B504" s="31" t="s">
        <v>45</v>
      </c>
      <c r="C504" s="31" t="s">
        <v>46</v>
      </c>
      <c r="D504" s="24">
        <v>0.8</v>
      </c>
      <c r="E504" s="24">
        <v>49.9</v>
      </c>
      <c r="F504" s="24">
        <v>0</v>
      </c>
      <c r="G504" s="24">
        <v>1.4430000000000001</v>
      </c>
      <c r="H504" s="24">
        <v>0.22500000000000001</v>
      </c>
      <c r="I504" s="24">
        <v>0.43099999999999999</v>
      </c>
      <c r="J504" s="49">
        <v>3.4724803232496599</v>
      </c>
      <c r="K504" s="30">
        <f t="shared" si="21"/>
        <v>6.2235239220081757</v>
      </c>
      <c r="L504" s="30">
        <f t="shared" si="22"/>
        <v>24.4</v>
      </c>
      <c r="M504" s="30">
        <f t="shared" si="23"/>
        <v>6.6</v>
      </c>
    </row>
    <row r="505" spans="1:13">
      <c r="A505" s="31">
        <v>1210</v>
      </c>
      <c r="B505" s="31" t="s">
        <v>56</v>
      </c>
      <c r="C505" s="31" t="s">
        <v>49</v>
      </c>
      <c r="D505" s="24">
        <v>0.22</v>
      </c>
      <c r="E505" s="24">
        <v>50.8</v>
      </c>
      <c r="F505" s="24">
        <v>0</v>
      </c>
      <c r="G505" s="24">
        <v>1.2450000000000001</v>
      </c>
      <c r="H505" s="24">
        <v>0.21299999999999999</v>
      </c>
      <c r="I505" s="24">
        <v>0.28799999999999998</v>
      </c>
      <c r="J505" s="49">
        <v>0.23249028270116401</v>
      </c>
      <c r="K505" s="30">
        <f t="shared" si="21"/>
        <v>0.28345215266925911</v>
      </c>
      <c r="L505" s="30">
        <f t="shared" si="22"/>
        <v>1</v>
      </c>
      <c r="M505" s="30">
        <f t="shared" si="23"/>
        <v>0.2</v>
      </c>
    </row>
    <row r="506" spans="1:13">
      <c r="A506" s="31">
        <v>1210</v>
      </c>
      <c r="B506" s="31" t="s">
        <v>56</v>
      </c>
      <c r="C506" s="31" t="s">
        <v>50</v>
      </c>
      <c r="D506" s="24">
        <v>0.22</v>
      </c>
      <c r="E506" s="24">
        <v>50.8</v>
      </c>
      <c r="F506" s="24">
        <v>0</v>
      </c>
      <c r="G506" s="24">
        <v>1.2450000000000001</v>
      </c>
      <c r="H506" s="24">
        <v>0.21299999999999999</v>
      </c>
      <c r="I506" s="24">
        <v>0.28799999999999998</v>
      </c>
      <c r="J506" s="49">
        <v>0.237870307177033</v>
      </c>
      <c r="K506" s="30">
        <f t="shared" si="21"/>
        <v>0.29001147851023862</v>
      </c>
      <c r="L506" s="30">
        <f t="shared" si="22"/>
        <v>1</v>
      </c>
      <c r="M506" s="30">
        <f t="shared" si="23"/>
        <v>0.2</v>
      </c>
    </row>
    <row r="507" spans="1:13">
      <c r="A507" s="31">
        <v>1210</v>
      </c>
      <c r="B507" s="31" t="s">
        <v>56</v>
      </c>
      <c r="C507" s="31" t="s">
        <v>49</v>
      </c>
      <c r="D507" s="24">
        <v>0.22</v>
      </c>
      <c r="E507" s="24">
        <v>50.8</v>
      </c>
      <c r="F507" s="24">
        <v>0</v>
      </c>
      <c r="G507" s="24">
        <v>1.2450000000000001</v>
      </c>
      <c r="H507" s="24">
        <v>0.21299999999999999</v>
      </c>
      <c r="I507" s="24">
        <v>0.28799999999999998</v>
      </c>
      <c r="J507" s="49">
        <v>3.7631190327389201E-2</v>
      </c>
      <c r="K507" s="30">
        <f t="shared" si="21"/>
        <v>4.5879947247152907E-2</v>
      </c>
      <c r="L507" s="30">
        <f t="shared" si="22"/>
        <v>0.2</v>
      </c>
      <c r="M507" s="30">
        <f t="shared" si="23"/>
        <v>0</v>
      </c>
    </row>
    <row r="508" spans="1:13">
      <c r="A508" s="31">
        <v>1411</v>
      </c>
      <c r="B508" s="31" t="s">
        <v>56</v>
      </c>
      <c r="C508" s="31" t="s">
        <v>46</v>
      </c>
      <c r="D508" s="24">
        <v>0.22</v>
      </c>
      <c r="E508" s="24">
        <v>50.8</v>
      </c>
      <c r="F508" s="24">
        <v>0</v>
      </c>
      <c r="G508" s="24">
        <v>1.4430000000000001</v>
      </c>
      <c r="H508" s="24">
        <v>0.22500000000000001</v>
      </c>
      <c r="I508" s="24">
        <v>0.43099999999999999</v>
      </c>
      <c r="J508" s="49">
        <v>3.1167144256407101E-2</v>
      </c>
      <c r="K508" s="30">
        <f t="shared" si="21"/>
        <v>5.6866532505431854E-2</v>
      </c>
      <c r="L508" s="30">
        <f t="shared" si="22"/>
        <v>0.2</v>
      </c>
      <c r="M508" s="30">
        <f t="shared" si="23"/>
        <v>0</v>
      </c>
    </row>
    <row r="509" spans="1:13">
      <c r="A509" s="31">
        <v>1411</v>
      </c>
      <c r="B509" s="31" t="s">
        <v>56</v>
      </c>
      <c r="C509" s="31" t="s">
        <v>49</v>
      </c>
      <c r="D509" s="24">
        <v>0.22</v>
      </c>
      <c r="E509" s="24">
        <v>50.8</v>
      </c>
      <c r="F509" s="24">
        <v>0</v>
      </c>
      <c r="G509" s="24">
        <v>1.4430000000000001</v>
      </c>
      <c r="H509" s="24">
        <v>0.22500000000000001</v>
      </c>
      <c r="I509" s="24">
        <v>0.43099999999999999</v>
      </c>
      <c r="J509" s="49">
        <v>4.3567278150197702E-2</v>
      </c>
      <c r="K509" s="30">
        <f t="shared" si="21"/>
        <v>7.949140347024572E-2</v>
      </c>
      <c r="L509" s="30">
        <f t="shared" si="22"/>
        <v>0.3</v>
      </c>
      <c r="M509" s="30">
        <f t="shared" si="23"/>
        <v>0.1</v>
      </c>
    </row>
    <row r="510" spans="1:13">
      <c r="A510" s="31">
        <v>1320</v>
      </c>
      <c r="B510" s="31" t="s">
        <v>56</v>
      </c>
      <c r="C510" s="31" t="s">
        <v>47</v>
      </c>
      <c r="D510" s="24">
        <v>0.22</v>
      </c>
      <c r="E510" s="24">
        <v>50.8</v>
      </c>
      <c r="F510" s="24">
        <v>0</v>
      </c>
      <c r="G510" s="24">
        <v>1.395</v>
      </c>
      <c r="H510" s="24">
        <v>0.33900000000000002</v>
      </c>
      <c r="I510" s="24">
        <v>0.39300000000000002</v>
      </c>
      <c r="J510" s="49">
        <v>1.0972549954922599E-2</v>
      </c>
      <c r="K510" s="30">
        <f t="shared" si="21"/>
        <v>1.8255031360004729E-2</v>
      </c>
      <c r="L510" s="30">
        <f t="shared" si="22"/>
        <v>0.1</v>
      </c>
      <c r="M510" s="30">
        <f t="shared" si="23"/>
        <v>0</v>
      </c>
    </row>
    <row r="511" spans="1:13">
      <c r="A511" s="31">
        <v>1320</v>
      </c>
      <c r="B511" s="31" t="s">
        <v>56</v>
      </c>
      <c r="C511" s="31" t="s">
        <v>49</v>
      </c>
      <c r="D511" s="24">
        <v>0.22</v>
      </c>
      <c r="E511" s="24">
        <v>50.8</v>
      </c>
      <c r="F511" s="24">
        <v>0</v>
      </c>
      <c r="G511" s="24">
        <v>1.395</v>
      </c>
      <c r="H511" s="24">
        <v>0.33900000000000002</v>
      </c>
      <c r="I511" s="24">
        <v>0.39300000000000002</v>
      </c>
      <c r="J511" s="49">
        <v>0.92684860932520197</v>
      </c>
      <c r="K511" s="30">
        <f t="shared" si="21"/>
        <v>1.5419980313343384</v>
      </c>
      <c r="L511" s="30">
        <f t="shared" si="22"/>
        <v>5.9</v>
      </c>
      <c r="M511" s="30">
        <f t="shared" si="23"/>
        <v>1.6</v>
      </c>
    </row>
    <row r="512" spans="1:13">
      <c r="A512" s="31">
        <v>1700</v>
      </c>
      <c r="B512" s="31" t="s">
        <v>56</v>
      </c>
      <c r="C512" s="31" t="s">
        <v>49</v>
      </c>
      <c r="D512" s="24">
        <v>0.22</v>
      </c>
      <c r="E512" s="24">
        <v>50.8</v>
      </c>
      <c r="F512" s="24">
        <v>0</v>
      </c>
      <c r="G512" s="24">
        <v>0.96799999999999997</v>
      </c>
      <c r="H512" s="24">
        <v>0.125</v>
      </c>
      <c r="I512" s="24">
        <v>0.34100000000000003</v>
      </c>
      <c r="J512" s="49">
        <v>0.53057763285097304</v>
      </c>
      <c r="K512" s="30">
        <f t="shared" si="21"/>
        <v>0.76592418486256975</v>
      </c>
      <c r="L512" s="30">
        <f t="shared" si="22"/>
        <v>2</v>
      </c>
      <c r="M512" s="30">
        <f t="shared" si="23"/>
        <v>0.4</v>
      </c>
    </row>
    <row r="513" spans="1:13">
      <c r="A513" s="31">
        <v>1700</v>
      </c>
      <c r="B513" s="31" t="s">
        <v>56</v>
      </c>
      <c r="C513" s="31" t="s">
        <v>47</v>
      </c>
      <c r="D513" s="24">
        <v>0.22</v>
      </c>
      <c r="E513" s="24">
        <v>50.8</v>
      </c>
      <c r="F513" s="24">
        <v>0</v>
      </c>
      <c r="G513" s="24">
        <v>0.96799999999999997</v>
      </c>
      <c r="H513" s="24">
        <v>0.125</v>
      </c>
      <c r="I513" s="24">
        <v>0.34100000000000003</v>
      </c>
      <c r="J513" s="49">
        <v>4.8934560864621897E-2</v>
      </c>
      <c r="K513" s="30">
        <f t="shared" si="21"/>
        <v>7.0640300912139353E-2</v>
      </c>
      <c r="L513" s="30">
        <f t="shared" si="22"/>
        <v>0.2</v>
      </c>
      <c r="M513" s="30">
        <f t="shared" si="23"/>
        <v>0</v>
      </c>
    </row>
    <row r="514" spans="1:13">
      <c r="A514" s="31">
        <v>8100</v>
      </c>
      <c r="B514" s="31" t="s">
        <v>51</v>
      </c>
      <c r="D514" s="24">
        <v>0.63</v>
      </c>
      <c r="E514" s="24">
        <v>53.6</v>
      </c>
      <c r="F514" s="24">
        <v>0.66</v>
      </c>
      <c r="G514" s="24">
        <v>0.98599999999999999</v>
      </c>
      <c r="H514" s="24">
        <v>0.14299999999999999</v>
      </c>
      <c r="I514" s="24">
        <v>0.44600000000000001</v>
      </c>
      <c r="J514" s="49">
        <v>9.5709159247968995E-2</v>
      </c>
      <c r="K514" s="30">
        <f t="shared" si="21"/>
        <v>0.25383345154684683</v>
      </c>
      <c r="L514" s="30">
        <f t="shared" si="22"/>
        <v>0.7</v>
      </c>
      <c r="M514" s="30">
        <f t="shared" si="23"/>
        <v>0.2</v>
      </c>
    </row>
    <row r="515" spans="1:13">
      <c r="A515" s="31">
        <v>8100</v>
      </c>
      <c r="B515" s="31" t="s">
        <v>51</v>
      </c>
      <c r="C515" s="31" t="s">
        <v>49</v>
      </c>
      <c r="D515" s="24">
        <v>0.63</v>
      </c>
      <c r="E515" s="24">
        <v>53.6</v>
      </c>
      <c r="F515" s="24">
        <v>0.66</v>
      </c>
      <c r="G515" s="24">
        <v>0.98599999999999999</v>
      </c>
      <c r="H515" s="24">
        <v>0.14299999999999999</v>
      </c>
      <c r="I515" s="24">
        <v>0.44600000000000001</v>
      </c>
      <c r="J515" s="49">
        <v>7.1717326427053498</v>
      </c>
      <c r="K515" s="30">
        <f t="shared" ref="K515:K578" si="24">(E515*I515*J515/12)+(F515*J515)</f>
        <v>19.020391199473615</v>
      </c>
      <c r="L515" s="30">
        <f t="shared" ref="L515:L578" si="25">ROUND(2.721*G515*K515,1)</f>
        <v>51</v>
      </c>
      <c r="M515" s="30">
        <f t="shared" ref="M515:M578" si="26">ROUND((2.721*H515*K515)+(D515*J515),1)</f>
        <v>11.9</v>
      </c>
    </row>
    <row r="516" spans="1:13">
      <c r="A516" s="31">
        <v>8100</v>
      </c>
      <c r="B516" s="31" t="s">
        <v>51</v>
      </c>
      <c r="C516" s="31" t="s">
        <v>49</v>
      </c>
      <c r="D516" s="24">
        <v>0.63</v>
      </c>
      <c r="E516" s="24">
        <v>53.6</v>
      </c>
      <c r="F516" s="24">
        <v>0.66</v>
      </c>
      <c r="G516" s="24">
        <v>0.98599999999999999</v>
      </c>
      <c r="H516" s="24">
        <v>0.14299999999999999</v>
      </c>
      <c r="I516" s="24">
        <v>0.44600000000000001</v>
      </c>
      <c r="J516" s="49">
        <v>2.2773009375636901</v>
      </c>
      <c r="K516" s="30">
        <f t="shared" si="24"/>
        <v>6.0397057265439145</v>
      </c>
      <c r="L516" s="30">
        <f t="shared" si="25"/>
        <v>16.2</v>
      </c>
      <c r="M516" s="30">
        <f t="shared" si="26"/>
        <v>3.8</v>
      </c>
    </row>
    <row r="517" spans="1:13">
      <c r="A517" s="31">
        <v>8100</v>
      </c>
      <c r="B517" s="31" t="s">
        <v>51</v>
      </c>
      <c r="C517" s="31" t="s">
        <v>49</v>
      </c>
      <c r="D517" s="24">
        <v>0.63</v>
      </c>
      <c r="E517" s="24">
        <v>53.6</v>
      </c>
      <c r="F517" s="24">
        <v>0.66</v>
      </c>
      <c r="G517" s="24">
        <v>0.98599999999999999</v>
      </c>
      <c r="H517" s="24">
        <v>0.14299999999999999</v>
      </c>
      <c r="I517" s="24">
        <v>0.44600000000000001</v>
      </c>
      <c r="J517" s="49">
        <v>3.7967247817334099E-2</v>
      </c>
      <c r="K517" s="30">
        <f t="shared" si="24"/>
        <v>0.10069420351127902</v>
      </c>
      <c r="L517" s="30">
        <f t="shared" si="25"/>
        <v>0.3</v>
      </c>
      <c r="M517" s="30">
        <f t="shared" si="26"/>
        <v>0.1</v>
      </c>
    </row>
    <row r="518" spans="1:13">
      <c r="A518" s="31">
        <v>8100</v>
      </c>
      <c r="B518" s="31" t="s">
        <v>51</v>
      </c>
      <c r="C518" s="31" t="s">
        <v>49</v>
      </c>
      <c r="D518" s="24">
        <v>0.63</v>
      </c>
      <c r="E518" s="24">
        <v>53.6</v>
      </c>
      <c r="F518" s="24">
        <v>0.66</v>
      </c>
      <c r="G518" s="24">
        <v>0.98599999999999999</v>
      </c>
      <c r="H518" s="24">
        <v>0.14299999999999999</v>
      </c>
      <c r="I518" s="24">
        <v>0.44600000000000001</v>
      </c>
      <c r="J518" s="49">
        <v>22.4804721151</v>
      </c>
      <c r="K518" s="30">
        <f t="shared" si="24"/>
        <v>59.621209445527214</v>
      </c>
      <c r="L518" s="30">
        <f t="shared" si="25"/>
        <v>160</v>
      </c>
      <c r="M518" s="30">
        <f t="shared" si="26"/>
        <v>37.4</v>
      </c>
    </row>
    <row r="519" spans="1:13">
      <c r="A519" s="31">
        <v>8100</v>
      </c>
      <c r="B519" s="31" t="s">
        <v>51</v>
      </c>
      <c r="C519" s="31" t="s">
        <v>49</v>
      </c>
      <c r="D519" s="24">
        <v>0.63</v>
      </c>
      <c r="E519" s="24">
        <v>53.6</v>
      </c>
      <c r="F519" s="24">
        <v>0.66</v>
      </c>
      <c r="G519" s="24">
        <v>0.98599999999999999</v>
      </c>
      <c r="H519" s="24">
        <v>0.14299999999999999</v>
      </c>
      <c r="I519" s="24">
        <v>0.44600000000000001</v>
      </c>
      <c r="J519" s="49">
        <v>3.2255696701430199</v>
      </c>
      <c r="K519" s="30">
        <f t="shared" si="24"/>
        <v>8.5546408411753081</v>
      </c>
      <c r="L519" s="30">
        <f t="shared" si="25"/>
        <v>23</v>
      </c>
      <c r="M519" s="30">
        <f t="shared" si="26"/>
        <v>5.4</v>
      </c>
    </row>
    <row r="520" spans="1:13">
      <c r="A520" s="31">
        <v>8100</v>
      </c>
      <c r="B520" s="31" t="s">
        <v>51</v>
      </c>
      <c r="C520" s="31" t="s">
        <v>46</v>
      </c>
      <c r="D520" s="24">
        <v>0.63</v>
      </c>
      <c r="E520" s="24">
        <v>53.6</v>
      </c>
      <c r="F520" s="24">
        <v>0.66</v>
      </c>
      <c r="G520" s="24">
        <v>0.98599999999999999</v>
      </c>
      <c r="H520" s="24">
        <v>0.14299999999999999</v>
      </c>
      <c r="I520" s="24">
        <v>0.44600000000000001</v>
      </c>
      <c r="J520" s="49">
        <v>7.5585117628446303</v>
      </c>
      <c r="K520" s="30">
        <f t="shared" si="24"/>
        <v>20.046180996632337</v>
      </c>
      <c r="L520" s="30">
        <f t="shared" si="25"/>
        <v>53.8</v>
      </c>
      <c r="M520" s="30">
        <f t="shared" si="26"/>
        <v>12.6</v>
      </c>
    </row>
    <row r="521" spans="1:13">
      <c r="A521" s="31">
        <v>8100</v>
      </c>
      <c r="B521" s="31" t="s">
        <v>51</v>
      </c>
      <c r="C521" s="31" t="s">
        <v>49</v>
      </c>
      <c r="D521" s="24">
        <v>0.63</v>
      </c>
      <c r="E521" s="24">
        <v>53.6</v>
      </c>
      <c r="F521" s="24">
        <v>0.66</v>
      </c>
      <c r="G521" s="24">
        <v>0.98599999999999999</v>
      </c>
      <c r="H521" s="24">
        <v>0.14299999999999999</v>
      </c>
      <c r="I521" s="24">
        <v>0.44600000000000001</v>
      </c>
      <c r="J521" s="49">
        <v>12.4357993047</v>
      </c>
      <c r="K521" s="30">
        <f t="shared" si="24"/>
        <v>32.98139786263836</v>
      </c>
      <c r="L521" s="30">
        <f t="shared" si="25"/>
        <v>88.5</v>
      </c>
      <c r="M521" s="30">
        <f t="shared" si="26"/>
        <v>20.7</v>
      </c>
    </row>
    <row r="522" spans="1:13">
      <c r="A522" s="31">
        <v>8100</v>
      </c>
      <c r="B522" s="31" t="s">
        <v>51</v>
      </c>
      <c r="C522" s="31" t="s">
        <v>49</v>
      </c>
      <c r="D522" s="24">
        <v>0.63</v>
      </c>
      <c r="E522" s="24">
        <v>53.6</v>
      </c>
      <c r="F522" s="24">
        <v>0.66</v>
      </c>
      <c r="G522" s="24">
        <v>0.98599999999999999</v>
      </c>
      <c r="H522" s="24">
        <v>0.14299999999999999</v>
      </c>
      <c r="I522" s="24">
        <v>0.44600000000000001</v>
      </c>
      <c r="J522" s="49">
        <v>11.269505586899999</v>
      </c>
      <c r="K522" s="30">
        <f t="shared" si="24"/>
        <v>29.888231417203716</v>
      </c>
      <c r="L522" s="30">
        <f t="shared" si="25"/>
        <v>80.2</v>
      </c>
      <c r="M522" s="30">
        <f t="shared" si="26"/>
        <v>18.7</v>
      </c>
    </row>
    <row r="523" spans="1:13">
      <c r="A523" s="31">
        <v>8100</v>
      </c>
      <c r="B523" s="31" t="s">
        <v>51</v>
      </c>
      <c r="C523" s="31" t="s">
        <v>49</v>
      </c>
      <c r="D523" s="24">
        <v>0.63</v>
      </c>
      <c r="E523" s="24">
        <v>53.6</v>
      </c>
      <c r="F523" s="24">
        <v>0.66</v>
      </c>
      <c r="G523" s="24">
        <v>0.98599999999999999</v>
      </c>
      <c r="H523" s="24">
        <v>0.14299999999999999</v>
      </c>
      <c r="I523" s="24">
        <v>0.44600000000000001</v>
      </c>
      <c r="J523" s="49">
        <v>15.725754951800001</v>
      </c>
      <c r="K523" s="30">
        <f t="shared" si="24"/>
        <v>41.706798899500512</v>
      </c>
      <c r="L523" s="30">
        <f t="shared" si="25"/>
        <v>111.9</v>
      </c>
      <c r="M523" s="30">
        <f t="shared" si="26"/>
        <v>26.1</v>
      </c>
    </row>
    <row r="524" spans="1:13">
      <c r="A524" s="31">
        <v>8100</v>
      </c>
      <c r="B524" s="31" t="s">
        <v>56</v>
      </c>
      <c r="C524" s="31" t="s">
        <v>47</v>
      </c>
      <c r="D524" s="24">
        <v>0.22</v>
      </c>
      <c r="E524" s="24">
        <v>50.8</v>
      </c>
      <c r="F524" s="24">
        <v>0</v>
      </c>
      <c r="G524" s="24">
        <v>0.98599999999999999</v>
      </c>
      <c r="H524" s="24">
        <v>0.14299999999999999</v>
      </c>
      <c r="I524" s="24">
        <v>0.44600000000000001</v>
      </c>
      <c r="J524" s="49">
        <v>0.72377402451492201</v>
      </c>
      <c r="K524" s="30">
        <f t="shared" si="24"/>
        <v>1.3665336098858072</v>
      </c>
      <c r="L524" s="30">
        <f t="shared" si="25"/>
        <v>3.7</v>
      </c>
      <c r="M524" s="30">
        <f t="shared" si="26"/>
        <v>0.7</v>
      </c>
    </row>
    <row r="525" spans="1:13">
      <c r="A525" s="31">
        <v>8100</v>
      </c>
      <c r="B525" s="31" t="s">
        <v>56</v>
      </c>
      <c r="C525" s="31" t="s">
        <v>49</v>
      </c>
      <c r="D525" s="24">
        <v>0.22</v>
      </c>
      <c r="E525" s="24">
        <v>50.8</v>
      </c>
      <c r="F525" s="24">
        <v>0</v>
      </c>
      <c r="G525" s="24">
        <v>0.98599999999999999</v>
      </c>
      <c r="H525" s="24">
        <v>0.14299999999999999</v>
      </c>
      <c r="I525" s="24">
        <v>0.44600000000000001</v>
      </c>
      <c r="J525" s="49">
        <v>12.384341770500001</v>
      </c>
      <c r="K525" s="30">
        <f t="shared" si="24"/>
        <v>23.382462885488703</v>
      </c>
      <c r="L525" s="30">
        <f t="shared" si="25"/>
        <v>62.7</v>
      </c>
      <c r="M525" s="30">
        <f t="shared" si="26"/>
        <v>11.8</v>
      </c>
    </row>
    <row r="526" spans="1:13">
      <c r="A526" s="31">
        <v>1400</v>
      </c>
      <c r="B526" s="31" t="s">
        <v>56</v>
      </c>
      <c r="C526" s="31" t="s">
        <v>47</v>
      </c>
      <c r="D526" s="24">
        <v>0.22</v>
      </c>
      <c r="E526" s="24">
        <v>50.8</v>
      </c>
      <c r="F526" s="24">
        <v>0</v>
      </c>
      <c r="G526" s="24">
        <v>0.70899999999999996</v>
      </c>
      <c r="H526" s="24">
        <v>0.11700000000000001</v>
      </c>
      <c r="I526" s="24">
        <v>0.43099999999999999</v>
      </c>
      <c r="J526" s="49">
        <v>9.9060574018236994E-2</v>
      </c>
      <c r="K526" s="30">
        <f t="shared" si="24"/>
        <v>0.1807426213345413</v>
      </c>
      <c r="L526" s="30">
        <f t="shared" si="25"/>
        <v>0.3</v>
      </c>
      <c r="M526" s="30">
        <f t="shared" si="26"/>
        <v>0.1</v>
      </c>
    </row>
    <row r="527" spans="1:13">
      <c r="A527" s="31">
        <v>1710</v>
      </c>
      <c r="B527" s="31" t="s">
        <v>56</v>
      </c>
      <c r="C527" s="31" t="s">
        <v>49</v>
      </c>
      <c r="D527" s="24">
        <v>0.22</v>
      </c>
      <c r="E527" s="24">
        <v>50.8</v>
      </c>
      <c r="F527" s="24">
        <v>0</v>
      </c>
      <c r="G527" s="24">
        <v>0.96799999999999997</v>
      </c>
      <c r="H527" s="24">
        <v>0.125</v>
      </c>
      <c r="I527" s="24">
        <v>0.34100000000000003</v>
      </c>
      <c r="J527" s="49">
        <v>7.2896059370000001E-8</v>
      </c>
      <c r="K527" s="30">
        <f t="shared" si="24"/>
        <v>1.0523032143788634E-7</v>
      </c>
      <c r="L527" s="30">
        <f t="shared" si="25"/>
        <v>0</v>
      </c>
      <c r="M527" s="30">
        <f t="shared" si="26"/>
        <v>0</v>
      </c>
    </row>
    <row r="528" spans="1:13">
      <c r="A528" s="31">
        <v>1710</v>
      </c>
      <c r="B528" s="31" t="s">
        <v>56</v>
      </c>
      <c r="C528" s="31" t="s">
        <v>49</v>
      </c>
      <c r="D528" s="24">
        <v>0.22</v>
      </c>
      <c r="E528" s="24">
        <v>50.8</v>
      </c>
      <c r="F528" s="24">
        <v>0</v>
      </c>
      <c r="G528" s="24">
        <v>0.96799999999999997</v>
      </c>
      <c r="H528" s="24">
        <v>0.125</v>
      </c>
      <c r="I528" s="24">
        <v>0.34100000000000003</v>
      </c>
      <c r="J528" s="49">
        <v>2.0177759215547699E-3</v>
      </c>
      <c r="K528" s="30">
        <f t="shared" si="24"/>
        <v>2.9127940611590806E-3</v>
      </c>
      <c r="L528" s="30">
        <f t="shared" si="25"/>
        <v>0</v>
      </c>
      <c r="M528" s="30">
        <f t="shared" si="26"/>
        <v>0</v>
      </c>
    </row>
    <row r="529" spans="1:13">
      <c r="A529" s="31">
        <v>1210</v>
      </c>
      <c r="B529" s="31" t="s">
        <v>51</v>
      </c>
      <c r="C529" s="31" t="s">
        <v>47</v>
      </c>
      <c r="D529" s="24">
        <v>0.63</v>
      </c>
      <c r="E529" s="24">
        <v>53.6</v>
      </c>
      <c r="F529" s="24">
        <v>0.66</v>
      </c>
      <c r="G529" s="24">
        <v>1.2450000000000001</v>
      </c>
      <c r="H529" s="24">
        <v>0.21299999999999999</v>
      </c>
      <c r="I529" s="24">
        <v>0.28799999999999998</v>
      </c>
      <c r="J529" s="49">
        <v>7.9281958829142702E-3</v>
      </c>
      <c r="K529" s="30">
        <f t="shared" si="24"/>
        <v>1.5431440466504336E-2</v>
      </c>
      <c r="L529" s="30">
        <f t="shared" si="25"/>
        <v>0.1</v>
      </c>
      <c r="M529" s="30">
        <f t="shared" si="26"/>
        <v>0</v>
      </c>
    </row>
    <row r="530" spans="1:13">
      <c r="A530" s="31">
        <v>1210</v>
      </c>
      <c r="B530" s="31" t="s">
        <v>56</v>
      </c>
      <c r="C530" s="31" t="s">
        <v>47</v>
      </c>
      <c r="D530" s="24">
        <v>0.22</v>
      </c>
      <c r="E530" s="24">
        <v>50.8</v>
      </c>
      <c r="F530" s="24">
        <v>0</v>
      </c>
      <c r="G530" s="24">
        <v>1.2450000000000001</v>
      </c>
      <c r="H530" s="24">
        <v>0.21299999999999999</v>
      </c>
      <c r="I530" s="24">
        <v>0.28799999999999998</v>
      </c>
      <c r="J530" s="49">
        <v>2.5547344424327802E-2</v>
      </c>
      <c r="K530" s="30">
        <f t="shared" si="24"/>
        <v>3.1147322322140455E-2</v>
      </c>
      <c r="L530" s="30">
        <f t="shared" si="25"/>
        <v>0.1</v>
      </c>
      <c r="M530" s="30">
        <f t="shared" si="26"/>
        <v>0</v>
      </c>
    </row>
    <row r="531" spans="1:13">
      <c r="A531" s="31">
        <v>1210</v>
      </c>
      <c r="B531" s="31" t="s">
        <v>56</v>
      </c>
      <c r="C531" s="31" t="s">
        <v>49</v>
      </c>
      <c r="D531" s="24">
        <v>0.22</v>
      </c>
      <c r="E531" s="24">
        <v>50.8</v>
      </c>
      <c r="F531" s="24">
        <v>0</v>
      </c>
      <c r="G531" s="24">
        <v>1.2450000000000001</v>
      </c>
      <c r="H531" s="24">
        <v>0.21299999999999999</v>
      </c>
      <c r="I531" s="24">
        <v>0.28799999999999998</v>
      </c>
      <c r="J531" s="49">
        <v>9.1578773973912207E-3</v>
      </c>
      <c r="K531" s="30">
        <f t="shared" si="24"/>
        <v>1.1165284122899376E-2</v>
      </c>
      <c r="L531" s="30">
        <f t="shared" si="25"/>
        <v>0</v>
      </c>
      <c r="M531" s="30">
        <f t="shared" si="26"/>
        <v>0</v>
      </c>
    </row>
    <row r="532" spans="1:13">
      <c r="A532" s="31">
        <v>1210</v>
      </c>
      <c r="B532" s="31" t="s">
        <v>56</v>
      </c>
      <c r="C532" s="31" t="s">
        <v>49</v>
      </c>
      <c r="D532" s="24">
        <v>0.22</v>
      </c>
      <c r="E532" s="24">
        <v>50.8</v>
      </c>
      <c r="F532" s="24">
        <v>0</v>
      </c>
      <c r="G532" s="24">
        <v>1.2450000000000001</v>
      </c>
      <c r="H532" s="24">
        <v>0.21299999999999999</v>
      </c>
      <c r="I532" s="24">
        <v>0.28799999999999998</v>
      </c>
      <c r="J532" s="49">
        <v>3.0111059473505999E-3</v>
      </c>
      <c r="K532" s="30">
        <f t="shared" si="24"/>
        <v>3.6711403710098511E-3</v>
      </c>
      <c r="L532" s="30">
        <f t="shared" si="25"/>
        <v>0</v>
      </c>
      <c r="M532" s="30">
        <f t="shared" si="26"/>
        <v>0</v>
      </c>
    </row>
    <row r="533" spans="1:13">
      <c r="A533" s="31">
        <v>1210</v>
      </c>
      <c r="B533" s="31" t="s">
        <v>56</v>
      </c>
      <c r="C533" s="31" t="s">
        <v>49</v>
      </c>
      <c r="D533" s="24">
        <v>0.22</v>
      </c>
      <c r="E533" s="24">
        <v>50.8</v>
      </c>
      <c r="F533" s="24">
        <v>0</v>
      </c>
      <c r="G533" s="24">
        <v>1.2450000000000001</v>
      </c>
      <c r="H533" s="24">
        <v>0.21299999999999999</v>
      </c>
      <c r="I533" s="24">
        <v>0.28799999999999998</v>
      </c>
      <c r="J533" s="49">
        <v>1.42058813921463E-2</v>
      </c>
      <c r="K533" s="30">
        <f t="shared" si="24"/>
        <v>1.7319810593304768E-2</v>
      </c>
      <c r="L533" s="30">
        <f t="shared" si="25"/>
        <v>0.1</v>
      </c>
      <c r="M533" s="30">
        <f t="shared" si="26"/>
        <v>0</v>
      </c>
    </row>
    <row r="534" spans="1:13">
      <c r="A534" s="31">
        <v>1210</v>
      </c>
      <c r="B534" s="31" t="s">
        <v>56</v>
      </c>
      <c r="C534" s="31" t="s">
        <v>49</v>
      </c>
      <c r="D534" s="24">
        <v>0.22</v>
      </c>
      <c r="E534" s="24">
        <v>50.8</v>
      </c>
      <c r="F534" s="24">
        <v>0</v>
      </c>
      <c r="G534" s="24">
        <v>1.2450000000000001</v>
      </c>
      <c r="H534" s="24">
        <v>0.21299999999999999</v>
      </c>
      <c r="I534" s="24">
        <v>0.28799999999999998</v>
      </c>
      <c r="J534" s="49">
        <v>1.1311097485000199E-3</v>
      </c>
      <c r="K534" s="30">
        <f t="shared" si="24"/>
        <v>1.3790490053712243E-3</v>
      </c>
      <c r="L534" s="30">
        <f t="shared" si="25"/>
        <v>0</v>
      </c>
      <c r="M534" s="30">
        <f t="shared" si="26"/>
        <v>0</v>
      </c>
    </row>
    <row r="535" spans="1:13">
      <c r="A535" s="31">
        <v>1210</v>
      </c>
      <c r="B535" s="31" t="s">
        <v>56</v>
      </c>
      <c r="C535" s="31" t="s">
        <v>49</v>
      </c>
      <c r="D535" s="24">
        <v>0.22</v>
      </c>
      <c r="E535" s="24">
        <v>50.8</v>
      </c>
      <c r="F535" s="24">
        <v>0</v>
      </c>
      <c r="G535" s="24">
        <v>1.2450000000000001</v>
      </c>
      <c r="H535" s="24">
        <v>0.21299999999999999</v>
      </c>
      <c r="I535" s="24">
        <v>0.28799999999999998</v>
      </c>
      <c r="J535" s="49">
        <v>4.5791439156758797E-2</v>
      </c>
      <c r="K535" s="30">
        <f t="shared" si="24"/>
        <v>5.582892261992032E-2</v>
      </c>
      <c r="L535" s="30">
        <f t="shared" si="25"/>
        <v>0.2</v>
      </c>
      <c r="M535" s="30">
        <f t="shared" si="26"/>
        <v>0</v>
      </c>
    </row>
    <row r="536" spans="1:13">
      <c r="A536" s="31">
        <v>1210</v>
      </c>
      <c r="B536" s="31" t="s">
        <v>56</v>
      </c>
      <c r="C536" s="31" t="s">
        <v>49</v>
      </c>
      <c r="D536" s="24">
        <v>0.22</v>
      </c>
      <c r="E536" s="24">
        <v>50.8</v>
      </c>
      <c r="F536" s="24">
        <v>0</v>
      </c>
      <c r="G536" s="24">
        <v>1.2450000000000001</v>
      </c>
      <c r="H536" s="24">
        <v>0.21299999999999999</v>
      </c>
      <c r="I536" s="24">
        <v>0.28799999999999998</v>
      </c>
      <c r="J536" s="49">
        <v>7.1122140959579703E-3</v>
      </c>
      <c r="K536" s="30">
        <f t="shared" si="24"/>
        <v>8.6712114257919571E-3</v>
      </c>
      <c r="L536" s="30">
        <f t="shared" si="25"/>
        <v>0</v>
      </c>
      <c r="M536" s="30">
        <f t="shared" si="26"/>
        <v>0</v>
      </c>
    </row>
    <row r="537" spans="1:13">
      <c r="A537" s="31">
        <v>1850</v>
      </c>
      <c r="B537" s="31" t="s">
        <v>56</v>
      </c>
      <c r="C537" s="31" t="s">
        <v>49</v>
      </c>
      <c r="D537" s="24">
        <v>0.22</v>
      </c>
      <c r="E537" s="24">
        <v>50.8</v>
      </c>
      <c r="F537" s="24">
        <v>0</v>
      </c>
      <c r="G537" s="24">
        <v>0.96799999999999997</v>
      </c>
      <c r="H537" s="24">
        <v>0.125</v>
      </c>
      <c r="I537" s="24">
        <v>0.34100000000000003</v>
      </c>
      <c r="J537" s="49">
        <v>0.47969523507649098</v>
      </c>
      <c r="K537" s="30">
        <f t="shared" si="24"/>
        <v>0.69247205151525326</v>
      </c>
      <c r="L537" s="30">
        <f t="shared" si="25"/>
        <v>1.8</v>
      </c>
      <c r="M537" s="30">
        <f t="shared" si="26"/>
        <v>0.3</v>
      </c>
    </row>
    <row r="538" spans="1:13">
      <c r="A538" s="31">
        <v>1110</v>
      </c>
      <c r="B538" s="31" t="s">
        <v>56</v>
      </c>
      <c r="C538" s="31" t="s">
        <v>46</v>
      </c>
      <c r="D538" s="24">
        <v>0.22</v>
      </c>
      <c r="E538" s="24">
        <v>50.8</v>
      </c>
      <c r="F538" s="24">
        <v>0</v>
      </c>
      <c r="G538" s="24">
        <v>0.96799999999999997</v>
      </c>
      <c r="H538" s="24">
        <v>0.125</v>
      </c>
      <c r="I538" s="24">
        <v>0.28799999999999998</v>
      </c>
      <c r="J538" s="49">
        <v>6.8078568082269905E-2</v>
      </c>
      <c r="K538" s="30">
        <f t="shared" si="24"/>
        <v>8.3001390205903455E-2</v>
      </c>
      <c r="L538" s="30">
        <f t="shared" si="25"/>
        <v>0.2</v>
      </c>
      <c r="M538" s="30">
        <f t="shared" si="26"/>
        <v>0</v>
      </c>
    </row>
    <row r="539" spans="1:13">
      <c r="A539" s="31">
        <v>1110</v>
      </c>
      <c r="B539" s="31" t="s">
        <v>56</v>
      </c>
      <c r="D539" s="24">
        <v>0.22</v>
      </c>
      <c r="E539" s="24">
        <v>50.8</v>
      </c>
      <c r="F539" s="24">
        <v>0</v>
      </c>
      <c r="G539" s="24">
        <v>0.96799999999999997</v>
      </c>
      <c r="H539" s="24">
        <v>0.125</v>
      </c>
      <c r="I539" s="24">
        <v>0.28799999999999998</v>
      </c>
      <c r="J539" s="49">
        <v>1.6101155620411201E-2</v>
      </c>
      <c r="K539" s="30">
        <f t="shared" si="24"/>
        <v>1.9630528932405331E-2</v>
      </c>
      <c r="L539" s="30">
        <f t="shared" si="25"/>
        <v>0.1</v>
      </c>
      <c r="M539" s="30">
        <f t="shared" si="26"/>
        <v>0</v>
      </c>
    </row>
    <row r="540" spans="1:13">
      <c r="A540" s="31">
        <v>1110</v>
      </c>
      <c r="B540" s="31" t="s">
        <v>56</v>
      </c>
      <c r="D540" s="24">
        <v>0.22</v>
      </c>
      <c r="E540" s="24">
        <v>50.8</v>
      </c>
      <c r="F540" s="24">
        <v>0</v>
      </c>
      <c r="G540" s="24">
        <v>0.96799999999999997</v>
      </c>
      <c r="H540" s="24">
        <v>0.125</v>
      </c>
      <c r="I540" s="24">
        <v>0.28799999999999998</v>
      </c>
      <c r="J540" s="49">
        <v>1.02149716563703E-3</v>
      </c>
      <c r="K540" s="30">
        <f t="shared" si="24"/>
        <v>1.245409344344667E-3</v>
      </c>
      <c r="L540" s="30">
        <f t="shared" si="25"/>
        <v>0</v>
      </c>
      <c r="M540" s="30">
        <f t="shared" si="26"/>
        <v>0</v>
      </c>
    </row>
    <row r="541" spans="1:13">
      <c r="A541" s="31">
        <v>1110</v>
      </c>
      <c r="B541" s="31" t="s">
        <v>56</v>
      </c>
      <c r="D541" s="24">
        <v>0.22</v>
      </c>
      <c r="E541" s="24">
        <v>50.8</v>
      </c>
      <c r="F541" s="24">
        <v>0</v>
      </c>
      <c r="G541" s="24">
        <v>0.96799999999999997</v>
      </c>
      <c r="H541" s="24">
        <v>0.125</v>
      </c>
      <c r="I541" s="24">
        <v>0.28799999999999998</v>
      </c>
      <c r="J541" s="49">
        <v>0.94786767504760805</v>
      </c>
      <c r="K541" s="30">
        <f t="shared" si="24"/>
        <v>1.1556402694180437</v>
      </c>
      <c r="L541" s="30">
        <f t="shared" si="25"/>
        <v>3</v>
      </c>
      <c r="M541" s="30">
        <f t="shared" si="26"/>
        <v>0.6</v>
      </c>
    </row>
    <row r="542" spans="1:13">
      <c r="A542" s="31">
        <v>1110</v>
      </c>
      <c r="B542" s="31" t="s">
        <v>56</v>
      </c>
      <c r="C542" s="31" t="s">
        <v>47</v>
      </c>
      <c r="D542" s="24">
        <v>0.22</v>
      </c>
      <c r="E542" s="24">
        <v>50.8</v>
      </c>
      <c r="F542" s="24">
        <v>0</v>
      </c>
      <c r="G542" s="24">
        <v>0.96799999999999997</v>
      </c>
      <c r="H542" s="24">
        <v>0.125</v>
      </c>
      <c r="I542" s="24">
        <v>0.28799999999999998</v>
      </c>
      <c r="J542" s="49">
        <v>6.5872784918020094E-2</v>
      </c>
      <c r="K542" s="30">
        <f t="shared" si="24"/>
        <v>8.0312099372050097E-2</v>
      </c>
      <c r="L542" s="30">
        <f t="shared" si="25"/>
        <v>0.2</v>
      </c>
      <c r="M542" s="30">
        <f t="shared" si="26"/>
        <v>0</v>
      </c>
    </row>
    <row r="543" spans="1:13">
      <c r="A543" s="31">
        <v>1110</v>
      </c>
      <c r="B543" s="31" t="s">
        <v>56</v>
      </c>
      <c r="C543" s="31" t="s">
        <v>46</v>
      </c>
      <c r="D543" s="24">
        <v>0.22</v>
      </c>
      <c r="E543" s="24">
        <v>50.8</v>
      </c>
      <c r="F543" s="24">
        <v>0</v>
      </c>
      <c r="G543" s="24">
        <v>0.96799999999999997</v>
      </c>
      <c r="H543" s="24">
        <v>0.125</v>
      </c>
      <c r="I543" s="24">
        <v>0.28799999999999998</v>
      </c>
      <c r="J543" s="49">
        <v>7.5008026637016396</v>
      </c>
      <c r="K543" s="30">
        <f t="shared" si="24"/>
        <v>9.1449786075850383</v>
      </c>
      <c r="L543" s="30">
        <f t="shared" si="25"/>
        <v>24.1</v>
      </c>
      <c r="M543" s="30">
        <f t="shared" si="26"/>
        <v>4.8</v>
      </c>
    </row>
    <row r="544" spans="1:13">
      <c r="A544" s="31">
        <v>1110</v>
      </c>
      <c r="B544" s="31" t="s">
        <v>56</v>
      </c>
      <c r="D544" s="24">
        <v>0.22</v>
      </c>
      <c r="E544" s="24">
        <v>50.8</v>
      </c>
      <c r="F544" s="24">
        <v>0</v>
      </c>
      <c r="G544" s="24">
        <v>0.96799999999999997</v>
      </c>
      <c r="H544" s="24">
        <v>0.125</v>
      </c>
      <c r="I544" s="24">
        <v>0.28799999999999998</v>
      </c>
      <c r="J544" s="49">
        <v>2.1722575410681699</v>
      </c>
      <c r="K544" s="30">
        <f t="shared" si="24"/>
        <v>2.6484163940703125</v>
      </c>
      <c r="L544" s="30">
        <f t="shared" si="25"/>
        <v>7</v>
      </c>
      <c r="M544" s="30">
        <f t="shared" si="26"/>
        <v>1.4</v>
      </c>
    </row>
    <row r="545" spans="1:13">
      <c r="A545" s="31">
        <v>1110</v>
      </c>
      <c r="B545" s="31" t="s">
        <v>56</v>
      </c>
      <c r="C545" s="31" t="s">
        <v>46</v>
      </c>
      <c r="D545" s="24">
        <v>0.22</v>
      </c>
      <c r="E545" s="24">
        <v>50.8</v>
      </c>
      <c r="F545" s="24">
        <v>0</v>
      </c>
      <c r="G545" s="24">
        <v>0.96799999999999997</v>
      </c>
      <c r="H545" s="24">
        <v>0.125</v>
      </c>
      <c r="I545" s="24">
        <v>0.28799999999999998</v>
      </c>
      <c r="J545" s="49">
        <v>0.73291267172676899</v>
      </c>
      <c r="K545" s="30">
        <f t="shared" si="24"/>
        <v>0.89356712936927662</v>
      </c>
      <c r="L545" s="30">
        <f t="shared" si="25"/>
        <v>2.4</v>
      </c>
      <c r="M545" s="30">
        <f t="shared" si="26"/>
        <v>0.5</v>
      </c>
    </row>
    <row r="546" spans="1:13">
      <c r="A546" s="31">
        <v>1110</v>
      </c>
      <c r="B546" s="31" t="s">
        <v>56</v>
      </c>
      <c r="D546" s="24">
        <v>0.22</v>
      </c>
      <c r="E546" s="24">
        <v>50.8</v>
      </c>
      <c r="F546" s="24">
        <v>0</v>
      </c>
      <c r="G546" s="24">
        <v>0.96799999999999997</v>
      </c>
      <c r="H546" s="24">
        <v>0.125</v>
      </c>
      <c r="I546" s="24">
        <v>0.28799999999999998</v>
      </c>
      <c r="J546" s="49">
        <v>2.0833156929358401</v>
      </c>
      <c r="K546" s="30">
        <f t="shared" si="24"/>
        <v>2.5399784928273759</v>
      </c>
      <c r="L546" s="30">
        <f t="shared" si="25"/>
        <v>6.7</v>
      </c>
      <c r="M546" s="30">
        <f t="shared" si="26"/>
        <v>1.3</v>
      </c>
    </row>
    <row r="547" spans="1:13">
      <c r="A547" s="31">
        <v>1110</v>
      </c>
      <c r="B547" s="31" t="s">
        <v>56</v>
      </c>
      <c r="D547" s="24">
        <v>0.22</v>
      </c>
      <c r="E547" s="24">
        <v>50.8</v>
      </c>
      <c r="F547" s="24">
        <v>0</v>
      </c>
      <c r="G547" s="24">
        <v>0.96799999999999997</v>
      </c>
      <c r="H547" s="24">
        <v>0.125</v>
      </c>
      <c r="I547" s="24">
        <v>0.28799999999999998</v>
      </c>
      <c r="J547" s="49">
        <v>0.30447039549134097</v>
      </c>
      <c r="K547" s="30">
        <f t="shared" si="24"/>
        <v>0.3712103061830429</v>
      </c>
      <c r="L547" s="30">
        <f t="shared" si="25"/>
        <v>1</v>
      </c>
      <c r="M547" s="30">
        <f t="shared" si="26"/>
        <v>0.2</v>
      </c>
    </row>
    <row r="548" spans="1:13">
      <c r="A548" s="31">
        <v>1110</v>
      </c>
      <c r="B548" s="31" t="s">
        <v>56</v>
      </c>
      <c r="C548" s="31" t="s">
        <v>46</v>
      </c>
      <c r="D548" s="24">
        <v>0.22</v>
      </c>
      <c r="E548" s="24">
        <v>50.8</v>
      </c>
      <c r="F548" s="24">
        <v>0</v>
      </c>
      <c r="G548" s="24">
        <v>0.96799999999999997</v>
      </c>
      <c r="H548" s="24">
        <v>0.125</v>
      </c>
      <c r="I548" s="24">
        <v>0.28799999999999998</v>
      </c>
      <c r="J548" s="49">
        <v>0.316322348701015</v>
      </c>
      <c r="K548" s="30">
        <f t="shared" si="24"/>
        <v>0.38566020753627744</v>
      </c>
      <c r="L548" s="30">
        <f t="shared" si="25"/>
        <v>1</v>
      </c>
      <c r="M548" s="30">
        <f t="shared" si="26"/>
        <v>0.2</v>
      </c>
    </row>
    <row r="549" spans="1:13">
      <c r="A549" s="31">
        <v>1110</v>
      </c>
      <c r="B549" s="31" t="s">
        <v>56</v>
      </c>
      <c r="C549" s="31" t="s">
        <v>46</v>
      </c>
      <c r="D549" s="24">
        <v>0.22</v>
      </c>
      <c r="E549" s="24">
        <v>50.8</v>
      </c>
      <c r="F549" s="24">
        <v>0</v>
      </c>
      <c r="G549" s="24">
        <v>0.96799999999999997</v>
      </c>
      <c r="H549" s="24">
        <v>0.125</v>
      </c>
      <c r="I549" s="24">
        <v>0.28799999999999998</v>
      </c>
      <c r="J549" s="49">
        <v>15.9087897196</v>
      </c>
      <c r="K549" s="30">
        <f t="shared" si="24"/>
        <v>19.395996426136318</v>
      </c>
      <c r="L549" s="30">
        <f t="shared" si="25"/>
        <v>51.1</v>
      </c>
      <c r="M549" s="30">
        <f t="shared" si="26"/>
        <v>10.1</v>
      </c>
    </row>
    <row r="550" spans="1:13">
      <c r="A550" s="31">
        <v>1110</v>
      </c>
      <c r="B550" s="31" t="s">
        <v>56</v>
      </c>
      <c r="C550" s="31" t="s">
        <v>47</v>
      </c>
      <c r="D550" s="24">
        <v>0.22</v>
      </c>
      <c r="E550" s="24">
        <v>50.8</v>
      </c>
      <c r="F550" s="24">
        <v>0</v>
      </c>
      <c r="G550" s="24">
        <v>0.96799999999999997</v>
      </c>
      <c r="H550" s="24">
        <v>0.125</v>
      </c>
      <c r="I550" s="24">
        <v>0.28799999999999998</v>
      </c>
      <c r="J550" s="49">
        <v>3.303634344781E-5</v>
      </c>
      <c r="K550" s="30">
        <f t="shared" si="24"/>
        <v>4.0277909931569946E-5</v>
      </c>
      <c r="L550" s="30">
        <f t="shared" si="25"/>
        <v>0</v>
      </c>
      <c r="M550" s="30">
        <f t="shared" si="26"/>
        <v>0</v>
      </c>
    </row>
    <row r="551" spans="1:13">
      <c r="A551" s="31">
        <v>1710</v>
      </c>
      <c r="B551" s="31" t="s">
        <v>56</v>
      </c>
      <c r="C551" s="31" t="s">
        <v>49</v>
      </c>
      <c r="D551" s="24">
        <v>0.22</v>
      </c>
      <c r="E551" s="24">
        <v>50.8</v>
      </c>
      <c r="F551" s="24">
        <v>0</v>
      </c>
      <c r="G551" s="24">
        <v>0.96799999999999997</v>
      </c>
      <c r="H551" s="24">
        <v>0.125</v>
      </c>
      <c r="I551" s="24">
        <v>0.34100000000000003</v>
      </c>
      <c r="J551" s="49">
        <v>1.6492519873629399E-3</v>
      </c>
      <c r="K551" s="30">
        <f t="shared" si="24"/>
        <v>2.3808051938908948E-3</v>
      </c>
      <c r="L551" s="30">
        <f t="shared" si="25"/>
        <v>0</v>
      </c>
      <c r="M551" s="30">
        <f t="shared" si="26"/>
        <v>0</v>
      </c>
    </row>
    <row r="552" spans="1:13">
      <c r="A552" s="31">
        <v>1400</v>
      </c>
      <c r="B552" s="31" t="s">
        <v>56</v>
      </c>
      <c r="C552" s="31" t="s">
        <v>49</v>
      </c>
      <c r="D552" s="24">
        <v>0.22</v>
      </c>
      <c r="E552" s="24">
        <v>50.8</v>
      </c>
      <c r="F552" s="24">
        <v>0</v>
      </c>
      <c r="G552" s="24">
        <v>0.70899999999999996</v>
      </c>
      <c r="H552" s="24">
        <v>0.11700000000000001</v>
      </c>
      <c r="I552" s="24">
        <v>0.43099999999999999</v>
      </c>
      <c r="J552" s="49">
        <v>1.4331656888607099E-3</v>
      </c>
      <c r="K552" s="30">
        <f t="shared" si="24"/>
        <v>2.6149063437056227E-3</v>
      </c>
      <c r="L552" s="30">
        <f t="shared" si="25"/>
        <v>0</v>
      </c>
      <c r="M552" s="30">
        <f t="shared" si="26"/>
        <v>0</v>
      </c>
    </row>
    <row r="553" spans="1:13">
      <c r="A553" s="31">
        <v>1210</v>
      </c>
      <c r="B553" s="31" t="s">
        <v>51</v>
      </c>
      <c r="C553" s="31" t="s">
        <v>50</v>
      </c>
      <c r="D553" s="24">
        <v>0.63</v>
      </c>
      <c r="E553" s="24">
        <v>53.6</v>
      </c>
      <c r="F553" s="24">
        <v>0.66</v>
      </c>
      <c r="G553" s="24">
        <v>1.2450000000000001</v>
      </c>
      <c r="H553" s="24">
        <v>0.21299999999999999</v>
      </c>
      <c r="I553" s="24">
        <v>0.28799999999999998</v>
      </c>
      <c r="J553" s="49">
        <v>13.2556591765</v>
      </c>
      <c r="K553" s="30">
        <f t="shared" si="24"/>
        <v>25.800815021139599</v>
      </c>
      <c r="L553" s="30">
        <f t="shared" si="25"/>
        <v>87.4</v>
      </c>
      <c r="M553" s="30">
        <f t="shared" si="26"/>
        <v>23.3</v>
      </c>
    </row>
    <row r="554" spans="1:13">
      <c r="A554" s="31">
        <v>1210</v>
      </c>
      <c r="B554" s="31" t="s">
        <v>51</v>
      </c>
      <c r="C554" s="31" t="s">
        <v>49</v>
      </c>
      <c r="D554" s="24">
        <v>0.63</v>
      </c>
      <c r="E554" s="24">
        <v>53.6</v>
      </c>
      <c r="F554" s="24">
        <v>0.66</v>
      </c>
      <c r="G554" s="24">
        <v>1.2450000000000001</v>
      </c>
      <c r="H554" s="24">
        <v>0.21299999999999999</v>
      </c>
      <c r="I554" s="24">
        <v>0.28799999999999998</v>
      </c>
      <c r="J554" s="49">
        <v>3.1100356596532999</v>
      </c>
      <c r="K554" s="30">
        <f t="shared" si="24"/>
        <v>6.0533734079491825</v>
      </c>
      <c r="L554" s="30">
        <f t="shared" si="25"/>
        <v>20.5</v>
      </c>
      <c r="M554" s="30">
        <f t="shared" si="26"/>
        <v>5.5</v>
      </c>
    </row>
    <row r="555" spans="1:13">
      <c r="A555" s="31">
        <v>1210</v>
      </c>
      <c r="B555" s="31" t="s">
        <v>51</v>
      </c>
      <c r="C555" s="31" t="s">
        <v>49</v>
      </c>
      <c r="D555" s="24">
        <v>0.63</v>
      </c>
      <c r="E555" s="24">
        <v>53.6</v>
      </c>
      <c r="F555" s="24">
        <v>0.66</v>
      </c>
      <c r="G555" s="24">
        <v>1.2450000000000001</v>
      </c>
      <c r="H555" s="24">
        <v>0.21299999999999999</v>
      </c>
      <c r="I555" s="24">
        <v>0.28799999999999998</v>
      </c>
      <c r="J555" s="49">
        <v>6.4339302721894196</v>
      </c>
      <c r="K555" s="30">
        <f t="shared" si="24"/>
        <v>12.523001881789487</v>
      </c>
      <c r="L555" s="30">
        <f t="shared" si="25"/>
        <v>42.4</v>
      </c>
      <c r="M555" s="30">
        <f t="shared" si="26"/>
        <v>11.3</v>
      </c>
    </row>
    <row r="556" spans="1:13">
      <c r="A556" s="31">
        <v>1210</v>
      </c>
      <c r="B556" s="31" t="s">
        <v>51</v>
      </c>
      <c r="C556" s="31" t="s">
        <v>49</v>
      </c>
      <c r="D556" s="24">
        <v>0.63</v>
      </c>
      <c r="E556" s="24">
        <v>53.6</v>
      </c>
      <c r="F556" s="24">
        <v>0.66</v>
      </c>
      <c r="G556" s="24">
        <v>1.2450000000000001</v>
      </c>
      <c r="H556" s="24">
        <v>0.21299999999999999</v>
      </c>
      <c r="I556" s="24">
        <v>0.28799999999999998</v>
      </c>
      <c r="J556" s="49">
        <v>9.2355361629077102</v>
      </c>
      <c r="K556" s="30">
        <f t="shared" si="24"/>
        <v>17.976047587483567</v>
      </c>
      <c r="L556" s="30">
        <f t="shared" si="25"/>
        <v>60.9</v>
      </c>
      <c r="M556" s="30">
        <f t="shared" si="26"/>
        <v>16.2</v>
      </c>
    </row>
    <row r="557" spans="1:13">
      <c r="A557" s="31">
        <v>1820</v>
      </c>
      <c r="B557" s="31" t="s">
        <v>56</v>
      </c>
      <c r="C557" s="31" t="s">
        <v>49</v>
      </c>
      <c r="D557" s="24">
        <v>0.22</v>
      </c>
      <c r="E557" s="24">
        <v>50.8</v>
      </c>
      <c r="F557" s="24">
        <v>0</v>
      </c>
      <c r="G557" s="24">
        <v>2.0139999999999998</v>
      </c>
      <c r="H557" s="24">
        <v>0.28699999999999998</v>
      </c>
      <c r="I557" s="24">
        <v>0.28899999999999998</v>
      </c>
      <c r="J557" s="49">
        <v>1.2531665853790201E-2</v>
      </c>
      <c r="K557" s="30">
        <f t="shared" si="24"/>
        <v>1.5331657727722056E-2</v>
      </c>
      <c r="L557" s="30">
        <f t="shared" si="25"/>
        <v>0.1</v>
      </c>
      <c r="M557" s="30">
        <f t="shared" si="26"/>
        <v>0</v>
      </c>
    </row>
    <row r="558" spans="1:13">
      <c r="A558" s="31">
        <v>1820</v>
      </c>
      <c r="B558" s="31" t="s">
        <v>56</v>
      </c>
      <c r="C558" s="31" t="s">
        <v>49</v>
      </c>
      <c r="D558" s="24">
        <v>0.22</v>
      </c>
      <c r="E558" s="24">
        <v>50.8</v>
      </c>
      <c r="F558" s="24">
        <v>0</v>
      </c>
      <c r="G558" s="24">
        <v>2.0139999999999998</v>
      </c>
      <c r="H558" s="24">
        <v>0.28699999999999998</v>
      </c>
      <c r="I558" s="24">
        <v>0.28899999999999998</v>
      </c>
      <c r="J558" s="49">
        <v>4.3326201522376297E-2</v>
      </c>
      <c r="K558" s="30">
        <f t="shared" si="24"/>
        <v>5.3006719149192576E-2</v>
      </c>
      <c r="L558" s="30">
        <f t="shared" si="25"/>
        <v>0.3</v>
      </c>
      <c r="M558" s="30">
        <f t="shared" si="26"/>
        <v>0.1</v>
      </c>
    </row>
    <row r="559" spans="1:13">
      <c r="A559" s="31">
        <v>1110</v>
      </c>
      <c r="B559" s="31" t="s">
        <v>56</v>
      </c>
      <c r="C559" s="31" t="s">
        <v>49</v>
      </c>
      <c r="D559" s="24">
        <v>0.22</v>
      </c>
      <c r="E559" s="24">
        <v>50.8</v>
      </c>
      <c r="F559" s="24">
        <v>0</v>
      </c>
      <c r="G559" s="24">
        <v>0.96799999999999997</v>
      </c>
      <c r="H559" s="24">
        <v>0.125</v>
      </c>
      <c r="I559" s="24">
        <v>0.28799999999999998</v>
      </c>
      <c r="J559" s="49">
        <v>7.3111351874874702</v>
      </c>
      <c r="K559" s="30">
        <f t="shared" si="24"/>
        <v>8.9137360205847234</v>
      </c>
      <c r="L559" s="30">
        <f t="shared" si="25"/>
        <v>23.5</v>
      </c>
      <c r="M559" s="30">
        <f t="shared" si="26"/>
        <v>4.5999999999999996</v>
      </c>
    </row>
    <row r="560" spans="1:13">
      <c r="A560" s="31">
        <v>1110</v>
      </c>
      <c r="B560" s="31" t="s">
        <v>56</v>
      </c>
      <c r="C560" s="31" t="s">
        <v>50</v>
      </c>
      <c r="D560" s="24">
        <v>0.22</v>
      </c>
      <c r="E560" s="24">
        <v>50.8</v>
      </c>
      <c r="F560" s="24">
        <v>0</v>
      </c>
      <c r="G560" s="24">
        <v>0.96799999999999997</v>
      </c>
      <c r="H560" s="24">
        <v>0.125</v>
      </c>
      <c r="I560" s="24">
        <v>0.28799999999999998</v>
      </c>
      <c r="J560" s="49">
        <v>3.1599873975823098</v>
      </c>
      <c r="K560" s="30">
        <f t="shared" si="24"/>
        <v>3.8526566351323517</v>
      </c>
      <c r="L560" s="30">
        <f t="shared" si="25"/>
        <v>10.1</v>
      </c>
      <c r="M560" s="30">
        <f t="shared" si="26"/>
        <v>2</v>
      </c>
    </row>
    <row r="561" spans="1:13">
      <c r="A561" s="31">
        <v>1110</v>
      </c>
      <c r="B561" s="31" t="s">
        <v>56</v>
      </c>
      <c r="C561" s="31" t="s">
        <v>49</v>
      </c>
      <c r="D561" s="24">
        <v>0.22</v>
      </c>
      <c r="E561" s="24">
        <v>50.8</v>
      </c>
      <c r="F561" s="24">
        <v>0</v>
      </c>
      <c r="G561" s="24">
        <v>0.96799999999999997</v>
      </c>
      <c r="H561" s="24">
        <v>0.125</v>
      </c>
      <c r="I561" s="24">
        <v>0.28799999999999998</v>
      </c>
      <c r="J561" s="49">
        <v>0.29471883553828898</v>
      </c>
      <c r="K561" s="30">
        <f t="shared" si="24"/>
        <v>0.35932120428828185</v>
      </c>
      <c r="L561" s="30">
        <f t="shared" si="25"/>
        <v>0.9</v>
      </c>
      <c r="M561" s="30">
        <f t="shared" si="26"/>
        <v>0.2</v>
      </c>
    </row>
    <row r="562" spans="1:13">
      <c r="A562" s="31">
        <v>1110</v>
      </c>
      <c r="B562" s="31" t="s">
        <v>56</v>
      </c>
      <c r="C562" s="31" t="s">
        <v>49</v>
      </c>
      <c r="D562" s="24">
        <v>0.22</v>
      </c>
      <c r="E562" s="24">
        <v>50.8</v>
      </c>
      <c r="F562" s="24">
        <v>0</v>
      </c>
      <c r="G562" s="24">
        <v>0.96799999999999997</v>
      </c>
      <c r="H562" s="24">
        <v>0.125</v>
      </c>
      <c r="I562" s="24">
        <v>0.28799999999999998</v>
      </c>
      <c r="J562" s="49">
        <v>0.29204574372233899</v>
      </c>
      <c r="K562" s="30">
        <f t="shared" si="24"/>
        <v>0.35606217074627566</v>
      </c>
      <c r="L562" s="30">
        <f t="shared" si="25"/>
        <v>0.9</v>
      </c>
      <c r="M562" s="30">
        <f t="shared" si="26"/>
        <v>0.2</v>
      </c>
    </row>
    <row r="563" spans="1:13">
      <c r="A563" s="31">
        <v>1700</v>
      </c>
      <c r="B563" s="31" t="s">
        <v>56</v>
      </c>
      <c r="C563" s="31" t="s">
        <v>49</v>
      </c>
      <c r="D563" s="24">
        <v>0.22</v>
      </c>
      <c r="E563" s="24">
        <v>50.8</v>
      </c>
      <c r="F563" s="24">
        <v>0</v>
      </c>
      <c r="G563" s="24">
        <v>0.96799999999999997</v>
      </c>
      <c r="H563" s="24">
        <v>0.125</v>
      </c>
      <c r="I563" s="24">
        <v>0.34100000000000003</v>
      </c>
      <c r="J563" s="49">
        <v>8.1610339010509999E-5</v>
      </c>
      <c r="K563" s="30">
        <f t="shared" si="24"/>
        <v>1.1780996505093856E-4</v>
      </c>
      <c r="L563" s="30">
        <f t="shared" si="25"/>
        <v>0</v>
      </c>
      <c r="M563" s="30">
        <f t="shared" si="26"/>
        <v>0</v>
      </c>
    </row>
    <row r="564" spans="1:13">
      <c r="A564" s="31">
        <v>1630</v>
      </c>
      <c r="B564" s="31" t="s">
        <v>45</v>
      </c>
      <c r="C564" s="31" t="s">
        <v>49</v>
      </c>
      <c r="D564" s="24">
        <v>0.8</v>
      </c>
      <c r="E564" s="24">
        <v>49.9</v>
      </c>
      <c r="F564" s="24">
        <v>0</v>
      </c>
      <c r="G564" s="24">
        <v>0.70899999999999996</v>
      </c>
      <c r="H564" s="24">
        <v>9.8000000000000004E-2</v>
      </c>
      <c r="I564" s="24">
        <v>0.28799999999999998</v>
      </c>
      <c r="J564" s="49">
        <v>4.7615971797960199</v>
      </c>
      <c r="K564" s="30">
        <f t="shared" si="24"/>
        <v>5.7024887825237123</v>
      </c>
      <c r="L564" s="30">
        <f t="shared" si="25"/>
        <v>11</v>
      </c>
      <c r="M564" s="30">
        <f t="shared" si="26"/>
        <v>5.3</v>
      </c>
    </row>
    <row r="565" spans="1:13">
      <c r="A565" s="31">
        <v>1630</v>
      </c>
      <c r="B565" s="31" t="s">
        <v>45</v>
      </c>
      <c r="C565" s="31" t="s">
        <v>49</v>
      </c>
      <c r="D565" s="24">
        <v>0.8</v>
      </c>
      <c r="E565" s="24">
        <v>49.9</v>
      </c>
      <c r="F565" s="24">
        <v>0</v>
      </c>
      <c r="G565" s="24">
        <v>0.70899999999999996</v>
      </c>
      <c r="H565" s="24">
        <v>9.8000000000000004E-2</v>
      </c>
      <c r="I565" s="24">
        <v>0.28799999999999998</v>
      </c>
      <c r="J565" s="49">
        <v>2.2068163806074099</v>
      </c>
      <c r="K565" s="30">
        <f t="shared" si="24"/>
        <v>2.6428832974154339</v>
      </c>
      <c r="L565" s="30">
        <f t="shared" si="25"/>
        <v>5.0999999999999996</v>
      </c>
      <c r="M565" s="30">
        <f t="shared" si="26"/>
        <v>2.5</v>
      </c>
    </row>
    <row r="566" spans="1:13">
      <c r="A566" s="31">
        <v>1630</v>
      </c>
      <c r="B566" s="31" t="s">
        <v>45</v>
      </c>
      <c r="C566" s="31" t="s">
        <v>49</v>
      </c>
      <c r="D566" s="24">
        <v>0.8</v>
      </c>
      <c r="E566" s="24">
        <v>49.9</v>
      </c>
      <c r="F566" s="24">
        <v>0</v>
      </c>
      <c r="G566" s="24">
        <v>0.70899999999999996</v>
      </c>
      <c r="H566" s="24">
        <v>9.8000000000000004E-2</v>
      </c>
      <c r="I566" s="24">
        <v>0.28799999999999998</v>
      </c>
      <c r="J566" s="49">
        <v>10.488139304900001</v>
      </c>
      <c r="K566" s="30">
        <f t="shared" si="24"/>
        <v>12.560595631548239</v>
      </c>
      <c r="L566" s="30">
        <f t="shared" si="25"/>
        <v>24.2</v>
      </c>
      <c r="M566" s="30">
        <f t="shared" si="26"/>
        <v>11.7</v>
      </c>
    </row>
    <row r="567" spans="1:13">
      <c r="A567" s="31">
        <v>1630</v>
      </c>
      <c r="B567" s="31" t="s">
        <v>45</v>
      </c>
      <c r="D567" s="24">
        <v>0.8</v>
      </c>
      <c r="E567" s="24">
        <v>49.9</v>
      </c>
      <c r="F567" s="24">
        <v>0</v>
      </c>
      <c r="G567" s="24">
        <v>0.70899999999999996</v>
      </c>
      <c r="H567" s="24">
        <v>9.8000000000000004E-2</v>
      </c>
      <c r="I567" s="24">
        <v>0.28799999999999998</v>
      </c>
      <c r="J567" s="49">
        <v>0.80478985679485804</v>
      </c>
      <c r="K567" s="30">
        <f t="shared" si="24"/>
        <v>0.96381633249752185</v>
      </c>
      <c r="L567" s="30">
        <f t="shared" si="25"/>
        <v>1.9</v>
      </c>
      <c r="M567" s="30">
        <f t="shared" si="26"/>
        <v>0.9</v>
      </c>
    </row>
    <row r="568" spans="1:13">
      <c r="A568" s="31">
        <v>1630</v>
      </c>
      <c r="B568" s="31" t="s">
        <v>45</v>
      </c>
      <c r="C568" s="31" t="s">
        <v>50</v>
      </c>
      <c r="D568" s="24">
        <v>0.8</v>
      </c>
      <c r="E568" s="24">
        <v>49.9</v>
      </c>
      <c r="F568" s="24">
        <v>0</v>
      </c>
      <c r="G568" s="24">
        <v>0.70899999999999996</v>
      </c>
      <c r="H568" s="24">
        <v>9.8000000000000004E-2</v>
      </c>
      <c r="I568" s="24">
        <v>0.28799999999999998</v>
      </c>
      <c r="J568" s="49">
        <v>4.5456714763271204</v>
      </c>
      <c r="K568" s="30">
        <f t="shared" si="24"/>
        <v>5.4438961600493592</v>
      </c>
      <c r="L568" s="30">
        <f t="shared" si="25"/>
        <v>10.5</v>
      </c>
      <c r="M568" s="30">
        <f t="shared" si="26"/>
        <v>5.0999999999999996</v>
      </c>
    </row>
    <row r="569" spans="1:13">
      <c r="A569" s="31">
        <v>1630</v>
      </c>
      <c r="B569" s="31" t="s">
        <v>45</v>
      </c>
      <c r="C569" s="31" t="s">
        <v>50</v>
      </c>
      <c r="D569" s="24">
        <v>0.8</v>
      </c>
      <c r="E569" s="24">
        <v>49.9</v>
      </c>
      <c r="F569" s="24">
        <v>0</v>
      </c>
      <c r="G569" s="24">
        <v>0.70899999999999996</v>
      </c>
      <c r="H569" s="24">
        <v>9.8000000000000004E-2</v>
      </c>
      <c r="I569" s="24">
        <v>0.28799999999999998</v>
      </c>
      <c r="J569" s="49">
        <v>0.56303736106467295</v>
      </c>
      <c r="K569" s="30">
        <f t="shared" si="24"/>
        <v>0.6742935436110522</v>
      </c>
      <c r="L569" s="30">
        <f t="shared" si="25"/>
        <v>1.3</v>
      </c>
      <c r="M569" s="30">
        <f t="shared" si="26"/>
        <v>0.6</v>
      </c>
    </row>
    <row r="570" spans="1:13">
      <c r="A570" s="31">
        <v>1630</v>
      </c>
      <c r="B570" s="31" t="s">
        <v>45</v>
      </c>
      <c r="C570" s="31" t="s">
        <v>49</v>
      </c>
      <c r="D570" s="24">
        <v>0.8</v>
      </c>
      <c r="E570" s="24">
        <v>49.9</v>
      </c>
      <c r="F570" s="24">
        <v>0</v>
      </c>
      <c r="G570" s="24">
        <v>0.70899999999999996</v>
      </c>
      <c r="H570" s="24">
        <v>9.8000000000000004E-2</v>
      </c>
      <c r="I570" s="24">
        <v>0.28799999999999998</v>
      </c>
      <c r="J570" s="49">
        <v>0.33219237898778398</v>
      </c>
      <c r="K570" s="30">
        <f t="shared" si="24"/>
        <v>0.39783359307576999</v>
      </c>
      <c r="L570" s="30">
        <f t="shared" si="25"/>
        <v>0.8</v>
      </c>
      <c r="M570" s="30">
        <f t="shared" si="26"/>
        <v>0.4</v>
      </c>
    </row>
    <row r="571" spans="1:13">
      <c r="A571" s="31">
        <v>1630</v>
      </c>
      <c r="B571" s="31" t="s">
        <v>45</v>
      </c>
      <c r="C571" s="31" t="s">
        <v>49</v>
      </c>
      <c r="D571" s="24">
        <v>0.8</v>
      </c>
      <c r="E571" s="24">
        <v>49.9</v>
      </c>
      <c r="F571" s="24">
        <v>0</v>
      </c>
      <c r="G571" s="24">
        <v>0.70899999999999996</v>
      </c>
      <c r="H571" s="24">
        <v>9.8000000000000004E-2</v>
      </c>
      <c r="I571" s="24">
        <v>0.28799999999999998</v>
      </c>
      <c r="J571" s="49">
        <v>1.4057813292574699</v>
      </c>
      <c r="K571" s="30">
        <f t="shared" si="24"/>
        <v>1.6835637199187456</v>
      </c>
      <c r="L571" s="30">
        <f t="shared" si="25"/>
        <v>3.2</v>
      </c>
      <c r="M571" s="30">
        <f t="shared" si="26"/>
        <v>1.6</v>
      </c>
    </row>
    <row r="572" spans="1:13">
      <c r="A572" s="31">
        <v>1630</v>
      </c>
      <c r="B572" s="31" t="s">
        <v>45</v>
      </c>
      <c r="D572" s="24">
        <v>0.8</v>
      </c>
      <c r="E572" s="24">
        <v>49.9</v>
      </c>
      <c r="F572" s="24">
        <v>0</v>
      </c>
      <c r="G572" s="24">
        <v>0.70899999999999996</v>
      </c>
      <c r="H572" s="24">
        <v>9.8000000000000004E-2</v>
      </c>
      <c r="I572" s="24">
        <v>0.28799999999999998</v>
      </c>
      <c r="J572" s="49">
        <v>0.68314393772822601</v>
      </c>
      <c r="K572" s="30">
        <f t="shared" si="24"/>
        <v>0.81813317982332334</v>
      </c>
      <c r="L572" s="30">
        <f t="shared" si="25"/>
        <v>1.6</v>
      </c>
      <c r="M572" s="30">
        <f t="shared" si="26"/>
        <v>0.8</v>
      </c>
    </row>
    <row r="573" spans="1:13">
      <c r="A573" s="31">
        <v>1630</v>
      </c>
      <c r="B573" s="31" t="s">
        <v>45</v>
      </c>
      <c r="C573" s="31" t="s">
        <v>49</v>
      </c>
      <c r="D573" s="24">
        <v>0.8</v>
      </c>
      <c r="E573" s="24">
        <v>49.9</v>
      </c>
      <c r="F573" s="24">
        <v>0</v>
      </c>
      <c r="G573" s="24">
        <v>0.70899999999999996</v>
      </c>
      <c r="H573" s="24">
        <v>9.8000000000000004E-2</v>
      </c>
      <c r="I573" s="24">
        <v>0.28799999999999998</v>
      </c>
      <c r="J573" s="49">
        <v>1.8256170409455099</v>
      </c>
      <c r="K573" s="30">
        <f t="shared" si="24"/>
        <v>2.1863589682363425</v>
      </c>
      <c r="L573" s="30">
        <f t="shared" si="25"/>
        <v>4.2</v>
      </c>
      <c r="M573" s="30">
        <f t="shared" si="26"/>
        <v>2</v>
      </c>
    </row>
    <row r="574" spans="1:13">
      <c r="A574" s="31">
        <v>1630</v>
      </c>
      <c r="B574" s="31" t="s">
        <v>45</v>
      </c>
      <c r="D574" s="24">
        <v>0.8</v>
      </c>
      <c r="E574" s="24">
        <v>49.9</v>
      </c>
      <c r="F574" s="24">
        <v>0</v>
      </c>
      <c r="G574" s="24">
        <v>0.70899999999999996</v>
      </c>
      <c r="H574" s="24">
        <v>9.8000000000000004E-2</v>
      </c>
      <c r="I574" s="24">
        <v>0.28799999999999998</v>
      </c>
      <c r="J574" s="49">
        <v>4.2564356474796297</v>
      </c>
      <c r="K574" s="30">
        <f t="shared" si="24"/>
        <v>5.0975073314216042</v>
      </c>
      <c r="L574" s="30">
        <f t="shared" si="25"/>
        <v>9.8000000000000007</v>
      </c>
      <c r="M574" s="30">
        <f t="shared" si="26"/>
        <v>4.8</v>
      </c>
    </row>
    <row r="575" spans="1:13">
      <c r="A575" s="31">
        <v>1630</v>
      </c>
      <c r="B575" s="31" t="s">
        <v>45</v>
      </c>
      <c r="C575" s="31" t="s">
        <v>49</v>
      </c>
      <c r="D575" s="24">
        <v>0.8</v>
      </c>
      <c r="E575" s="24">
        <v>49.9</v>
      </c>
      <c r="F575" s="24">
        <v>0</v>
      </c>
      <c r="G575" s="24">
        <v>0.70899999999999996</v>
      </c>
      <c r="H575" s="24">
        <v>9.8000000000000004E-2</v>
      </c>
      <c r="I575" s="24">
        <v>0.28799999999999998</v>
      </c>
      <c r="J575" s="49">
        <v>3.05749839192265E-2</v>
      </c>
      <c r="K575" s="30">
        <f t="shared" si="24"/>
        <v>3.6616600741665652E-2</v>
      </c>
      <c r="L575" s="30">
        <f t="shared" si="25"/>
        <v>0.1</v>
      </c>
      <c r="M575" s="30">
        <f t="shared" si="26"/>
        <v>0</v>
      </c>
    </row>
    <row r="576" spans="1:13">
      <c r="A576" s="31">
        <v>1630</v>
      </c>
      <c r="B576" s="31" t="s">
        <v>45</v>
      </c>
      <c r="C576" s="31" t="s">
        <v>46</v>
      </c>
      <c r="D576" s="24">
        <v>0.8</v>
      </c>
      <c r="E576" s="24">
        <v>49.9</v>
      </c>
      <c r="F576" s="24">
        <v>0</v>
      </c>
      <c r="G576" s="24">
        <v>0.70899999999999996</v>
      </c>
      <c r="H576" s="24">
        <v>9.8000000000000004E-2</v>
      </c>
      <c r="I576" s="24">
        <v>0.28799999999999998</v>
      </c>
      <c r="J576" s="49">
        <v>101.76757134</v>
      </c>
      <c r="K576" s="30">
        <f t="shared" si="24"/>
        <v>121.87684343678399</v>
      </c>
      <c r="L576" s="30">
        <f t="shared" si="25"/>
        <v>235.1</v>
      </c>
      <c r="M576" s="30">
        <f t="shared" si="26"/>
        <v>113.9</v>
      </c>
    </row>
    <row r="577" spans="1:13">
      <c r="A577" s="31">
        <v>1630</v>
      </c>
      <c r="B577" s="31" t="s">
        <v>45</v>
      </c>
      <c r="C577" s="31" t="s">
        <v>49</v>
      </c>
      <c r="D577" s="24">
        <v>0.8</v>
      </c>
      <c r="E577" s="24">
        <v>49.9</v>
      </c>
      <c r="F577" s="24">
        <v>0</v>
      </c>
      <c r="G577" s="24">
        <v>0.70899999999999996</v>
      </c>
      <c r="H577" s="24">
        <v>9.8000000000000004E-2</v>
      </c>
      <c r="I577" s="24">
        <v>0.28799999999999998</v>
      </c>
      <c r="J577" s="49">
        <v>2.3545441323010401</v>
      </c>
      <c r="K577" s="30">
        <f t="shared" si="24"/>
        <v>2.8198020528437251</v>
      </c>
      <c r="L577" s="30">
        <f t="shared" si="25"/>
        <v>5.4</v>
      </c>
      <c r="M577" s="30">
        <f t="shared" si="26"/>
        <v>2.6</v>
      </c>
    </row>
    <row r="578" spans="1:13">
      <c r="A578" s="31">
        <v>1110</v>
      </c>
      <c r="B578" s="31" t="s">
        <v>56</v>
      </c>
      <c r="C578" s="31" t="s">
        <v>47</v>
      </c>
      <c r="D578" s="24">
        <v>0.22</v>
      </c>
      <c r="E578" s="24">
        <v>50.8</v>
      </c>
      <c r="F578" s="24">
        <v>0</v>
      </c>
      <c r="G578" s="24">
        <v>0.96799999999999997</v>
      </c>
      <c r="H578" s="24">
        <v>0.125</v>
      </c>
      <c r="I578" s="24">
        <v>0.28799999999999998</v>
      </c>
      <c r="J578" s="49">
        <v>6.3051224337471401E-2</v>
      </c>
      <c r="K578" s="30">
        <f t="shared" si="24"/>
        <v>7.687205271224512E-2</v>
      </c>
      <c r="L578" s="30">
        <f t="shared" si="25"/>
        <v>0.2</v>
      </c>
      <c r="M578" s="30">
        <f t="shared" si="26"/>
        <v>0</v>
      </c>
    </row>
    <row r="579" spans="1:13">
      <c r="A579" s="31">
        <v>1110</v>
      </c>
      <c r="B579" s="31" t="s">
        <v>56</v>
      </c>
      <c r="C579" s="31" t="s">
        <v>50</v>
      </c>
      <c r="D579" s="24">
        <v>0.22</v>
      </c>
      <c r="E579" s="24">
        <v>50.8</v>
      </c>
      <c r="F579" s="24">
        <v>0</v>
      </c>
      <c r="G579" s="24">
        <v>0.96799999999999997</v>
      </c>
      <c r="H579" s="24">
        <v>0.125</v>
      </c>
      <c r="I579" s="24">
        <v>0.28799999999999998</v>
      </c>
      <c r="J579" s="49">
        <v>3.4329694351330003E-5</v>
      </c>
      <c r="K579" s="30">
        <f t="shared" ref="K579:K642" si="27">(E579*I579*J579/12)+(F579*J579)</f>
        <v>4.1854763353141537E-5</v>
      </c>
      <c r="L579" s="30">
        <f t="shared" ref="L579:L642" si="28">ROUND(2.721*G579*K579,1)</f>
        <v>0</v>
      </c>
      <c r="M579" s="30">
        <f t="shared" ref="M579:M642" si="29">ROUND((2.721*H579*K579)+(D579*J579),1)</f>
        <v>0</v>
      </c>
    </row>
    <row r="580" spans="1:13">
      <c r="A580" s="31">
        <v>1110</v>
      </c>
      <c r="B580" s="31" t="s">
        <v>56</v>
      </c>
      <c r="C580" s="31" t="s">
        <v>47</v>
      </c>
      <c r="D580" s="24">
        <v>0.22</v>
      </c>
      <c r="E580" s="24">
        <v>50.8</v>
      </c>
      <c r="F580" s="24">
        <v>0</v>
      </c>
      <c r="G580" s="24">
        <v>0.96799999999999997</v>
      </c>
      <c r="H580" s="24">
        <v>0.125</v>
      </c>
      <c r="I580" s="24">
        <v>0.28799999999999998</v>
      </c>
      <c r="J580" s="49">
        <v>7.6384824137839494E-2</v>
      </c>
      <c r="K580" s="30">
        <f t="shared" si="27"/>
        <v>9.3128377588853894E-2</v>
      </c>
      <c r="L580" s="30">
        <f t="shared" si="28"/>
        <v>0.2</v>
      </c>
      <c r="M580" s="30">
        <f t="shared" si="29"/>
        <v>0</v>
      </c>
    </row>
    <row r="581" spans="1:13">
      <c r="A581" s="31">
        <v>1110</v>
      </c>
      <c r="B581" s="31" t="s">
        <v>56</v>
      </c>
      <c r="C581" s="31" t="s">
        <v>47</v>
      </c>
      <c r="D581" s="24">
        <v>0.22</v>
      </c>
      <c r="E581" s="24">
        <v>50.8</v>
      </c>
      <c r="F581" s="24">
        <v>0</v>
      </c>
      <c r="G581" s="24">
        <v>0.96799999999999997</v>
      </c>
      <c r="H581" s="24">
        <v>0.125</v>
      </c>
      <c r="I581" s="24">
        <v>0.28799999999999998</v>
      </c>
      <c r="J581" s="49">
        <v>0.28294300799774302</v>
      </c>
      <c r="K581" s="30">
        <f t="shared" si="27"/>
        <v>0.34496411535084825</v>
      </c>
      <c r="L581" s="30">
        <f t="shared" si="28"/>
        <v>0.9</v>
      </c>
      <c r="M581" s="30">
        <f t="shared" si="29"/>
        <v>0.2</v>
      </c>
    </row>
    <row r="582" spans="1:13">
      <c r="A582" s="31">
        <v>1110</v>
      </c>
      <c r="B582" s="31" t="s">
        <v>56</v>
      </c>
      <c r="C582" s="31" t="s">
        <v>49</v>
      </c>
      <c r="D582" s="24">
        <v>0.22</v>
      </c>
      <c r="E582" s="24">
        <v>50.8</v>
      </c>
      <c r="F582" s="24">
        <v>0</v>
      </c>
      <c r="G582" s="24">
        <v>0.96799999999999997</v>
      </c>
      <c r="H582" s="24">
        <v>0.125</v>
      </c>
      <c r="I582" s="24">
        <v>0.28799999999999998</v>
      </c>
      <c r="J582" s="49">
        <v>3.8253508889431398</v>
      </c>
      <c r="K582" s="30">
        <f t="shared" si="27"/>
        <v>4.6638678037994756</v>
      </c>
      <c r="L582" s="30">
        <f t="shared" si="28"/>
        <v>12.3</v>
      </c>
      <c r="M582" s="30">
        <f t="shared" si="29"/>
        <v>2.4</v>
      </c>
    </row>
    <row r="583" spans="1:13">
      <c r="A583" s="31">
        <v>1110</v>
      </c>
      <c r="B583" s="31" t="s">
        <v>56</v>
      </c>
      <c r="C583" s="31" t="s">
        <v>49</v>
      </c>
      <c r="D583" s="24">
        <v>0.22</v>
      </c>
      <c r="E583" s="24">
        <v>50.8</v>
      </c>
      <c r="F583" s="24">
        <v>0</v>
      </c>
      <c r="G583" s="24">
        <v>0.96799999999999997</v>
      </c>
      <c r="H583" s="24">
        <v>0.125</v>
      </c>
      <c r="I583" s="24">
        <v>0.28799999999999998</v>
      </c>
      <c r="J583" s="49">
        <v>1.87125243976795</v>
      </c>
      <c r="K583" s="30">
        <f t="shared" si="27"/>
        <v>2.2814309745650845</v>
      </c>
      <c r="L583" s="30">
        <f t="shared" si="28"/>
        <v>6</v>
      </c>
      <c r="M583" s="30">
        <f t="shared" si="29"/>
        <v>1.2</v>
      </c>
    </row>
    <row r="584" spans="1:13">
      <c r="A584" s="31">
        <v>1110</v>
      </c>
      <c r="B584" s="31" t="s">
        <v>56</v>
      </c>
      <c r="C584" s="31" t="s">
        <v>49</v>
      </c>
      <c r="D584" s="24">
        <v>0.22</v>
      </c>
      <c r="E584" s="24">
        <v>50.8</v>
      </c>
      <c r="F584" s="24">
        <v>0</v>
      </c>
      <c r="G584" s="24">
        <v>0.96799999999999997</v>
      </c>
      <c r="H584" s="24">
        <v>0.125</v>
      </c>
      <c r="I584" s="24">
        <v>0.28799999999999998</v>
      </c>
      <c r="J584" s="49">
        <v>8.0839352916076801E-2</v>
      </c>
      <c r="K584" s="30">
        <f t="shared" si="27"/>
        <v>9.8559339075280819E-2</v>
      </c>
      <c r="L584" s="30">
        <f t="shared" si="28"/>
        <v>0.3</v>
      </c>
      <c r="M584" s="30">
        <f t="shared" si="29"/>
        <v>0.1</v>
      </c>
    </row>
    <row r="585" spans="1:13">
      <c r="A585" s="31">
        <v>1110</v>
      </c>
      <c r="B585" s="31" t="s">
        <v>56</v>
      </c>
      <c r="C585" s="31" t="s">
        <v>49</v>
      </c>
      <c r="D585" s="24">
        <v>0.22</v>
      </c>
      <c r="E585" s="24">
        <v>50.8</v>
      </c>
      <c r="F585" s="24">
        <v>0</v>
      </c>
      <c r="G585" s="24">
        <v>0.96799999999999997</v>
      </c>
      <c r="H585" s="24">
        <v>0.125</v>
      </c>
      <c r="I585" s="24">
        <v>0.28799999999999998</v>
      </c>
      <c r="J585" s="49">
        <v>0.485392635461601</v>
      </c>
      <c r="K585" s="30">
        <f t="shared" si="27"/>
        <v>0.59179070115478383</v>
      </c>
      <c r="L585" s="30">
        <f t="shared" si="28"/>
        <v>1.6</v>
      </c>
      <c r="M585" s="30">
        <f t="shared" si="29"/>
        <v>0.3</v>
      </c>
    </row>
    <row r="586" spans="1:13">
      <c r="A586" s="31">
        <v>1110</v>
      </c>
      <c r="B586" s="31" t="s">
        <v>56</v>
      </c>
      <c r="C586" s="31" t="s">
        <v>50</v>
      </c>
      <c r="D586" s="24">
        <v>0.22</v>
      </c>
      <c r="E586" s="24">
        <v>50.8</v>
      </c>
      <c r="F586" s="24">
        <v>0</v>
      </c>
      <c r="G586" s="24">
        <v>0.96799999999999997</v>
      </c>
      <c r="H586" s="24">
        <v>0.125</v>
      </c>
      <c r="I586" s="24">
        <v>0.28799999999999998</v>
      </c>
      <c r="J586" s="49">
        <v>5.5476018152602</v>
      </c>
      <c r="K586" s="30">
        <f t="shared" si="27"/>
        <v>6.7636361331652353</v>
      </c>
      <c r="L586" s="30">
        <f t="shared" si="28"/>
        <v>17.8</v>
      </c>
      <c r="M586" s="30">
        <f t="shared" si="29"/>
        <v>3.5</v>
      </c>
    </row>
    <row r="587" spans="1:13">
      <c r="A587" s="31">
        <v>1820</v>
      </c>
      <c r="B587" s="31" t="s">
        <v>56</v>
      </c>
      <c r="D587" s="24">
        <v>0.22</v>
      </c>
      <c r="E587" s="24">
        <v>50.8</v>
      </c>
      <c r="F587" s="24">
        <v>0</v>
      </c>
      <c r="G587" s="24">
        <v>2.0139999999999998</v>
      </c>
      <c r="H587" s="24">
        <v>0.28699999999999998</v>
      </c>
      <c r="I587" s="24">
        <v>0.28899999999999998</v>
      </c>
      <c r="J587" s="49">
        <v>3.66857156552017E-3</v>
      </c>
      <c r="K587" s="30">
        <f t="shared" si="27"/>
        <v>4.4882527389762264E-3</v>
      </c>
      <c r="L587" s="30">
        <f t="shared" si="28"/>
        <v>0</v>
      </c>
      <c r="M587" s="30">
        <f t="shared" si="29"/>
        <v>0</v>
      </c>
    </row>
    <row r="588" spans="1:13">
      <c r="A588" s="31">
        <v>1820</v>
      </c>
      <c r="B588" s="31" t="s">
        <v>56</v>
      </c>
      <c r="C588" s="31" t="s">
        <v>49</v>
      </c>
      <c r="D588" s="24">
        <v>0.22</v>
      </c>
      <c r="E588" s="24">
        <v>50.8</v>
      </c>
      <c r="F588" s="24">
        <v>0</v>
      </c>
      <c r="G588" s="24">
        <v>2.0139999999999998</v>
      </c>
      <c r="H588" s="24">
        <v>0.28699999999999998</v>
      </c>
      <c r="I588" s="24">
        <v>0.28899999999999998</v>
      </c>
      <c r="J588" s="49">
        <v>1.1542631375677E-4</v>
      </c>
      <c r="K588" s="30">
        <f t="shared" si="27"/>
        <v>1.4121639979382429E-4</v>
      </c>
      <c r="L588" s="30">
        <f t="shared" si="28"/>
        <v>0</v>
      </c>
      <c r="M588" s="30">
        <f t="shared" si="29"/>
        <v>0</v>
      </c>
    </row>
    <row r="589" spans="1:13">
      <c r="A589" s="31">
        <v>1820</v>
      </c>
      <c r="B589" s="31" t="s">
        <v>56</v>
      </c>
      <c r="C589" s="31" t="s">
        <v>47</v>
      </c>
      <c r="D589" s="24">
        <v>0.22</v>
      </c>
      <c r="E589" s="24">
        <v>50.8</v>
      </c>
      <c r="F589" s="24">
        <v>0</v>
      </c>
      <c r="G589" s="24">
        <v>2.0139999999999998</v>
      </c>
      <c r="H589" s="24">
        <v>0.28699999999999998</v>
      </c>
      <c r="I589" s="24">
        <v>0.28899999999999998</v>
      </c>
      <c r="J589" s="49">
        <v>2.45290181933507E-2</v>
      </c>
      <c r="K589" s="30">
        <f t="shared" si="27"/>
        <v>3.0009618491685024E-2</v>
      </c>
      <c r="L589" s="30">
        <f t="shared" si="28"/>
        <v>0.2</v>
      </c>
      <c r="M589" s="30">
        <f t="shared" si="29"/>
        <v>0</v>
      </c>
    </row>
    <row r="590" spans="1:13">
      <c r="A590" s="31">
        <v>1820</v>
      </c>
      <c r="B590" s="31" t="s">
        <v>56</v>
      </c>
      <c r="C590" s="31" t="s">
        <v>49</v>
      </c>
      <c r="D590" s="24">
        <v>0.22</v>
      </c>
      <c r="E590" s="24">
        <v>50.8</v>
      </c>
      <c r="F590" s="24">
        <v>0</v>
      </c>
      <c r="G590" s="24">
        <v>2.0139999999999998</v>
      </c>
      <c r="H590" s="24">
        <v>0.28699999999999998</v>
      </c>
      <c r="I590" s="24">
        <v>0.28899999999999998</v>
      </c>
      <c r="J590" s="49">
        <v>5.8351719015205097E-2</v>
      </c>
      <c r="K590" s="30">
        <f t="shared" si="27"/>
        <v>7.1389438100502425E-2</v>
      </c>
      <c r="L590" s="30">
        <f t="shared" si="28"/>
        <v>0.4</v>
      </c>
      <c r="M590" s="30">
        <f t="shared" si="29"/>
        <v>0.1</v>
      </c>
    </row>
    <row r="591" spans="1:13">
      <c r="A591" s="31">
        <v>8300</v>
      </c>
      <c r="B591" s="31" t="s">
        <v>56</v>
      </c>
      <c r="C591" s="31" t="s">
        <v>49</v>
      </c>
      <c r="D591" s="24">
        <v>0.22</v>
      </c>
      <c r="E591" s="24">
        <v>50.8</v>
      </c>
      <c r="F591" s="24">
        <v>0</v>
      </c>
      <c r="G591" s="24">
        <v>0.72099999999999997</v>
      </c>
      <c r="H591" s="24">
        <v>0.17</v>
      </c>
      <c r="I591" s="24">
        <v>0.43099999999999999</v>
      </c>
      <c r="J591" s="49">
        <v>0.39098225189869101</v>
      </c>
      <c r="K591" s="30">
        <f t="shared" si="27"/>
        <v>0.71337318407262174</v>
      </c>
      <c r="L591" s="30">
        <f t="shared" si="28"/>
        <v>1.4</v>
      </c>
      <c r="M591" s="30">
        <f t="shared" si="29"/>
        <v>0.4</v>
      </c>
    </row>
    <row r="592" spans="1:13">
      <c r="A592" s="31">
        <v>8300</v>
      </c>
      <c r="B592" s="31" t="s">
        <v>56</v>
      </c>
      <c r="C592" s="31" t="s">
        <v>49</v>
      </c>
      <c r="D592" s="24">
        <v>0.22</v>
      </c>
      <c r="E592" s="24">
        <v>50.8</v>
      </c>
      <c r="F592" s="24">
        <v>0</v>
      </c>
      <c r="G592" s="24">
        <v>0.72099999999999997</v>
      </c>
      <c r="H592" s="24">
        <v>0.17</v>
      </c>
      <c r="I592" s="24">
        <v>0.43099999999999999</v>
      </c>
      <c r="J592" s="49">
        <v>9.1281255672086194E-3</v>
      </c>
      <c r="K592" s="30">
        <f t="shared" si="27"/>
        <v>1.6654873639076608E-2</v>
      </c>
      <c r="L592" s="30">
        <f t="shared" si="28"/>
        <v>0</v>
      </c>
      <c r="M592" s="30">
        <f t="shared" si="29"/>
        <v>0</v>
      </c>
    </row>
    <row r="593" spans="1:13">
      <c r="A593" s="31">
        <v>1700</v>
      </c>
      <c r="B593" s="31" t="s">
        <v>56</v>
      </c>
      <c r="C593" s="31" t="s">
        <v>49</v>
      </c>
      <c r="D593" s="24">
        <v>0.22</v>
      </c>
      <c r="E593" s="24">
        <v>50.8</v>
      </c>
      <c r="F593" s="24">
        <v>0</v>
      </c>
      <c r="G593" s="24">
        <v>0.96799999999999997</v>
      </c>
      <c r="H593" s="24">
        <v>0.125</v>
      </c>
      <c r="I593" s="24">
        <v>0.34100000000000003</v>
      </c>
      <c r="J593" s="49">
        <v>0.395259777526554</v>
      </c>
      <c r="K593" s="30">
        <f t="shared" si="27"/>
        <v>0.57058383951141589</v>
      </c>
      <c r="L593" s="30">
        <f t="shared" si="28"/>
        <v>1.5</v>
      </c>
      <c r="M593" s="30">
        <f t="shared" si="29"/>
        <v>0.3</v>
      </c>
    </row>
    <row r="594" spans="1:13">
      <c r="A594" s="31">
        <v>1700</v>
      </c>
      <c r="B594" s="31" t="s">
        <v>56</v>
      </c>
      <c r="C594" s="31" t="s">
        <v>49</v>
      </c>
      <c r="D594" s="24">
        <v>0.22</v>
      </c>
      <c r="E594" s="24">
        <v>50.8</v>
      </c>
      <c r="F594" s="24">
        <v>0</v>
      </c>
      <c r="G594" s="24">
        <v>0.96799999999999997</v>
      </c>
      <c r="H594" s="24">
        <v>0.125</v>
      </c>
      <c r="I594" s="24">
        <v>0.34100000000000003</v>
      </c>
      <c r="J594" s="49">
        <v>5.1427150078564202E-2</v>
      </c>
      <c r="K594" s="30">
        <f t="shared" si="27"/>
        <v>7.4238519615079337E-2</v>
      </c>
      <c r="L594" s="30">
        <f t="shared" si="28"/>
        <v>0.2</v>
      </c>
      <c r="M594" s="30">
        <f t="shared" si="29"/>
        <v>0</v>
      </c>
    </row>
    <row r="595" spans="1:13">
      <c r="A595" s="31">
        <v>1700</v>
      </c>
      <c r="B595" s="31" t="s">
        <v>56</v>
      </c>
      <c r="C595" s="31" t="s">
        <v>49</v>
      </c>
      <c r="D595" s="24">
        <v>0.22</v>
      </c>
      <c r="E595" s="24">
        <v>50.8</v>
      </c>
      <c r="F595" s="24">
        <v>0</v>
      </c>
      <c r="G595" s="24">
        <v>0.96799999999999997</v>
      </c>
      <c r="H595" s="24">
        <v>0.125</v>
      </c>
      <c r="I595" s="24">
        <v>0.34100000000000003</v>
      </c>
      <c r="J595" s="49">
        <v>0.29383978059155902</v>
      </c>
      <c r="K595" s="30">
        <f t="shared" si="27"/>
        <v>0.42417731260262159</v>
      </c>
      <c r="L595" s="30">
        <f t="shared" si="28"/>
        <v>1.1000000000000001</v>
      </c>
      <c r="M595" s="30">
        <f t="shared" si="29"/>
        <v>0.2</v>
      </c>
    </row>
    <row r="596" spans="1:13">
      <c r="A596" s="31">
        <v>1700</v>
      </c>
      <c r="B596" s="31" t="s">
        <v>56</v>
      </c>
      <c r="C596" s="31" t="s">
        <v>47</v>
      </c>
      <c r="D596" s="24">
        <v>0.22</v>
      </c>
      <c r="E596" s="24">
        <v>50.8</v>
      </c>
      <c r="F596" s="24">
        <v>0</v>
      </c>
      <c r="G596" s="24">
        <v>0.96799999999999997</v>
      </c>
      <c r="H596" s="24">
        <v>0.125</v>
      </c>
      <c r="I596" s="24">
        <v>0.34100000000000003</v>
      </c>
      <c r="J596" s="49">
        <v>0.38585760792712698</v>
      </c>
      <c r="K596" s="30">
        <f t="shared" si="27"/>
        <v>0.55701118088333634</v>
      </c>
      <c r="L596" s="30">
        <f t="shared" si="28"/>
        <v>1.5</v>
      </c>
      <c r="M596" s="30">
        <f t="shared" si="29"/>
        <v>0.3</v>
      </c>
    </row>
    <row r="597" spans="1:13">
      <c r="A597" s="31">
        <v>1700</v>
      </c>
      <c r="B597" s="31" t="s">
        <v>56</v>
      </c>
      <c r="C597" s="31" t="s">
        <v>47</v>
      </c>
      <c r="D597" s="24">
        <v>0.22</v>
      </c>
      <c r="E597" s="24">
        <v>50.8</v>
      </c>
      <c r="F597" s="24">
        <v>0</v>
      </c>
      <c r="G597" s="24">
        <v>0.96799999999999997</v>
      </c>
      <c r="H597" s="24">
        <v>0.125</v>
      </c>
      <c r="I597" s="24">
        <v>0.34100000000000003</v>
      </c>
      <c r="J597" s="49">
        <v>3.21175356893043E-3</v>
      </c>
      <c r="K597" s="30">
        <f t="shared" si="27"/>
        <v>4.6363803936556713E-3</v>
      </c>
      <c r="L597" s="30">
        <f t="shared" si="28"/>
        <v>0</v>
      </c>
      <c r="M597" s="30">
        <f t="shared" si="29"/>
        <v>0</v>
      </c>
    </row>
    <row r="598" spans="1:13">
      <c r="A598" s="31">
        <v>1110</v>
      </c>
      <c r="B598" s="31" t="s">
        <v>56</v>
      </c>
      <c r="C598" s="31" t="s">
        <v>46</v>
      </c>
      <c r="D598" s="24">
        <v>0.22</v>
      </c>
      <c r="E598" s="24">
        <v>50.8</v>
      </c>
      <c r="F598" s="24">
        <v>0</v>
      </c>
      <c r="G598" s="24">
        <v>0.96799999999999997</v>
      </c>
      <c r="H598" s="24">
        <v>0.125</v>
      </c>
      <c r="I598" s="24">
        <v>0.28799999999999998</v>
      </c>
      <c r="J598" s="49">
        <v>0.13778335147764001</v>
      </c>
      <c r="K598" s="30">
        <f t="shared" si="27"/>
        <v>0.16798546212153867</v>
      </c>
      <c r="L598" s="30">
        <f t="shared" si="28"/>
        <v>0.4</v>
      </c>
      <c r="M598" s="30">
        <f t="shared" si="29"/>
        <v>0.1</v>
      </c>
    </row>
    <row r="599" spans="1:13">
      <c r="A599" s="31">
        <v>1110</v>
      </c>
      <c r="B599" s="31" t="s">
        <v>56</v>
      </c>
      <c r="C599" s="31" t="s">
        <v>49</v>
      </c>
      <c r="D599" s="24">
        <v>0.22</v>
      </c>
      <c r="E599" s="24">
        <v>50.8</v>
      </c>
      <c r="F599" s="24">
        <v>0</v>
      </c>
      <c r="G599" s="24">
        <v>0.96799999999999997</v>
      </c>
      <c r="H599" s="24">
        <v>0.125</v>
      </c>
      <c r="I599" s="24">
        <v>0.28799999999999998</v>
      </c>
      <c r="J599" s="49">
        <v>0.319047478002846</v>
      </c>
      <c r="K599" s="30">
        <f t="shared" si="27"/>
        <v>0.38898268518106982</v>
      </c>
      <c r="L599" s="30">
        <f t="shared" si="28"/>
        <v>1</v>
      </c>
      <c r="M599" s="30">
        <f t="shared" si="29"/>
        <v>0.2</v>
      </c>
    </row>
    <row r="600" spans="1:13">
      <c r="A600" s="31">
        <v>1110</v>
      </c>
      <c r="B600" s="31" t="s">
        <v>56</v>
      </c>
      <c r="C600" s="31" t="s">
        <v>47</v>
      </c>
      <c r="D600" s="24">
        <v>0.22</v>
      </c>
      <c r="E600" s="24">
        <v>50.8</v>
      </c>
      <c r="F600" s="24">
        <v>0</v>
      </c>
      <c r="G600" s="24">
        <v>0.96799999999999997</v>
      </c>
      <c r="H600" s="24">
        <v>0.125</v>
      </c>
      <c r="I600" s="24">
        <v>0.28799999999999998</v>
      </c>
      <c r="J600" s="49">
        <v>5.2852469983581701E-2</v>
      </c>
      <c r="K600" s="30">
        <f t="shared" si="27"/>
        <v>6.4437731403982804E-2</v>
      </c>
      <c r="L600" s="30">
        <f t="shared" si="28"/>
        <v>0.2</v>
      </c>
      <c r="M600" s="30">
        <f t="shared" si="29"/>
        <v>0</v>
      </c>
    </row>
    <row r="601" spans="1:13">
      <c r="A601" s="31">
        <v>1310</v>
      </c>
      <c r="B601" s="31" t="s">
        <v>56</v>
      </c>
      <c r="C601" s="31" t="s">
        <v>49</v>
      </c>
      <c r="D601" s="24">
        <v>0.22</v>
      </c>
      <c r="E601" s="24">
        <v>50.8</v>
      </c>
      <c r="F601" s="24">
        <v>0</v>
      </c>
      <c r="G601" s="24">
        <v>1.2450000000000001</v>
      </c>
      <c r="H601" s="24">
        <v>0.21299999999999999</v>
      </c>
      <c r="I601" s="24">
        <v>0.39300000000000002</v>
      </c>
      <c r="J601" s="49">
        <v>5.8371137391993403E-3</v>
      </c>
      <c r="K601" s="30">
        <f t="shared" si="27"/>
        <v>9.7112061279059428E-3</v>
      </c>
      <c r="L601" s="30">
        <f t="shared" si="28"/>
        <v>0</v>
      </c>
      <c r="M601" s="30">
        <f t="shared" si="29"/>
        <v>0</v>
      </c>
    </row>
    <row r="602" spans="1:13">
      <c r="A602" s="31">
        <v>1310</v>
      </c>
      <c r="B602" s="31" t="s">
        <v>56</v>
      </c>
      <c r="C602" s="31" t="s">
        <v>47</v>
      </c>
      <c r="D602" s="24">
        <v>0.22</v>
      </c>
      <c r="E602" s="24">
        <v>50.8</v>
      </c>
      <c r="F602" s="24">
        <v>0</v>
      </c>
      <c r="G602" s="24">
        <v>1.2450000000000001</v>
      </c>
      <c r="H602" s="24">
        <v>0.21299999999999999</v>
      </c>
      <c r="I602" s="24">
        <v>0.39300000000000002</v>
      </c>
      <c r="J602" s="49">
        <v>3.5957640808517599E-2</v>
      </c>
      <c r="K602" s="30">
        <f t="shared" si="27"/>
        <v>5.9822727013130732E-2</v>
      </c>
      <c r="L602" s="30">
        <f t="shared" si="28"/>
        <v>0.2</v>
      </c>
      <c r="M602" s="30">
        <f t="shared" si="29"/>
        <v>0</v>
      </c>
    </row>
    <row r="603" spans="1:13">
      <c r="A603" s="31">
        <v>1210</v>
      </c>
      <c r="B603" s="31" t="s">
        <v>51</v>
      </c>
      <c r="C603" s="31" t="s">
        <v>47</v>
      </c>
      <c r="D603" s="24">
        <v>0.63</v>
      </c>
      <c r="E603" s="24">
        <v>53.6</v>
      </c>
      <c r="F603" s="24">
        <v>0.66</v>
      </c>
      <c r="G603" s="24">
        <v>1.2450000000000001</v>
      </c>
      <c r="H603" s="24">
        <v>0.21299999999999999</v>
      </c>
      <c r="I603" s="24">
        <v>0.28799999999999998</v>
      </c>
      <c r="J603" s="49">
        <v>6.7956805937208502</v>
      </c>
      <c r="K603" s="30">
        <f t="shared" si="27"/>
        <v>13.227112707618263</v>
      </c>
      <c r="L603" s="30">
        <f t="shared" si="28"/>
        <v>44.8</v>
      </c>
      <c r="M603" s="30">
        <f t="shared" si="29"/>
        <v>11.9</v>
      </c>
    </row>
    <row r="604" spans="1:13">
      <c r="A604" s="31">
        <v>1210</v>
      </c>
      <c r="B604" s="31" t="s">
        <v>51</v>
      </c>
      <c r="C604" s="31" t="s">
        <v>47</v>
      </c>
      <c r="D604" s="24">
        <v>0.63</v>
      </c>
      <c r="E604" s="24">
        <v>53.6</v>
      </c>
      <c r="F604" s="24">
        <v>0.66</v>
      </c>
      <c r="G604" s="24">
        <v>1.2450000000000001</v>
      </c>
      <c r="H604" s="24">
        <v>0.21299999999999999</v>
      </c>
      <c r="I604" s="24">
        <v>0.28799999999999998</v>
      </c>
      <c r="J604" s="49">
        <v>25.492562197800002</v>
      </c>
      <c r="K604" s="30">
        <f t="shared" si="27"/>
        <v>49.618723061797922</v>
      </c>
      <c r="L604" s="30">
        <f t="shared" si="28"/>
        <v>168.1</v>
      </c>
      <c r="M604" s="30">
        <f t="shared" si="29"/>
        <v>44.8</v>
      </c>
    </row>
    <row r="605" spans="1:13">
      <c r="A605" s="31">
        <v>1210</v>
      </c>
      <c r="B605" s="31" t="s">
        <v>51</v>
      </c>
      <c r="C605" s="31" t="s">
        <v>49</v>
      </c>
      <c r="D605" s="24">
        <v>0.63</v>
      </c>
      <c r="E605" s="24">
        <v>53.6</v>
      </c>
      <c r="F605" s="24">
        <v>0.66</v>
      </c>
      <c r="G605" s="24">
        <v>1.2450000000000001</v>
      </c>
      <c r="H605" s="24">
        <v>0.21299999999999999</v>
      </c>
      <c r="I605" s="24">
        <v>0.28799999999999998</v>
      </c>
      <c r="J605" s="49">
        <v>2.43461061820893</v>
      </c>
      <c r="K605" s="30">
        <f t="shared" si="27"/>
        <v>4.7387261072818614</v>
      </c>
      <c r="L605" s="30">
        <f t="shared" si="28"/>
        <v>16.100000000000001</v>
      </c>
      <c r="M605" s="30">
        <f t="shared" si="29"/>
        <v>4.3</v>
      </c>
    </row>
    <row r="606" spans="1:13">
      <c r="A606" s="31">
        <v>1210</v>
      </c>
      <c r="B606" s="31" t="s">
        <v>51</v>
      </c>
      <c r="C606" s="31" t="s">
        <v>47</v>
      </c>
      <c r="D606" s="24">
        <v>0.63</v>
      </c>
      <c r="E606" s="24">
        <v>53.6</v>
      </c>
      <c r="F606" s="24">
        <v>0.66</v>
      </c>
      <c r="G606" s="24">
        <v>1.2450000000000001</v>
      </c>
      <c r="H606" s="24">
        <v>0.21299999999999999</v>
      </c>
      <c r="I606" s="24">
        <v>0.28799999999999998</v>
      </c>
      <c r="J606" s="49">
        <v>1.38544854926491</v>
      </c>
      <c r="K606" s="30">
        <f t="shared" si="27"/>
        <v>2.6966370562892208</v>
      </c>
      <c r="L606" s="30">
        <f t="shared" si="28"/>
        <v>9.1</v>
      </c>
      <c r="M606" s="30">
        <f t="shared" si="29"/>
        <v>2.4</v>
      </c>
    </row>
    <row r="607" spans="1:13">
      <c r="A607" s="31">
        <v>1210</v>
      </c>
      <c r="B607" s="31" t="s">
        <v>51</v>
      </c>
      <c r="C607" s="31" t="s">
        <v>47</v>
      </c>
      <c r="D607" s="24">
        <v>0.63</v>
      </c>
      <c r="E607" s="24">
        <v>53.6</v>
      </c>
      <c r="F607" s="24">
        <v>0.66</v>
      </c>
      <c r="G607" s="24">
        <v>1.2450000000000001</v>
      </c>
      <c r="H607" s="24">
        <v>0.21299999999999999</v>
      </c>
      <c r="I607" s="24">
        <v>0.28799999999999998</v>
      </c>
      <c r="J607" s="49">
        <v>1.8535467718990301E-2</v>
      </c>
      <c r="K607" s="30">
        <f t="shared" si="27"/>
        <v>3.607743436824272E-2</v>
      </c>
      <c r="L607" s="30">
        <f t="shared" si="28"/>
        <v>0.1</v>
      </c>
      <c r="M607" s="30">
        <f t="shared" si="29"/>
        <v>0</v>
      </c>
    </row>
    <row r="608" spans="1:13">
      <c r="A608" s="31">
        <v>1210</v>
      </c>
      <c r="B608" s="31" t="s">
        <v>51</v>
      </c>
      <c r="C608" s="31" t="s">
        <v>47</v>
      </c>
      <c r="D608" s="24">
        <v>0.63</v>
      </c>
      <c r="E608" s="24">
        <v>53.6</v>
      </c>
      <c r="F608" s="24">
        <v>0.66</v>
      </c>
      <c r="G608" s="24">
        <v>1.2450000000000001</v>
      </c>
      <c r="H608" s="24">
        <v>0.21299999999999999</v>
      </c>
      <c r="I608" s="24">
        <v>0.28799999999999998</v>
      </c>
      <c r="J608" s="49">
        <v>0.14256971034558499</v>
      </c>
      <c r="K608" s="30">
        <f t="shared" si="27"/>
        <v>0.27749768421664661</v>
      </c>
      <c r="L608" s="30">
        <f t="shared" si="28"/>
        <v>0.9</v>
      </c>
      <c r="M608" s="30">
        <f t="shared" si="29"/>
        <v>0.3</v>
      </c>
    </row>
    <row r="609" spans="1:13">
      <c r="A609" s="31">
        <v>1210</v>
      </c>
      <c r="B609" s="31" t="s">
        <v>51</v>
      </c>
      <c r="C609" s="31" t="s">
        <v>50</v>
      </c>
      <c r="D609" s="24">
        <v>0.63</v>
      </c>
      <c r="E609" s="24">
        <v>53.6</v>
      </c>
      <c r="F609" s="24">
        <v>0.66</v>
      </c>
      <c r="G609" s="24">
        <v>1.2450000000000001</v>
      </c>
      <c r="H609" s="24">
        <v>0.21299999999999999</v>
      </c>
      <c r="I609" s="24">
        <v>0.28799999999999998</v>
      </c>
      <c r="J609" s="49">
        <v>2.96704299004575</v>
      </c>
      <c r="K609" s="30">
        <f t="shared" si="27"/>
        <v>5.7750524758250483</v>
      </c>
      <c r="L609" s="30">
        <f t="shared" si="28"/>
        <v>19.600000000000001</v>
      </c>
      <c r="M609" s="30">
        <f t="shared" si="29"/>
        <v>5.2</v>
      </c>
    </row>
    <row r="610" spans="1:13">
      <c r="A610" s="31">
        <v>1400</v>
      </c>
      <c r="B610" s="31" t="s">
        <v>56</v>
      </c>
      <c r="C610" s="31" t="s">
        <v>49</v>
      </c>
      <c r="D610" s="24">
        <v>0.22</v>
      </c>
      <c r="E610" s="24">
        <v>50.8</v>
      </c>
      <c r="F610" s="24">
        <v>0</v>
      </c>
      <c r="G610" s="24">
        <v>0.70899999999999996</v>
      </c>
      <c r="H610" s="24">
        <v>0.11700000000000001</v>
      </c>
      <c r="I610" s="24">
        <v>0.43099999999999999</v>
      </c>
      <c r="J610" s="49">
        <v>0.83224334396055799</v>
      </c>
      <c r="K610" s="30">
        <f t="shared" si="27"/>
        <v>1.5184834639456355</v>
      </c>
      <c r="L610" s="30">
        <f t="shared" si="28"/>
        <v>2.9</v>
      </c>
      <c r="M610" s="30">
        <f t="shared" si="29"/>
        <v>0.7</v>
      </c>
    </row>
    <row r="611" spans="1:13">
      <c r="A611" s="31">
        <v>1400</v>
      </c>
      <c r="B611" s="31" t="s">
        <v>56</v>
      </c>
      <c r="C611" s="31" t="s">
        <v>47</v>
      </c>
      <c r="D611" s="24">
        <v>0.22</v>
      </c>
      <c r="E611" s="24">
        <v>50.8</v>
      </c>
      <c r="F611" s="24">
        <v>0</v>
      </c>
      <c r="G611" s="24">
        <v>0.70899999999999996</v>
      </c>
      <c r="H611" s="24">
        <v>0.11700000000000001</v>
      </c>
      <c r="I611" s="24">
        <v>0.43099999999999999</v>
      </c>
      <c r="J611" s="49">
        <v>1.66041889536272E-2</v>
      </c>
      <c r="K611" s="30">
        <f t="shared" si="27"/>
        <v>3.029544969182307E-2</v>
      </c>
      <c r="L611" s="30">
        <f t="shared" si="28"/>
        <v>0.1</v>
      </c>
      <c r="M611" s="30">
        <f t="shared" si="29"/>
        <v>0</v>
      </c>
    </row>
    <row r="612" spans="1:13">
      <c r="A612" s="31">
        <v>1320</v>
      </c>
      <c r="B612" s="31" t="s">
        <v>56</v>
      </c>
      <c r="C612" s="31" t="s">
        <v>49</v>
      </c>
      <c r="D612" s="24">
        <v>0.22</v>
      </c>
      <c r="E612" s="24">
        <v>50.8</v>
      </c>
      <c r="F612" s="24">
        <v>0</v>
      </c>
      <c r="G612" s="24">
        <v>1.395</v>
      </c>
      <c r="H612" s="24">
        <v>0.33900000000000002</v>
      </c>
      <c r="I612" s="24">
        <v>0.39300000000000002</v>
      </c>
      <c r="J612" s="49">
        <v>1.05410782473947</v>
      </c>
      <c r="K612" s="30">
        <f t="shared" si="27"/>
        <v>1.7537191880190564</v>
      </c>
      <c r="L612" s="30">
        <f t="shared" si="28"/>
        <v>6.7</v>
      </c>
      <c r="M612" s="30">
        <f t="shared" si="29"/>
        <v>1.8</v>
      </c>
    </row>
    <row r="613" spans="1:13">
      <c r="A613" s="31">
        <v>1320</v>
      </c>
      <c r="B613" s="31" t="s">
        <v>56</v>
      </c>
      <c r="C613" s="31" t="s">
        <v>49</v>
      </c>
      <c r="D613" s="24">
        <v>0.22</v>
      </c>
      <c r="E613" s="24">
        <v>50.8</v>
      </c>
      <c r="F613" s="24">
        <v>0</v>
      </c>
      <c r="G613" s="24">
        <v>1.395</v>
      </c>
      <c r="H613" s="24">
        <v>0.33900000000000002</v>
      </c>
      <c r="I613" s="24">
        <v>0.39300000000000002</v>
      </c>
      <c r="J613" s="49">
        <v>2.6951675122837799</v>
      </c>
      <c r="K613" s="30">
        <f t="shared" si="27"/>
        <v>4.4839501901865253</v>
      </c>
      <c r="L613" s="30">
        <f t="shared" si="28"/>
        <v>17</v>
      </c>
      <c r="M613" s="30">
        <f t="shared" si="29"/>
        <v>4.7</v>
      </c>
    </row>
    <row r="614" spans="1:13">
      <c r="A614" s="31">
        <v>1320</v>
      </c>
      <c r="B614" s="31" t="s">
        <v>56</v>
      </c>
      <c r="D614" s="24">
        <v>0.22</v>
      </c>
      <c r="E614" s="24">
        <v>50.8</v>
      </c>
      <c r="F614" s="24">
        <v>0</v>
      </c>
      <c r="G614" s="24">
        <v>1.395</v>
      </c>
      <c r="H614" s="24">
        <v>0.33900000000000002</v>
      </c>
      <c r="I614" s="24">
        <v>0.39300000000000002</v>
      </c>
      <c r="J614" s="49">
        <v>1.2013206432784701E-2</v>
      </c>
      <c r="K614" s="30">
        <f t="shared" si="27"/>
        <v>1.9986371542223907E-2</v>
      </c>
      <c r="L614" s="30">
        <f t="shared" si="28"/>
        <v>0.1</v>
      </c>
      <c r="M614" s="30">
        <f t="shared" si="29"/>
        <v>0</v>
      </c>
    </row>
    <row r="615" spans="1:13">
      <c r="A615" s="31">
        <v>1320</v>
      </c>
      <c r="B615" s="31" t="s">
        <v>56</v>
      </c>
      <c r="C615" s="31" t="s">
        <v>47</v>
      </c>
      <c r="D615" s="24">
        <v>0.22</v>
      </c>
      <c r="E615" s="24">
        <v>50.8</v>
      </c>
      <c r="F615" s="24">
        <v>0</v>
      </c>
      <c r="G615" s="24">
        <v>1.395</v>
      </c>
      <c r="H615" s="24">
        <v>0.33900000000000002</v>
      </c>
      <c r="I615" s="24">
        <v>0.39300000000000002</v>
      </c>
      <c r="J615" s="49">
        <v>8.6287630875048205</v>
      </c>
      <c r="K615" s="30">
        <f t="shared" si="27"/>
        <v>14.355673148681772</v>
      </c>
      <c r="L615" s="30">
        <f t="shared" si="28"/>
        <v>54.5</v>
      </c>
      <c r="M615" s="30">
        <f t="shared" si="29"/>
        <v>15.1</v>
      </c>
    </row>
    <row r="616" spans="1:13">
      <c r="A616" s="31">
        <v>1320</v>
      </c>
      <c r="B616" s="31" t="s">
        <v>56</v>
      </c>
      <c r="C616" s="31" t="s">
        <v>49</v>
      </c>
      <c r="D616" s="24">
        <v>0.22</v>
      </c>
      <c r="E616" s="24">
        <v>50.8</v>
      </c>
      <c r="F616" s="24">
        <v>0</v>
      </c>
      <c r="G616" s="24">
        <v>1.395</v>
      </c>
      <c r="H616" s="24">
        <v>0.33900000000000002</v>
      </c>
      <c r="I616" s="24">
        <v>0.39300000000000002</v>
      </c>
      <c r="J616" s="49">
        <v>51.109704229999998</v>
      </c>
      <c r="K616" s="30">
        <f t="shared" si="27"/>
        <v>85.031214927451003</v>
      </c>
      <c r="L616" s="30">
        <f t="shared" si="28"/>
        <v>322.8</v>
      </c>
      <c r="M616" s="30">
        <f t="shared" si="29"/>
        <v>89.7</v>
      </c>
    </row>
    <row r="617" spans="1:13">
      <c r="A617" s="31">
        <v>1320</v>
      </c>
      <c r="B617" s="31" t="s">
        <v>56</v>
      </c>
      <c r="D617" s="24">
        <v>0.22</v>
      </c>
      <c r="E617" s="24">
        <v>50.8</v>
      </c>
      <c r="F617" s="24">
        <v>0</v>
      </c>
      <c r="G617" s="24">
        <v>1.395</v>
      </c>
      <c r="H617" s="24">
        <v>0.33900000000000002</v>
      </c>
      <c r="I617" s="24">
        <v>0.39300000000000002</v>
      </c>
      <c r="J617" s="49">
        <v>4.4862194289667099E-3</v>
      </c>
      <c r="K617" s="30">
        <f t="shared" si="27"/>
        <v>7.4637232639719157E-3</v>
      </c>
      <c r="L617" s="30">
        <f t="shared" si="28"/>
        <v>0</v>
      </c>
      <c r="M617" s="30">
        <f t="shared" si="29"/>
        <v>0</v>
      </c>
    </row>
    <row r="618" spans="1:13">
      <c r="A618" s="31">
        <v>1110</v>
      </c>
      <c r="B618" s="31" t="s">
        <v>51</v>
      </c>
      <c r="C618" s="31" t="s">
        <v>49</v>
      </c>
      <c r="D618" s="24">
        <v>0.63</v>
      </c>
      <c r="E618" s="24">
        <v>53.6</v>
      </c>
      <c r="F618" s="24">
        <v>0.66</v>
      </c>
      <c r="G618" s="24">
        <v>0.96799999999999997</v>
      </c>
      <c r="H618" s="24">
        <v>0.125</v>
      </c>
      <c r="I618" s="24">
        <v>0.28799999999999998</v>
      </c>
      <c r="J618" s="49">
        <v>6.0705669893545098</v>
      </c>
      <c r="K618" s="30">
        <f t="shared" si="27"/>
        <v>11.815751588079618</v>
      </c>
      <c r="L618" s="30">
        <f t="shared" si="28"/>
        <v>31.1</v>
      </c>
      <c r="M618" s="30">
        <f t="shared" si="29"/>
        <v>7.8</v>
      </c>
    </row>
    <row r="619" spans="1:13">
      <c r="A619" s="31">
        <v>1110</v>
      </c>
      <c r="B619" s="31" t="s">
        <v>51</v>
      </c>
      <c r="C619" s="31" t="s">
        <v>49</v>
      </c>
      <c r="D619" s="24">
        <v>0.63</v>
      </c>
      <c r="E619" s="24">
        <v>53.6</v>
      </c>
      <c r="F619" s="24">
        <v>0.66</v>
      </c>
      <c r="G619" s="24">
        <v>0.96799999999999997</v>
      </c>
      <c r="H619" s="24">
        <v>0.125</v>
      </c>
      <c r="I619" s="24">
        <v>0.28799999999999998</v>
      </c>
      <c r="J619" s="49">
        <v>0.123439197798353</v>
      </c>
      <c r="K619" s="30">
        <f t="shared" si="27"/>
        <v>0.24026205459471428</v>
      </c>
      <c r="L619" s="30">
        <f t="shared" si="28"/>
        <v>0.6</v>
      </c>
      <c r="M619" s="30">
        <f t="shared" si="29"/>
        <v>0.2</v>
      </c>
    </row>
    <row r="620" spans="1:13">
      <c r="A620" s="31">
        <v>1110</v>
      </c>
      <c r="B620" s="31" t="s">
        <v>51</v>
      </c>
      <c r="C620" s="31" t="s">
        <v>47</v>
      </c>
      <c r="D620" s="24">
        <v>0.63</v>
      </c>
      <c r="E620" s="24">
        <v>53.6</v>
      </c>
      <c r="F620" s="24">
        <v>0.66</v>
      </c>
      <c r="G620" s="24">
        <v>0.96799999999999997</v>
      </c>
      <c r="H620" s="24">
        <v>0.125</v>
      </c>
      <c r="I620" s="24">
        <v>0.28799999999999998</v>
      </c>
      <c r="J620" s="49">
        <v>1.0871552638054101</v>
      </c>
      <c r="K620" s="30">
        <f t="shared" si="27"/>
        <v>2.1160390054708502</v>
      </c>
      <c r="L620" s="30">
        <f t="shared" si="28"/>
        <v>5.6</v>
      </c>
      <c r="M620" s="30">
        <f t="shared" si="29"/>
        <v>1.4</v>
      </c>
    </row>
    <row r="621" spans="1:13">
      <c r="A621" s="31">
        <v>8200</v>
      </c>
      <c r="B621" s="31" t="s">
        <v>56</v>
      </c>
      <c r="C621" s="31" t="s">
        <v>49</v>
      </c>
      <c r="D621" s="24">
        <v>0.22</v>
      </c>
      <c r="E621" s="24">
        <v>50.8</v>
      </c>
      <c r="F621" s="24">
        <v>0</v>
      </c>
      <c r="G621" s="24">
        <v>0.72099999999999997</v>
      </c>
      <c r="H621" s="24">
        <v>0.17</v>
      </c>
      <c r="I621" s="24">
        <v>0.43099999999999999</v>
      </c>
      <c r="J621" s="49">
        <v>2.0831010653294901E-2</v>
      </c>
      <c r="K621" s="30">
        <f t="shared" si="27"/>
        <v>3.8007567670980104E-2</v>
      </c>
      <c r="L621" s="30">
        <f t="shared" si="28"/>
        <v>0.1</v>
      </c>
      <c r="M621" s="30">
        <f t="shared" si="29"/>
        <v>0</v>
      </c>
    </row>
    <row r="622" spans="1:13">
      <c r="A622" s="31">
        <v>8200</v>
      </c>
      <c r="B622" s="31" t="s">
        <v>56</v>
      </c>
      <c r="C622" s="31" t="s">
        <v>49</v>
      </c>
      <c r="D622" s="24">
        <v>0.22</v>
      </c>
      <c r="E622" s="24">
        <v>50.8</v>
      </c>
      <c r="F622" s="24">
        <v>0</v>
      </c>
      <c r="G622" s="24">
        <v>0.72099999999999997</v>
      </c>
      <c r="H622" s="24">
        <v>0.17</v>
      </c>
      <c r="I622" s="24">
        <v>0.43099999999999999</v>
      </c>
      <c r="J622" s="49">
        <v>6.6102397619161604E-2</v>
      </c>
      <c r="K622" s="30">
        <f t="shared" si="27"/>
        <v>0.12060823128266829</v>
      </c>
      <c r="L622" s="30">
        <f t="shared" si="28"/>
        <v>0.2</v>
      </c>
      <c r="M622" s="30">
        <f t="shared" si="29"/>
        <v>0.1</v>
      </c>
    </row>
    <row r="623" spans="1:13">
      <c r="A623" s="31">
        <v>8200</v>
      </c>
      <c r="B623" s="31" t="s">
        <v>56</v>
      </c>
      <c r="C623" s="31" t="s">
        <v>49</v>
      </c>
      <c r="D623" s="24">
        <v>0.22</v>
      </c>
      <c r="E623" s="24">
        <v>50.8</v>
      </c>
      <c r="F623" s="24">
        <v>0</v>
      </c>
      <c r="G623" s="24">
        <v>0.72099999999999997</v>
      </c>
      <c r="H623" s="24">
        <v>0.17</v>
      </c>
      <c r="I623" s="24">
        <v>0.43099999999999999</v>
      </c>
      <c r="J623" s="49">
        <v>3.21062652269458</v>
      </c>
      <c r="K623" s="30">
        <f t="shared" si="27"/>
        <v>5.8580021324244411</v>
      </c>
      <c r="L623" s="30">
        <f t="shared" si="28"/>
        <v>11.5</v>
      </c>
      <c r="M623" s="30">
        <f t="shared" si="29"/>
        <v>3.4</v>
      </c>
    </row>
    <row r="624" spans="1:13">
      <c r="A624" s="31">
        <v>1210</v>
      </c>
      <c r="B624" s="31" t="s">
        <v>56</v>
      </c>
      <c r="C624" s="31" t="s">
        <v>47</v>
      </c>
      <c r="D624" s="24">
        <v>0.22</v>
      </c>
      <c r="E624" s="24">
        <v>50.8</v>
      </c>
      <c r="F624" s="24">
        <v>0</v>
      </c>
      <c r="G624" s="24">
        <v>1.2450000000000001</v>
      </c>
      <c r="H624" s="24">
        <v>0.21299999999999999</v>
      </c>
      <c r="I624" s="24">
        <v>0.28799999999999998</v>
      </c>
      <c r="J624" s="49">
        <v>5.4711700483977399</v>
      </c>
      <c r="K624" s="30">
        <f t="shared" si="27"/>
        <v>6.6704505230065232</v>
      </c>
      <c r="L624" s="30">
        <f t="shared" si="28"/>
        <v>22.6</v>
      </c>
      <c r="M624" s="30">
        <f t="shared" si="29"/>
        <v>5.0999999999999996</v>
      </c>
    </row>
    <row r="625" spans="1:13">
      <c r="A625" s="31">
        <v>1210</v>
      </c>
      <c r="B625" s="31" t="s">
        <v>56</v>
      </c>
      <c r="C625" s="31" t="s">
        <v>49</v>
      </c>
      <c r="D625" s="24">
        <v>0.22</v>
      </c>
      <c r="E625" s="24">
        <v>50.8</v>
      </c>
      <c r="F625" s="24">
        <v>0</v>
      </c>
      <c r="G625" s="24">
        <v>1.2450000000000001</v>
      </c>
      <c r="H625" s="24">
        <v>0.21299999999999999</v>
      </c>
      <c r="I625" s="24">
        <v>0.28799999999999998</v>
      </c>
      <c r="J625" s="49">
        <v>1.9061391774004299E-2</v>
      </c>
      <c r="K625" s="30">
        <f t="shared" si="27"/>
        <v>2.3239648850866036E-2</v>
      </c>
      <c r="L625" s="30">
        <f t="shared" si="28"/>
        <v>0.1</v>
      </c>
      <c r="M625" s="30">
        <f t="shared" si="29"/>
        <v>0</v>
      </c>
    </row>
    <row r="626" spans="1:13">
      <c r="A626" s="31">
        <v>1210</v>
      </c>
      <c r="B626" s="31" t="s">
        <v>56</v>
      </c>
      <c r="C626" s="31" t="s">
        <v>49</v>
      </c>
      <c r="D626" s="24">
        <v>0.22</v>
      </c>
      <c r="E626" s="24">
        <v>50.8</v>
      </c>
      <c r="F626" s="24">
        <v>0</v>
      </c>
      <c r="G626" s="24">
        <v>1.2450000000000001</v>
      </c>
      <c r="H626" s="24">
        <v>0.21299999999999999</v>
      </c>
      <c r="I626" s="24">
        <v>0.28799999999999998</v>
      </c>
      <c r="J626" s="49">
        <v>16.6780372445</v>
      </c>
      <c r="K626" s="30">
        <f t="shared" si="27"/>
        <v>20.333863008494397</v>
      </c>
      <c r="L626" s="30">
        <f t="shared" si="28"/>
        <v>68.900000000000006</v>
      </c>
      <c r="M626" s="30">
        <f t="shared" si="29"/>
        <v>15.5</v>
      </c>
    </row>
    <row r="627" spans="1:13">
      <c r="A627" s="31">
        <v>1210</v>
      </c>
      <c r="B627" s="31" t="s">
        <v>56</v>
      </c>
      <c r="C627" s="31" t="s">
        <v>49</v>
      </c>
      <c r="D627" s="24">
        <v>0.22</v>
      </c>
      <c r="E627" s="24">
        <v>50.8</v>
      </c>
      <c r="F627" s="24">
        <v>0</v>
      </c>
      <c r="G627" s="24">
        <v>1.2450000000000001</v>
      </c>
      <c r="H627" s="24">
        <v>0.21299999999999999</v>
      </c>
      <c r="I627" s="24">
        <v>0.28799999999999998</v>
      </c>
      <c r="J627" s="49">
        <v>13.055102181600001</v>
      </c>
      <c r="K627" s="30">
        <f t="shared" si="27"/>
        <v>15.916780579806719</v>
      </c>
      <c r="L627" s="30">
        <f t="shared" si="28"/>
        <v>53.9</v>
      </c>
      <c r="M627" s="30">
        <f t="shared" si="29"/>
        <v>12.1</v>
      </c>
    </row>
    <row r="628" spans="1:13">
      <c r="A628" s="31">
        <v>1210</v>
      </c>
      <c r="B628" s="31" t="s">
        <v>56</v>
      </c>
      <c r="C628" s="31" t="s">
        <v>47</v>
      </c>
      <c r="D628" s="24">
        <v>0.22</v>
      </c>
      <c r="E628" s="24">
        <v>50.8</v>
      </c>
      <c r="F628" s="24">
        <v>0</v>
      </c>
      <c r="G628" s="24">
        <v>1.2450000000000001</v>
      </c>
      <c r="H628" s="24">
        <v>0.21299999999999999</v>
      </c>
      <c r="I628" s="24">
        <v>0.28799999999999998</v>
      </c>
      <c r="J628" s="49">
        <v>0.20540329412910999</v>
      </c>
      <c r="K628" s="30">
        <f t="shared" si="27"/>
        <v>0.25042769620221089</v>
      </c>
      <c r="L628" s="30">
        <f t="shared" si="28"/>
        <v>0.8</v>
      </c>
      <c r="M628" s="30">
        <f t="shared" si="29"/>
        <v>0.2</v>
      </c>
    </row>
    <row r="629" spans="1:13">
      <c r="A629" s="31">
        <v>1210</v>
      </c>
      <c r="B629" s="31" t="s">
        <v>56</v>
      </c>
      <c r="C629" s="31" t="s">
        <v>49</v>
      </c>
      <c r="D629" s="24">
        <v>0.22</v>
      </c>
      <c r="E629" s="24">
        <v>50.8</v>
      </c>
      <c r="F629" s="24">
        <v>0</v>
      </c>
      <c r="G629" s="24">
        <v>1.2450000000000001</v>
      </c>
      <c r="H629" s="24">
        <v>0.21299999999999999</v>
      </c>
      <c r="I629" s="24">
        <v>0.28799999999999998</v>
      </c>
      <c r="J629" s="49">
        <v>0.244786780868429</v>
      </c>
      <c r="K629" s="30">
        <f t="shared" si="27"/>
        <v>0.29844404323478863</v>
      </c>
      <c r="L629" s="30">
        <f t="shared" si="28"/>
        <v>1</v>
      </c>
      <c r="M629" s="30">
        <f t="shared" si="29"/>
        <v>0.2</v>
      </c>
    </row>
    <row r="630" spans="1:13">
      <c r="A630" s="31">
        <v>1210</v>
      </c>
      <c r="B630" s="31" t="s">
        <v>56</v>
      </c>
      <c r="C630" s="31" t="s">
        <v>49</v>
      </c>
      <c r="D630" s="24">
        <v>0.22</v>
      </c>
      <c r="E630" s="24">
        <v>50.8</v>
      </c>
      <c r="F630" s="24">
        <v>0</v>
      </c>
      <c r="G630" s="24">
        <v>1.2450000000000001</v>
      </c>
      <c r="H630" s="24">
        <v>0.21299999999999999</v>
      </c>
      <c r="I630" s="24">
        <v>0.28799999999999998</v>
      </c>
      <c r="J630" s="49">
        <v>3.62910801123178</v>
      </c>
      <c r="K630" s="30">
        <f t="shared" si="27"/>
        <v>4.4246084872937859</v>
      </c>
      <c r="L630" s="30">
        <f t="shared" si="28"/>
        <v>15</v>
      </c>
      <c r="M630" s="30">
        <f t="shared" si="29"/>
        <v>3.4</v>
      </c>
    </row>
    <row r="631" spans="1:13">
      <c r="A631" s="31">
        <v>1210</v>
      </c>
      <c r="B631" s="31" t="s">
        <v>56</v>
      </c>
      <c r="C631" s="31" t="s">
        <v>50</v>
      </c>
      <c r="D631" s="24">
        <v>0.22</v>
      </c>
      <c r="E631" s="24">
        <v>50.8</v>
      </c>
      <c r="F631" s="24">
        <v>0</v>
      </c>
      <c r="G631" s="24">
        <v>1.2450000000000001</v>
      </c>
      <c r="H631" s="24">
        <v>0.21299999999999999</v>
      </c>
      <c r="I631" s="24">
        <v>0.28799999999999998</v>
      </c>
      <c r="J631" s="49">
        <v>0.76664944619370801</v>
      </c>
      <c r="K631" s="30">
        <f t="shared" si="27"/>
        <v>0.93469900479936863</v>
      </c>
      <c r="L631" s="30">
        <f t="shared" si="28"/>
        <v>3.2</v>
      </c>
      <c r="M631" s="30">
        <f t="shared" si="29"/>
        <v>0.7</v>
      </c>
    </row>
    <row r="632" spans="1:13">
      <c r="A632" s="31">
        <v>1210</v>
      </c>
      <c r="B632" s="31" t="s">
        <v>56</v>
      </c>
      <c r="C632" s="31" t="s">
        <v>49</v>
      </c>
      <c r="D632" s="24">
        <v>0.22</v>
      </c>
      <c r="E632" s="24">
        <v>50.8</v>
      </c>
      <c r="F632" s="24">
        <v>0</v>
      </c>
      <c r="G632" s="24">
        <v>1.2450000000000001</v>
      </c>
      <c r="H632" s="24">
        <v>0.21299999999999999</v>
      </c>
      <c r="I632" s="24">
        <v>0.28799999999999998</v>
      </c>
      <c r="J632" s="49">
        <v>18.080699290799998</v>
      </c>
      <c r="K632" s="30">
        <f t="shared" si="27"/>
        <v>22.043988575343352</v>
      </c>
      <c r="L632" s="30">
        <f t="shared" si="28"/>
        <v>74.7</v>
      </c>
      <c r="M632" s="30">
        <f t="shared" si="29"/>
        <v>16.8</v>
      </c>
    </row>
    <row r="633" spans="1:13">
      <c r="A633" s="31">
        <v>1210</v>
      </c>
      <c r="B633" s="31" t="s">
        <v>56</v>
      </c>
      <c r="C633" s="31" t="s">
        <v>50</v>
      </c>
      <c r="D633" s="24">
        <v>0.22</v>
      </c>
      <c r="E633" s="24">
        <v>50.8</v>
      </c>
      <c r="F633" s="24">
        <v>0</v>
      </c>
      <c r="G633" s="24">
        <v>1.2450000000000001</v>
      </c>
      <c r="H633" s="24">
        <v>0.21299999999999999</v>
      </c>
      <c r="I633" s="24">
        <v>0.28799999999999998</v>
      </c>
      <c r="J633" s="49">
        <v>15.4165767451</v>
      </c>
      <c r="K633" s="30">
        <f t="shared" si="27"/>
        <v>18.795890367625919</v>
      </c>
      <c r="L633" s="30">
        <f t="shared" si="28"/>
        <v>63.7</v>
      </c>
      <c r="M633" s="30">
        <f t="shared" si="29"/>
        <v>14.3</v>
      </c>
    </row>
    <row r="634" spans="1:13">
      <c r="A634" s="31">
        <v>1210</v>
      </c>
      <c r="B634" s="31" t="s">
        <v>56</v>
      </c>
      <c r="C634" s="31" t="s">
        <v>47</v>
      </c>
      <c r="D634" s="24">
        <v>0.22</v>
      </c>
      <c r="E634" s="24">
        <v>50.8</v>
      </c>
      <c r="F634" s="24">
        <v>0</v>
      </c>
      <c r="G634" s="24">
        <v>1.2450000000000001</v>
      </c>
      <c r="H634" s="24">
        <v>0.21299999999999999</v>
      </c>
      <c r="I634" s="24">
        <v>0.28799999999999998</v>
      </c>
      <c r="J634" s="49">
        <v>10.067264703099999</v>
      </c>
      <c r="K634" s="30">
        <f t="shared" si="27"/>
        <v>12.274009126019516</v>
      </c>
      <c r="L634" s="30">
        <f t="shared" si="28"/>
        <v>41.6</v>
      </c>
      <c r="M634" s="30">
        <f t="shared" si="29"/>
        <v>9.3000000000000007</v>
      </c>
    </row>
    <row r="635" spans="1:13">
      <c r="A635" s="31">
        <v>1210</v>
      </c>
      <c r="B635" s="31" t="s">
        <v>56</v>
      </c>
      <c r="C635" s="31" t="s">
        <v>49</v>
      </c>
      <c r="D635" s="24">
        <v>0.22</v>
      </c>
      <c r="E635" s="24">
        <v>50.8</v>
      </c>
      <c r="F635" s="24">
        <v>0</v>
      </c>
      <c r="G635" s="24">
        <v>1.2450000000000001</v>
      </c>
      <c r="H635" s="24">
        <v>0.21299999999999999</v>
      </c>
      <c r="I635" s="24">
        <v>0.28799999999999998</v>
      </c>
      <c r="J635" s="49">
        <v>3.7876098364679998E-4</v>
      </c>
      <c r="K635" s="30">
        <f t="shared" si="27"/>
        <v>4.6178539126217846E-4</v>
      </c>
      <c r="L635" s="30">
        <f t="shared" si="28"/>
        <v>0</v>
      </c>
      <c r="M635" s="30">
        <f t="shared" si="29"/>
        <v>0</v>
      </c>
    </row>
    <row r="636" spans="1:13">
      <c r="A636" s="31">
        <v>1210</v>
      </c>
      <c r="B636" s="31" t="s">
        <v>56</v>
      </c>
      <c r="C636" s="31" t="s">
        <v>47</v>
      </c>
      <c r="D636" s="24">
        <v>0.22</v>
      </c>
      <c r="E636" s="24">
        <v>50.8</v>
      </c>
      <c r="F636" s="24">
        <v>0</v>
      </c>
      <c r="G636" s="24">
        <v>1.2450000000000001</v>
      </c>
      <c r="H636" s="24">
        <v>0.21299999999999999</v>
      </c>
      <c r="I636" s="24">
        <v>0.28799999999999998</v>
      </c>
      <c r="J636" s="49">
        <v>5.1109173984546702E-2</v>
      </c>
      <c r="K636" s="30">
        <f t="shared" si="27"/>
        <v>6.2312304921959327E-2</v>
      </c>
      <c r="L636" s="30">
        <f t="shared" si="28"/>
        <v>0.2</v>
      </c>
      <c r="M636" s="30">
        <f t="shared" si="29"/>
        <v>0</v>
      </c>
    </row>
    <row r="637" spans="1:13">
      <c r="A637" s="31">
        <v>1210</v>
      </c>
      <c r="B637" s="31" t="s">
        <v>56</v>
      </c>
      <c r="C637" s="31" t="s">
        <v>50</v>
      </c>
      <c r="D637" s="24">
        <v>0.22</v>
      </c>
      <c r="E637" s="24">
        <v>50.8</v>
      </c>
      <c r="F637" s="24">
        <v>0</v>
      </c>
      <c r="G637" s="24">
        <v>1.2450000000000001</v>
      </c>
      <c r="H637" s="24">
        <v>0.21299999999999999</v>
      </c>
      <c r="I637" s="24">
        <v>0.28799999999999998</v>
      </c>
      <c r="J637" s="49">
        <v>4.3197815369688701</v>
      </c>
      <c r="K637" s="30">
        <f t="shared" si="27"/>
        <v>5.2666776498724461</v>
      </c>
      <c r="L637" s="30">
        <f t="shared" si="28"/>
        <v>17.8</v>
      </c>
      <c r="M637" s="30">
        <f t="shared" si="29"/>
        <v>4</v>
      </c>
    </row>
    <row r="638" spans="1:13">
      <c r="A638" s="31">
        <v>1210</v>
      </c>
      <c r="B638" s="31" t="s">
        <v>56</v>
      </c>
      <c r="C638" s="31" t="s">
        <v>49</v>
      </c>
      <c r="D638" s="24">
        <v>0.22</v>
      </c>
      <c r="E638" s="24">
        <v>50.8</v>
      </c>
      <c r="F638" s="24">
        <v>0</v>
      </c>
      <c r="G638" s="24">
        <v>1.2450000000000001</v>
      </c>
      <c r="H638" s="24">
        <v>0.21299999999999999</v>
      </c>
      <c r="I638" s="24">
        <v>0.28799999999999998</v>
      </c>
      <c r="J638" s="49">
        <v>15.764887784200001</v>
      </c>
      <c r="K638" s="30">
        <f t="shared" si="27"/>
        <v>19.220551186496639</v>
      </c>
      <c r="L638" s="30">
        <f t="shared" si="28"/>
        <v>65.099999999999994</v>
      </c>
      <c r="M638" s="30">
        <f t="shared" si="29"/>
        <v>14.6</v>
      </c>
    </row>
    <row r="639" spans="1:13">
      <c r="A639" s="31">
        <v>1210</v>
      </c>
      <c r="B639" s="31" t="s">
        <v>56</v>
      </c>
      <c r="C639" s="31" t="s">
        <v>47</v>
      </c>
      <c r="D639" s="24">
        <v>0.22</v>
      </c>
      <c r="E639" s="24">
        <v>50.8</v>
      </c>
      <c r="F639" s="24">
        <v>0</v>
      </c>
      <c r="G639" s="24">
        <v>1.2450000000000001</v>
      </c>
      <c r="H639" s="24">
        <v>0.21299999999999999</v>
      </c>
      <c r="I639" s="24">
        <v>0.28799999999999998</v>
      </c>
      <c r="J639" s="49">
        <v>5.0939386013311196</v>
      </c>
      <c r="K639" s="30">
        <f t="shared" si="27"/>
        <v>6.2105299427429008</v>
      </c>
      <c r="L639" s="30">
        <f t="shared" si="28"/>
        <v>21</v>
      </c>
      <c r="M639" s="30">
        <f t="shared" si="29"/>
        <v>4.7</v>
      </c>
    </row>
    <row r="640" spans="1:13">
      <c r="A640" s="31">
        <v>1210</v>
      </c>
      <c r="B640" s="31" t="s">
        <v>56</v>
      </c>
      <c r="C640" s="31" t="s">
        <v>47</v>
      </c>
      <c r="D640" s="24">
        <v>0.22</v>
      </c>
      <c r="E640" s="24">
        <v>50.8</v>
      </c>
      <c r="F640" s="24">
        <v>0</v>
      </c>
      <c r="G640" s="24">
        <v>1.2450000000000001</v>
      </c>
      <c r="H640" s="24">
        <v>0.21299999999999999</v>
      </c>
      <c r="I640" s="24">
        <v>0.28799999999999998</v>
      </c>
      <c r="J640" s="49">
        <v>29.913481686000001</v>
      </c>
      <c r="K640" s="30">
        <f t="shared" si="27"/>
        <v>36.470516871571199</v>
      </c>
      <c r="L640" s="30">
        <f t="shared" si="28"/>
        <v>123.5</v>
      </c>
      <c r="M640" s="30">
        <f t="shared" si="29"/>
        <v>27.7</v>
      </c>
    </row>
    <row r="641" spans="1:13">
      <c r="A641" s="31">
        <v>1210</v>
      </c>
      <c r="B641" s="31" t="s">
        <v>56</v>
      </c>
      <c r="C641" s="31" t="s">
        <v>47</v>
      </c>
      <c r="D641" s="24">
        <v>0.22</v>
      </c>
      <c r="E641" s="24">
        <v>50.8</v>
      </c>
      <c r="F641" s="24">
        <v>0</v>
      </c>
      <c r="G641" s="24">
        <v>1.2450000000000001</v>
      </c>
      <c r="H641" s="24">
        <v>0.21299999999999999</v>
      </c>
      <c r="I641" s="24">
        <v>0.28799999999999998</v>
      </c>
      <c r="J641" s="49">
        <v>3.3138727392907401</v>
      </c>
      <c r="K641" s="30">
        <f t="shared" si="27"/>
        <v>4.0402736437432702</v>
      </c>
      <c r="L641" s="30">
        <f t="shared" si="28"/>
        <v>13.7</v>
      </c>
      <c r="M641" s="30">
        <f t="shared" si="29"/>
        <v>3.1</v>
      </c>
    </row>
    <row r="642" spans="1:13">
      <c r="A642" s="31">
        <v>1210</v>
      </c>
      <c r="B642" s="31" t="s">
        <v>56</v>
      </c>
      <c r="C642" s="31" t="s">
        <v>49</v>
      </c>
      <c r="D642" s="24">
        <v>0.22</v>
      </c>
      <c r="E642" s="24">
        <v>50.8</v>
      </c>
      <c r="F642" s="24">
        <v>0</v>
      </c>
      <c r="G642" s="24">
        <v>1.2450000000000001</v>
      </c>
      <c r="H642" s="24">
        <v>0.21299999999999999</v>
      </c>
      <c r="I642" s="24">
        <v>0.28799999999999998</v>
      </c>
      <c r="J642" s="49">
        <v>3.5911366893830099</v>
      </c>
      <c r="K642" s="30">
        <f t="shared" si="27"/>
        <v>4.3783138516957649</v>
      </c>
      <c r="L642" s="30">
        <f t="shared" si="28"/>
        <v>14.8</v>
      </c>
      <c r="M642" s="30">
        <f t="shared" si="29"/>
        <v>3.3</v>
      </c>
    </row>
    <row r="643" spans="1:13">
      <c r="A643" s="31">
        <v>1210</v>
      </c>
      <c r="B643" s="31" t="s">
        <v>56</v>
      </c>
      <c r="C643" s="31" t="s">
        <v>49</v>
      </c>
      <c r="D643" s="24">
        <v>0.22</v>
      </c>
      <c r="E643" s="24">
        <v>50.8</v>
      </c>
      <c r="F643" s="24">
        <v>0</v>
      </c>
      <c r="G643" s="24">
        <v>1.2450000000000001</v>
      </c>
      <c r="H643" s="24">
        <v>0.21299999999999999</v>
      </c>
      <c r="I643" s="24">
        <v>0.28799999999999998</v>
      </c>
      <c r="J643" s="49">
        <v>10.757714265200001</v>
      </c>
      <c r="K643" s="30">
        <f t="shared" ref="K643:K706" si="30">(E643*I643*J643/12)+(F643*J643)</f>
        <v>13.115805232131839</v>
      </c>
      <c r="L643" s="30">
        <f t="shared" ref="L643:L706" si="31">ROUND(2.721*G643*K643,1)</f>
        <v>44.4</v>
      </c>
      <c r="M643" s="30">
        <f t="shared" ref="M643:M706" si="32">ROUND((2.721*H643*K643)+(D643*J643),1)</f>
        <v>10</v>
      </c>
    </row>
    <row r="644" spans="1:13">
      <c r="A644" s="31">
        <v>1210</v>
      </c>
      <c r="B644" s="31" t="s">
        <v>56</v>
      </c>
      <c r="C644" s="31" t="s">
        <v>47</v>
      </c>
      <c r="D644" s="24">
        <v>0.22</v>
      </c>
      <c r="E644" s="24">
        <v>50.8</v>
      </c>
      <c r="F644" s="24">
        <v>0</v>
      </c>
      <c r="G644" s="24">
        <v>1.2450000000000001</v>
      </c>
      <c r="H644" s="24">
        <v>0.21299999999999999</v>
      </c>
      <c r="I644" s="24">
        <v>0.28799999999999998</v>
      </c>
      <c r="J644" s="49">
        <v>0.91101377653328397</v>
      </c>
      <c r="K644" s="30">
        <f t="shared" si="30"/>
        <v>1.1107079963493798</v>
      </c>
      <c r="L644" s="30">
        <f t="shared" si="31"/>
        <v>3.8</v>
      </c>
      <c r="M644" s="30">
        <f t="shared" si="32"/>
        <v>0.8</v>
      </c>
    </row>
    <row r="645" spans="1:13">
      <c r="A645" s="31">
        <v>1210</v>
      </c>
      <c r="B645" s="31" t="s">
        <v>56</v>
      </c>
      <c r="C645" s="31" t="s">
        <v>49</v>
      </c>
      <c r="D645" s="24">
        <v>0.22</v>
      </c>
      <c r="E645" s="24">
        <v>50.8</v>
      </c>
      <c r="F645" s="24">
        <v>0</v>
      </c>
      <c r="G645" s="24">
        <v>1.2450000000000001</v>
      </c>
      <c r="H645" s="24">
        <v>0.21299999999999999</v>
      </c>
      <c r="I645" s="24">
        <v>0.28799999999999998</v>
      </c>
      <c r="J645" s="49">
        <v>1.37111261529328</v>
      </c>
      <c r="K645" s="30">
        <f t="shared" si="30"/>
        <v>1.6716605005655667</v>
      </c>
      <c r="L645" s="30">
        <f t="shared" si="31"/>
        <v>5.7</v>
      </c>
      <c r="M645" s="30">
        <f t="shared" si="32"/>
        <v>1.3</v>
      </c>
    </row>
    <row r="646" spans="1:13">
      <c r="A646" s="31">
        <v>1210</v>
      </c>
      <c r="B646" s="31" t="s">
        <v>56</v>
      </c>
      <c r="C646" s="31" t="s">
        <v>49</v>
      </c>
      <c r="D646" s="24">
        <v>0.22</v>
      </c>
      <c r="E646" s="24">
        <v>50.8</v>
      </c>
      <c r="F646" s="24">
        <v>0</v>
      </c>
      <c r="G646" s="24">
        <v>1.2450000000000001</v>
      </c>
      <c r="H646" s="24">
        <v>0.21299999999999999</v>
      </c>
      <c r="I646" s="24">
        <v>0.28799999999999998</v>
      </c>
      <c r="J646" s="49">
        <v>4.2248709804618301</v>
      </c>
      <c r="K646" s="30">
        <f t="shared" si="30"/>
        <v>5.150962699379062</v>
      </c>
      <c r="L646" s="30">
        <f t="shared" si="31"/>
        <v>17.399999999999999</v>
      </c>
      <c r="M646" s="30">
        <f t="shared" si="32"/>
        <v>3.9</v>
      </c>
    </row>
    <row r="647" spans="1:13">
      <c r="A647" s="31">
        <v>1411</v>
      </c>
      <c r="B647" s="31" t="s">
        <v>56</v>
      </c>
      <c r="C647" s="31" t="s">
        <v>49</v>
      </c>
      <c r="D647" s="24">
        <v>0.22</v>
      </c>
      <c r="E647" s="24">
        <v>50.8</v>
      </c>
      <c r="F647" s="24">
        <v>0</v>
      </c>
      <c r="G647" s="24">
        <v>1.4430000000000001</v>
      </c>
      <c r="H647" s="24">
        <v>0.22500000000000001</v>
      </c>
      <c r="I647" s="24">
        <v>0.43099999999999999</v>
      </c>
      <c r="J647" s="49">
        <v>6.1263791696020697E-2</v>
      </c>
      <c r="K647" s="30">
        <f t="shared" si="30"/>
        <v>0.11177987220216951</v>
      </c>
      <c r="L647" s="30">
        <f t="shared" si="31"/>
        <v>0.4</v>
      </c>
      <c r="M647" s="30">
        <f t="shared" si="32"/>
        <v>0.1</v>
      </c>
    </row>
    <row r="648" spans="1:13">
      <c r="A648" s="31">
        <v>8140</v>
      </c>
      <c r="B648" s="31" t="s">
        <v>51</v>
      </c>
      <c r="C648" s="31" t="s">
        <v>47</v>
      </c>
      <c r="D648" s="24">
        <v>0.63</v>
      </c>
      <c r="E648" s="24">
        <v>53.6</v>
      </c>
      <c r="F648" s="24">
        <v>0.66</v>
      </c>
      <c r="G648" s="24">
        <v>0.98599999999999999</v>
      </c>
      <c r="H648" s="24">
        <v>0.14299999999999999</v>
      </c>
      <c r="I648" s="24">
        <v>0.44600000000000001</v>
      </c>
      <c r="J648" s="49">
        <v>1.5329944957408901</v>
      </c>
      <c r="K648" s="30">
        <f t="shared" si="30"/>
        <v>4.0657058019709389</v>
      </c>
      <c r="L648" s="30">
        <f t="shared" si="31"/>
        <v>10.9</v>
      </c>
      <c r="M648" s="30">
        <f t="shared" si="32"/>
        <v>2.5</v>
      </c>
    </row>
    <row r="649" spans="1:13">
      <c r="A649" s="31">
        <v>8140</v>
      </c>
      <c r="B649" s="31" t="s">
        <v>51</v>
      </c>
      <c r="C649" s="31" t="s">
        <v>50</v>
      </c>
      <c r="D649" s="24">
        <v>0.63</v>
      </c>
      <c r="E649" s="24">
        <v>53.6</v>
      </c>
      <c r="F649" s="24">
        <v>0.66</v>
      </c>
      <c r="G649" s="24">
        <v>0.98599999999999999</v>
      </c>
      <c r="H649" s="24">
        <v>0.14299999999999999</v>
      </c>
      <c r="I649" s="24">
        <v>0.44600000000000001</v>
      </c>
      <c r="J649" s="49">
        <v>15.564370133900001</v>
      </c>
      <c r="K649" s="30">
        <f t="shared" si="30"/>
        <v>41.278784844453988</v>
      </c>
      <c r="L649" s="30">
        <f t="shared" si="31"/>
        <v>110.7</v>
      </c>
      <c r="M649" s="30">
        <f t="shared" si="32"/>
        <v>25.9</v>
      </c>
    </row>
    <row r="650" spans="1:13">
      <c r="A650" s="31">
        <v>8140</v>
      </c>
      <c r="B650" s="31" t="s">
        <v>51</v>
      </c>
      <c r="C650" s="31" t="s">
        <v>47</v>
      </c>
      <c r="D650" s="24">
        <v>0.63</v>
      </c>
      <c r="E650" s="24">
        <v>53.6</v>
      </c>
      <c r="F650" s="24">
        <v>0.66</v>
      </c>
      <c r="G650" s="24">
        <v>0.98599999999999999</v>
      </c>
      <c r="H650" s="24">
        <v>0.14299999999999999</v>
      </c>
      <c r="I650" s="24">
        <v>0.44600000000000001</v>
      </c>
      <c r="J650" s="49">
        <v>4.4890603067410701</v>
      </c>
      <c r="K650" s="30">
        <f t="shared" si="30"/>
        <v>11.90558647485155</v>
      </c>
      <c r="L650" s="30">
        <f t="shared" si="31"/>
        <v>31.9</v>
      </c>
      <c r="M650" s="30">
        <f t="shared" si="32"/>
        <v>7.5</v>
      </c>
    </row>
    <row r="651" spans="1:13">
      <c r="A651" s="31">
        <v>8140</v>
      </c>
      <c r="B651" s="31" t="s">
        <v>51</v>
      </c>
      <c r="C651" s="31" t="s">
        <v>49</v>
      </c>
      <c r="D651" s="24">
        <v>0.63</v>
      </c>
      <c r="E651" s="24">
        <v>53.6</v>
      </c>
      <c r="F651" s="24">
        <v>0.66</v>
      </c>
      <c r="G651" s="24">
        <v>0.98599999999999999</v>
      </c>
      <c r="H651" s="24">
        <v>0.14299999999999999</v>
      </c>
      <c r="I651" s="24">
        <v>0.44600000000000001</v>
      </c>
      <c r="J651" s="49">
        <v>2.9797163887987601</v>
      </c>
      <c r="K651" s="30">
        <f t="shared" si="30"/>
        <v>7.9026051586128183</v>
      </c>
      <c r="L651" s="30">
        <f t="shared" si="31"/>
        <v>21.2</v>
      </c>
      <c r="M651" s="30">
        <f t="shared" si="32"/>
        <v>5</v>
      </c>
    </row>
    <row r="652" spans="1:13">
      <c r="A652" s="31">
        <v>8140</v>
      </c>
      <c r="B652" s="31" t="s">
        <v>51</v>
      </c>
      <c r="C652" s="31" t="s">
        <v>47</v>
      </c>
      <c r="D652" s="24">
        <v>0.63</v>
      </c>
      <c r="E652" s="24">
        <v>53.6</v>
      </c>
      <c r="F652" s="24">
        <v>0.66</v>
      </c>
      <c r="G652" s="24">
        <v>0.98599999999999999</v>
      </c>
      <c r="H652" s="24">
        <v>0.14299999999999999</v>
      </c>
      <c r="I652" s="24">
        <v>0.44600000000000001</v>
      </c>
      <c r="J652" s="49">
        <v>0.17071286010133799</v>
      </c>
      <c r="K652" s="30">
        <f t="shared" si="30"/>
        <v>0.45275326670342853</v>
      </c>
      <c r="L652" s="30">
        <f t="shared" si="31"/>
        <v>1.2</v>
      </c>
      <c r="M652" s="30">
        <f t="shared" si="32"/>
        <v>0.3</v>
      </c>
    </row>
    <row r="653" spans="1:13">
      <c r="A653" s="31">
        <v>8140</v>
      </c>
      <c r="B653" s="31" t="s">
        <v>51</v>
      </c>
      <c r="C653" s="31" t="s">
        <v>47</v>
      </c>
      <c r="D653" s="24">
        <v>0.63</v>
      </c>
      <c r="E653" s="24">
        <v>53.6</v>
      </c>
      <c r="F653" s="24">
        <v>0.66</v>
      </c>
      <c r="G653" s="24">
        <v>0.98599999999999999</v>
      </c>
      <c r="H653" s="24">
        <v>0.14299999999999999</v>
      </c>
      <c r="I653" s="24">
        <v>0.44600000000000001</v>
      </c>
      <c r="J653" s="49">
        <v>1.1484058135023301</v>
      </c>
      <c r="K653" s="30">
        <f t="shared" si="30"/>
        <v>3.0457253381833129</v>
      </c>
      <c r="L653" s="30">
        <f t="shared" si="31"/>
        <v>8.1999999999999993</v>
      </c>
      <c r="M653" s="30">
        <f t="shared" si="32"/>
        <v>1.9</v>
      </c>
    </row>
    <row r="654" spans="1:13">
      <c r="A654" s="31">
        <v>8140</v>
      </c>
      <c r="B654" s="31" t="s">
        <v>51</v>
      </c>
      <c r="C654" s="31" t="s">
        <v>47</v>
      </c>
      <c r="D654" s="24">
        <v>0.63</v>
      </c>
      <c r="E654" s="24">
        <v>53.6</v>
      </c>
      <c r="F654" s="24">
        <v>0.66</v>
      </c>
      <c r="G654" s="24">
        <v>0.98599999999999999</v>
      </c>
      <c r="H654" s="24">
        <v>0.14299999999999999</v>
      </c>
      <c r="I654" s="24">
        <v>0.44600000000000001</v>
      </c>
      <c r="J654" s="49">
        <v>2.4939637118718099</v>
      </c>
      <c r="K654" s="30">
        <f t="shared" si="30"/>
        <v>6.6143242923789565</v>
      </c>
      <c r="L654" s="30">
        <f t="shared" si="31"/>
        <v>17.7</v>
      </c>
      <c r="M654" s="30">
        <f t="shared" si="32"/>
        <v>4.0999999999999996</v>
      </c>
    </row>
    <row r="655" spans="1:13">
      <c r="A655" s="31">
        <v>8140</v>
      </c>
      <c r="B655" s="31" t="s">
        <v>51</v>
      </c>
      <c r="C655" s="31" t="s">
        <v>47</v>
      </c>
      <c r="D655" s="24">
        <v>0.63</v>
      </c>
      <c r="E655" s="24">
        <v>53.6</v>
      </c>
      <c r="F655" s="24">
        <v>0.66</v>
      </c>
      <c r="G655" s="24">
        <v>0.98599999999999999</v>
      </c>
      <c r="H655" s="24">
        <v>0.14299999999999999</v>
      </c>
      <c r="I655" s="24">
        <v>0.44600000000000001</v>
      </c>
      <c r="J655" s="49">
        <v>39.542473575300001</v>
      </c>
      <c r="K655" s="30">
        <f t="shared" si="30"/>
        <v>104.87191225150563</v>
      </c>
      <c r="L655" s="30">
        <f t="shared" si="31"/>
        <v>281.39999999999998</v>
      </c>
      <c r="M655" s="30">
        <f t="shared" si="32"/>
        <v>65.7</v>
      </c>
    </row>
    <row r="656" spans="1:13">
      <c r="A656" s="31">
        <v>8140</v>
      </c>
      <c r="B656" s="31" t="s">
        <v>51</v>
      </c>
      <c r="C656" s="31" t="s">
        <v>47</v>
      </c>
      <c r="D656" s="24">
        <v>0.63</v>
      </c>
      <c r="E656" s="24">
        <v>53.6</v>
      </c>
      <c r="F656" s="24">
        <v>0.66</v>
      </c>
      <c r="G656" s="24">
        <v>0.98599999999999999</v>
      </c>
      <c r="H656" s="24">
        <v>0.14299999999999999</v>
      </c>
      <c r="I656" s="24">
        <v>0.44600000000000001</v>
      </c>
      <c r="J656" s="49">
        <v>1.39009781217446</v>
      </c>
      <c r="K656" s="30">
        <f t="shared" si="30"/>
        <v>3.6867247442616247</v>
      </c>
      <c r="L656" s="30">
        <f t="shared" si="31"/>
        <v>9.9</v>
      </c>
      <c r="M656" s="30">
        <f t="shared" si="32"/>
        <v>2.2999999999999998</v>
      </c>
    </row>
    <row r="657" spans="1:13">
      <c r="A657" s="31">
        <v>8140</v>
      </c>
      <c r="B657" s="31" t="s">
        <v>51</v>
      </c>
      <c r="C657" s="31" t="s">
        <v>47</v>
      </c>
      <c r="D657" s="24">
        <v>0.63</v>
      </c>
      <c r="E657" s="24">
        <v>53.6</v>
      </c>
      <c r="F657" s="24">
        <v>0.66</v>
      </c>
      <c r="G657" s="24">
        <v>0.98599999999999999</v>
      </c>
      <c r="H657" s="24">
        <v>0.14299999999999999</v>
      </c>
      <c r="I657" s="24">
        <v>0.44600000000000001</v>
      </c>
      <c r="J657" s="49">
        <v>2.4855104076839698</v>
      </c>
      <c r="K657" s="30">
        <f t="shared" si="30"/>
        <v>6.5919050025655794</v>
      </c>
      <c r="L657" s="30">
        <f t="shared" si="31"/>
        <v>17.7</v>
      </c>
      <c r="M657" s="30">
        <f t="shared" si="32"/>
        <v>4.0999999999999996</v>
      </c>
    </row>
    <row r="658" spans="1:13">
      <c r="A658" s="31">
        <v>8140</v>
      </c>
      <c r="B658" s="31" t="s">
        <v>51</v>
      </c>
      <c r="C658" s="31" t="s">
        <v>47</v>
      </c>
      <c r="D658" s="24">
        <v>0.63</v>
      </c>
      <c r="E658" s="24">
        <v>53.6</v>
      </c>
      <c r="F658" s="24">
        <v>0.66</v>
      </c>
      <c r="G658" s="24">
        <v>0.98599999999999999</v>
      </c>
      <c r="H658" s="24">
        <v>0.14299999999999999</v>
      </c>
      <c r="I658" s="24">
        <v>0.44600000000000001</v>
      </c>
      <c r="J658" s="49">
        <v>0.114267696671599</v>
      </c>
      <c r="K658" s="30">
        <f t="shared" si="30"/>
        <v>0.30305316726597009</v>
      </c>
      <c r="L658" s="30">
        <f t="shared" si="31"/>
        <v>0.8</v>
      </c>
      <c r="M658" s="30">
        <f t="shared" si="32"/>
        <v>0.2</v>
      </c>
    </row>
    <row r="659" spans="1:13">
      <c r="A659" s="31">
        <v>8140</v>
      </c>
      <c r="B659" s="31" t="s">
        <v>51</v>
      </c>
      <c r="C659" s="31" t="s">
        <v>47</v>
      </c>
      <c r="D659" s="24">
        <v>0.63</v>
      </c>
      <c r="E659" s="24">
        <v>53.6</v>
      </c>
      <c r="F659" s="24">
        <v>0.66</v>
      </c>
      <c r="G659" s="24">
        <v>0.98599999999999999</v>
      </c>
      <c r="H659" s="24">
        <v>0.14299999999999999</v>
      </c>
      <c r="I659" s="24">
        <v>0.44600000000000001</v>
      </c>
      <c r="J659" s="49">
        <v>0.62834717581621602</v>
      </c>
      <c r="K659" s="30">
        <f t="shared" si="30"/>
        <v>1.6664604898880468</v>
      </c>
      <c r="L659" s="30">
        <f t="shared" si="31"/>
        <v>4.5</v>
      </c>
      <c r="M659" s="30">
        <f t="shared" si="32"/>
        <v>1</v>
      </c>
    </row>
    <row r="660" spans="1:13">
      <c r="A660" s="31">
        <v>8140</v>
      </c>
      <c r="B660" s="31" t="s">
        <v>51</v>
      </c>
      <c r="C660" s="31" t="s">
        <v>46</v>
      </c>
      <c r="D660" s="24">
        <v>0.63</v>
      </c>
      <c r="E660" s="24">
        <v>53.6</v>
      </c>
      <c r="F660" s="24">
        <v>0.66</v>
      </c>
      <c r="G660" s="24">
        <v>0.98599999999999999</v>
      </c>
      <c r="H660" s="24">
        <v>0.14299999999999999</v>
      </c>
      <c r="I660" s="24">
        <v>0.44600000000000001</v>
      </c>
      <c r="J660" s="49">
        <v>3.17753685860169E-2</v>
      </c>
      <c r="K660" s="30">
        <f t="shared" si="30"/>
        <v>8.4272514205928295E-2</v>
      </c>
      <c r="L660" s="30">
        <f t="shared" si="31"/>
        <v>0.2</v>
      </c>
      <c r="M660" s="30">
        <f t="shared" si="32"/>
        <v>0.1</v>
      </c>
    </row>
    <row r="661" spans="1:13">
      <c r="A661" s="31">
        <v>8140</v>
      </c>
      <c r="B661" s="31" t="s">
        <v>51</v>
      </c>
      <c r="C661" s="31" t="s">
        <v>47</v>
      </c>
      <c r="D661" s="24">
        <v>0.63</v>
      </c>
      <c r="E661" s="24">
        <v>53.6</v>
      </c>
      <c r="F661" s="24">
        <v>0.66</v>
      </c>
      <c r="G661" s="24">
        <v>0.98599999999999999</v>
      </c>
      <c r="H661" s="24">
        <v>0.14299999999999999</v>
      </c>
      <c r="I661" s="24">
        <v>0.44600000000000001</v>
      </c>
      <c r="J661" s="49">
        <v>1.0333632899877201</v>
      </c>
      <c r="K661" s="30">
        <f t="shared" si="30"/>
        <v>2.740617226819432</v>
      </c>
      <c r="L661" s="30">
        <f t="shared" si="31"/>
        <v>7.4</v>
      </c>
      <c r="M661" s="30">
        <f t="shared" si="32"/>
        <v>1.7</v>
      </c>
    </row>
    <row r="662" spans="1:13">
      <c r="A662" s="31">
        <v>8140</v>
      </c>
      <c r="B662" s="31" t="s">
        <v>51</v>
      </c>
      <c r="D662" s="24">
        <v>0.63</v>
      </c>
      <c r="E662" s="24">
        <v>53.6</v>
      </c>
      <c r="F662" s="24">
        <v>0.66</v>
      </c>
      <c r="G662" s="24">
        <v>0.98599999999999999</v>
      </c>
      <c r="H662" s="24">
        <v>0.14299999999999999</v>
      </c>
      <c r="I662" s="24">
        <v>0.44600000000000001</v>
      </c>
      <c r="J662" s="49">
        <v>1.3582488578039999E-5</v>
      </c>
      <c r="K662" s="30">
        <f t="shared" si="30"/>
        <v>3.6022570707439154E-5</v>
      </c>
      <c r="L662" s="30">
        <f t="shared" si="31"/>
        <v>0</v>
      </c>
      <c r="M662" s="30">
        <f t="shared" si="32"/>
        <v>0</v>
      </c>
    </row>
    <row r="663" spans="1:13">
      <c r="A663" s="31">
        <v>8140</v>
      </c>
      <c r="B663" s="31" t="s">
        <v>51</v>
      </c>
      <c r="C663" s="31" t="s">
        <v>47</v>
      </c>
      <c r="D663" s="24">
        <v>0.63</v>
      </c>
      <c r="E663" s="24">
        <v>53.6</v>
      </c>
      <c r="F663" s="24">
        <v>0.66</v>
      </c>
      <c r="G663" s="24">
        <v>0.98599999999999999</v>
      </c>
      <c r="H663" s="24">
        <v>0.14299999999999999</v>
      </c>
      <c r="I663" s="24">
        <v>0.44600000000000001</v>
      </c>
      <c r="J663" s="49">
        <v>1.0030761620456301</v>
      </c>
      <c r="K663" s="30">
        <f t="shared" si="30"/>
        <v>2.6602917252332841</v>
      </c>
      <c r="L663" s="30">
        <f t="shared" si="31"/>
        <v>7.1</v>
      </c>
      <c r="M663" s="30">
        <f t="shared" si="32"/>
        <v>1.7</v>
      </c>
    </row>
    <row r="664" spans="1:13">
      <c r="A664" s="31">
        <v>8140</v>
      </c>
      <c r="B664" s="31" t="s">
        <v>51</v>
      </c>
      <c r="C664" s="31" t="s">
        <v>47</v>
      </c>
      <c r="D664" s="24">
        <v>0.63</v>
      </c>
      <c r="E664" s="24">
        <v>53.6</v>
      </c>
      <c r="F664" s="24">
        <v>0.66</v>
      </c>
      <c r="G664" s="24">
        <v>0.98599999999999999</v>
      </c>
      <c r="H664" s="24">
        <v>0.14299999999999999</v>
      </c>
      <c r="I664" s="24">
        <v>0.44600000000000001</v>
      </c>
      <c r="J664" s="49">
        <v>1.6294788785102099E-2</v>
      </c>
      <c r="K664" s="30">
        <f t="shared" si="30"/>
        <v>4.3215952496595447E-2</v>
      </c>
      <c r="L664" s="30">
        <f t="shared" si="31"/>
        <v>0.1</v>
      </c>
      <c r="M664" s="30">
        <f t="shared" si="32"/>
        <v>0</v>
      </c>
    </row>
    <row r="665" spans="1:13">
      <c r="A665" s="31">
        <v>8140</v>
      </c>
      <c r="B665" s="31" t="s">
        <v>51</v>
      </c>
      <c r="C665" s="31" t="s">
        <v>47</v>
      </c>
      <c r="D665" s="24">
        <v>0.63</v>
      </c>
      <c r="E665" s="24">
        <v>53.6</v>
      </c>
      <c r="F665" s="24">
        <v>0.66</v>
      </c>
      <c r="G665" s="24">
        <v>0.98599999999999999</v>
      </c>
      <c r="H665" s="24">
        <v>0.14299999999999999</v>
      </c>
      <c r="I665" s="24">
        <v>0.44600000000000001</v>
      </c>
      <c r="J665" s="49">
        <v>0.15825790736144299</v>
      </c>
      <c r="K665" s="30">
        <f t="shared" si="30"/>
        <v>0.41972107137686165</v>
      </c>
      <c r="L665" s="30">
        <f t="shared" si="31"/>
        <v>1.1000000000000001</v>
      </c>
      <c r="M665" s="30">
        <f t="shared" si="32"/>
        <v>0.3</v>
      </c>
    </row>
    <row r="666" spans="1:13">
      <c r="A666" s="31">
        <v>8140</v>
      </c>
      <c r="B666" s="31" t="s">
        <v>51</v>
      </c>
      <c r="C666" s="31" t="s">
        <v>46</v>
      </c>
      <c r="D666" s="24">
        <v>0.63</v>
      </c>
      <c r="E666" s="24">
        <v>53.6</v>
      </c>
      <c r="F666" s="24">
        <v>0.66</v>
      </c>
      <c r="G666" s="24">
        <v>0.98599999999999999</v>
      </c>
      <c r="H666" s="24">
        <v>0.14299999999999999</v>
      </c>
      <c r="I666" s="24">
        <v>0.44600000000000001</v>
      </c>
      <c r="J666" s="49">
        <v>3.1627887762992801E-2</v>
      </c>
      <c r="K666" s="30">
        <f t="shared" si="30"/>
        <v>8.3881375399158631E-2</v>
      </c>
      <c r="L666" s="30">
        <f t="shared" si="31"/>
        <v>0.2</v>
      </c>
      <c r="M666" s="30">
        <f t="shared" si="32"/>
        <v>0.1</v>
      </c>
    </row>
    <row r="667" spans="1:13">
      <c r="A667" s="31">
        <v>8140</v>
      </c>
      <c r="B667" s="31" t="s">
        <v>51</v>
      </c>
      <c r="C667" s="31" t="s">
        <v>49</v>
      </c>
      <c r="D667" s="24">
        <v>0.63</v>
      </c>
      <c r="E667" s="24">
        <v>53.6</v>
      </c>
      <c r="F667" s="24">
        <v>0.66</v>
      </c>
      <c r="G667" s="24">
        <v>0.98599999999999999</v>
      </c>
      <c r="H667" s="24">
        <v>0.14299999999999999</v>
      </c>
      <c r="I667" s="24">
        <v>0.44600000000000001</v>
      </c>
      <c r="J667" s="49">
        <v>4.1179885069635196</v>
      </c>
      <c r="K667" s="30">
        <f t="shared" si="30"/>
        <v>10.921454585601516</v>
      </c>
      <c r="L667" s="30">
        <f t="shared" si="31"/>
        <v>29.3</v>
      </c>
      <c r="M667" s="30">
        <f t="shared" si="32"/>
        <v>6.8</v>
      </c>
    </row>
    <row r="668" spans="1:13">
      <c r="A668" s="31">
        <v>8140</v>
      </c>
      <c r="B668" s="31" t="s">
        <v>51</v>
      </c>
      <c r="C668" s="31" t="s">
        <v>47</v>
      </c>
      <c r="D668" s="24">
        <v>0.63</v>
      </c>
      <c r="E668" s="24">
        <v>53.6</v>
      </c>
      <c r="F668" s="24">
        <v>0.66</v>
      </c>
      <c r="G668" s="24">
        <v>0.98599999999999999</v>
      </c>
      <c r="H668" s="24">
        <v>0.14299999999999999</v>
      </c>
      <c r="I668" s="24">
        <v>0.44600000000000001</v>
      </c>
      <c r="J668" s="49">
        <v>0.46118761874818098</v>
      </c>
      <c r="K668" s="30">
        <f t="shared" si="30"/>
        <v>1.2231310566026758</v>
      </c>
      <c r="L668" s="30">
        <f t="shared" si="31"/>
        <v>3.3</v>
      </c>
      <c r="M668" s="30">
        <f t="shared" si="32"/>
        <v>0.8</v>
      </c>
    </row>
    <row r="669" spans="1:13">
      <c r="A669" s="31">
        <v>8140</v>
      </c>
      <c r="B669" s="31" t="s">
        <v>51</v>
      </c>
      <c r="C669" s="31" t="s">
        <v>47</v>
      </c>
      <c r="D669" s="24">
        <v>0.63</v>
      </c>
      <c r="E669" s="24">
        <v>53.6</v>
      </c>
      <c r="F669" s="24">
        <v>0.66</v>
      </c>
      <c r="G669" s="24">
        <v>0.98599999999999999</v>
      </c>
      <c r="H669" s="24">
        <v>0.14299999999999999</v>
      </c>
      <c r="I669" s="24">
        <v>0.44600000000000001</v>
      </c>
      <c r="J669" s="49">
        <v>2.1105138566803201</v>
      </c>
      <c r="K669" s="30">
        <f t="shared" si="30"/>
        <v>5.5973641497637656</v>
      </c>
      <c r="L669" s="30">
        <f t="shared" si="31"/>
        <v>15</v>
      </c>
      <c r="M669" s="30">
        <f t="shared" si="32"/>
        <v>3.5</v>
      </c>
    </row>
    <row r="670" spans="1:13">
      <c r="A670" s="31">
        <v>8140</v>
      </c>
      <c r="B670" s="31" t="s">
        <v>56</v>
      </c>
      <c r="C670" s="31" t="s">
        <v>48</v>
      </c>
      <c r="D670" s="24">
        <v>0.22</v>
      </c>
      <c r="E670" s="24">
        <v>50.8</v>
      </c>
      <c r="F670" s="24">
        <v>0</v>
      </c>
      <c r="G670" s="24">
        <v>0.98599999999999999</v>
      </c>
      <c r="H670" s="24">
        <v>0.14299999999999999</v>
      </c>
      <c r="I670" s="24">
        <v>0.44600000000000001</v>
      </c>
      <c r="J670" s="49">
        <v>6.0121611427181899E-2</v>
      </c>
      <c r="K670" s="30">
        <f t="shared" si="30"/>
        <v>0.11351361048194791</v>
      </c>
      <c r="L670" s="30">
        <f t="shared" si="31"/>
        <v>0.3</v>
      </c>
      <c r="M670" s="30">
        <f t="shared" si="32"/>
        <v>0.1</v>
      </c>
    </row>
    <row r="671" spans="1:13">
      <c r="A671" s="31">
        <v>8140</v>
      </c>
      <c r="B671" s="31" t="s">
        <v>56</v>
      </c>
      <c r="C671" s="31" t="s">
        <v>49</v>
      </c>
      <c r="D671" s="24">
        <v>0.22</v>
      </c>
      <c r="E671" s="24">
        <v>50.8</v>
      </c>
      <c r="F671" s="24">
        <v>0</v>
      </c>
      <c r="G671" s="24">
        <v>0.98599999999999999</v>
      </c>
      <c r="H671" s="24">
        <v>0.14299999999999999</v>
      </c>
      <c r="I671" s="24">
        <v>0.44600000000000001</v>
      </c>
      <c r="J671" s="49">
        <v>8.0977128335319101E-2</v>
      </c>
      <c r="K671" s="30">
        <f t="shared" si="30"/>
        <v>0.15289021677230483</v>
      </c>
      <c r="L671" s="30">
        <f t="shared" si="31"/>
        <v>0.4</v>
      </c>
      <c r="M671" s="30">
        <f t="shared" si="32"/>
        <v>0.1</v>
      </c>
    </row>
    <row r="672" spans="1:13">
      <c r="A672" s="31">
        <v>8140</v>
      </c>
      <c r="B672" s="31" t="s">
        <v>56</v>
      </c>
      <c r="C672" s="31" t="s">
        <v>50</v>
      </c>
      <c r="D672" s="24">
        <v>0.22</v>
      </c>
      <c r="E672" s="24">
        <v>50.8</v>
      </c>
      <c r="F672" s="24">
        <v>0</v>
      </c>
      <c r="G672" s="24">
        <v>0.98599999999999999</v>
      </c>
      <c r="H672" s="24">
        <v>0.14299999999999999</v>
      </c>
      <c r="I672" s="24">
        <v>0.44600000000000001</v>
      </c>
      <c r="J672" s="49">
        <v>0.13517987468044801</v>
      </c>
      <c r="K672" s="30">
        <f t="shared" si="30"/>
        <v>0.25522861538833119</v>
      </c>
      <c r="L672" s="30">
        <f t="shared" si="31"/>
        <v>0.7</v>
      </c>
      <c r="M672" s="30">
        <f t="shared" si="32"/>
        <v>0.1</v>
      </c>
    </row>
    <row r="673" spans="1:13">
      <c r="A673" s="31">
        <v>8140</v>
      </c>
      <c r="B673" s="31" t="s">
        <v>56</v>
      </c>
      <c r="C673" s="31" t="s">
        <v>50</v>
      </c>
      <c r="D673" s="24">
        <v>0.22</v>
      </c>
      <c r="E673" s="24">
        <v>50.8</v>
      </c>
      <c r="F673" s="24">
        <v>0</v>
      </c>
      <c r="G673" s="24">
        <v>0.98599999999999999</v>
      </c>
      <c r="H673" s="24">
        <v>0.14299999999999999</v>
      </c>
      <c r="I673" s="24">
        <v>0.44600000000000001</v>
      </c>
      <c r="J673" s="49">
        <v>5.1216382635228999E-2</v>
      </c>
      <c r="K673" s="30">
        <f t="shared" si="30"/>
        <v>9.6699944840821381E-2</v>
      </c>
      <c r="L673" s="30">
        <f t="shared" si="31"/>
        <v>0.3</v>
      </c>
      <c r="M673" s="30">
        <f t="shared" si="32"/>
        <v>0</v>
      </c>
    </row>
    <row r="674" spans="1:13">
      <c r="A674" s="31">
        <v>8140</v>
      </c>
      <c r="B674" s="31" t="s">
        <v>56</v>
      </c>
      <c r="C674" s="31" t="s">
        <v>47</v>
      </c>
      <c r="D674" s="24">
        <v>0.22</v>
      </c>
      <c r="E674" s="24">
        <v>50.8</v>
      </c>
      <c r="F674" s="24">
        <v>0</v>
      </c>
      <c r="G674" s="24">
        <v>0.98599999999999999</v>
      </c>
      <c r="H674" s="24">
        <v>0.14299999999999999</v>
      </c>
      <c r="I674" s="24">
        <v>0.44600000000000001</v>
      </c>
      <c r="J674" s="49">
        <v>2.3255787746249601E-3</v>
      </c>
      <c r="K674" s="30">
        <f t="shared" si="30"/>
        <v>4.3908477650769001E-3</v>
      </c>
      <c r="L674" s="30">
        <f t="shared" si="31"/>
        <v>0</v>
      </c>
      <c r="M674" s="30">
        <f t="shared" si="32"/>
        <v>0</v>
      </c>
    </row>
    <row r="675" spans="1:13">
      <c r="A675" s="31">
        <v>8140</v>
      </c>
      <c r="B675" s="31" t="s">
        <v>56</v>
      </c>
      <c r="D675" s="24">
        <v>0.22</v>
      </c>
      <c r="E675" s="24">
        <v>50.8</v>
      </c>
      <c r="F675" s="24">
        <v>0</v>
      </c>
      <c r="G675" s="24">
        <v>0.98599999999999999</v>
      </c>
      <c r="H675" s="24">
        <v>0.14299999999999999</v>
      </c>
      <c r="I675" s="24">
        <v>0.44600000000000001</v>
      </c>
      <c r="J675" s="49">
        <v>7.7027258220539995E-5</v>
      </c>
      <c r="K675" s="30">
        <f t="shared" si="30"/>
        <v>1.4543259867092756E-4</v>
      </c>
      <c r="L675" s="30">
        <f t="shared" si="31"/>
        <v>0</v>
      </c>
      <c r="M675" s="30">
        <f t="shared" si="32"/>
        <v>0</v>
      </c>
    </row>
    <row r="676" spans="1:13">
      <c r="A676" s="31">
        <v>8140</v>
      </c>
      <c r="B676" s="31" t="s">
        <v>56</v>
      </c>
      <c r="C676" s="31" t="s">
        <v>49</v>
      </c>
      <c r="D676" s="24">
        <v>0.22</v>
      </c>
      <c r="E676" s="24">
        <v>50.8</v>
      </c>
      <c r="F676" s="24">
        <v>0</v>
      </c>
      <c r="G676" s="24">
        <v>0.98599999999999999</v>
      </c>
      <c r="H676" s="24">
        <v>0.14299999999999999</v>
      </c>
      <c r="I676" s="24">
        <v>0.44600000000000001</v>
      </c>
      <c r="J676" s="49">
        <v>6.4295952424743898</v>
      </c>
      <c r="K676" s="30">
        <f t="shared" si="30"/>
        <v>12.13950445747448</v>
      </c>
      <c r="L676" s="30">
        <f t="shared" si="31"/>
        <v>32.6</v>
      </c>
      <c r="M676" s="30">
        <f t="shared" si="32"/>
        <v>6.1</v>
      </c>
    </row>
    <row r="677" spans="1:13">
      <c r="A677" s="31">
        <v>8140</v>
      </c>
      <c r="B677" s="31" t="s">
        <v>56</v>
      </c>
      <c r="C677" s="31" t="s">
        <v>49</v>
      </c>
      <c r="D677" s="24">
        <v>0.22</v>
      </c>
      <c r="E677" s="24">
        <v>50.8</v>
      </c>
      <c r="F677" s="24">
        <v>0</v>
      </c>
      <c r="G677" s="24">
        <v>0.98599999999999999</v>
      </c>
      <c r="H677" s="24">
        <v>0.14299999999999999</v>
      </c>
      <c r="I677" s="24">
        <v>0.44600000000000001</v>
      </c>
      <c r="J677" s="49">
        <v>0.138770780862226</v>
      </c>
      <c r="K677" s="30">
        <f t="shared" si="30"/>
        <v>0.2620084856532735</v>
      </c>
      <c r="L677" s="30">
        <f t="shared" si="31"/>
        <v>0.7</v>
      </c>
      <c r="M677" s="30">
        <f t="shared" si="32"/>
        <v>0.1</v>
      </c>
    </row>
    <row r="678" spans="1:13">
      <c r="A678" s="31">
        <v>8140</v>
      </c>
      <c r="B678" s="31" t="s">
        <v>56</v>
      </c>
      <c r="D678" s="24">
        <v>0.22</v>
      </c>
      <c r="E678" s="24">
        <v>50.8</v>
      </c>
      <c r="F678" s="24">
        <v>0</v>
      </c>
      <c r="G678" s="24">
        <v>0.98599999999999999</v>
      </c>
      <c r="H678" s="24">
        <v>0.14299999999999999</v>
      </c>
      <c r="I678" s="24">
        <v>0.44600000000000001</v>
      </c>
      <c r="J678" s="49">
        <v>6.98258870212455E-3</v>
      </c>
      <c r="K678" s="30">
        <f t="shared" si="30"/>
        <v>1.3183592975524626E-2</v>
      </c>
      <c r="L678" s="30">
        <f t="shared" si="31"/>
        <v>0</v>
      </c>
      <c r="M678" s="30">
        <f t="shared" si="32"/>
        <v>0</v>
      </c>
    </row>
    <row r="679" spans="1:13">
      <c r="A679" s="31">
        <v>8140</v>
      </c>
      <c r="B679" s="31" t="s">
        <v>56</v>
      </c>
      <c r="C679" s="31" t="s">
        <v>50</v>
      </c>
      <c r="D679" s="24">
        <v>0.22</v>
      </c>
      <c r="E679" s="24">
        <v>50.8</v>
      </c>
      <c r="F679" s="24">
        <v>0</v>
      </c>
      <c r="G679" s="24">
        <v>0.98599999999999999</v>
      </c>
      <c r="H679" s="24">
        <v>0.14299999999999999</v>
      </c>
      <c r="I679" s="24">
        <v>0.44600000000000001</v>
      </c>
      <c r="J679" s="49">
        <v>1.0583363439336999E-2</v>
      </c>
      <c r="K679" s="30">
        <f t="shared" si="30"/>
        <v>1.9982095731030877E-2</v>
      </c>
      <c r="L679" s="30">
        <f t="shared" si="31"/>
        <v>0.1</v>
      </c>
      <c r="M679" s="30">
        <f t="shared" si="32"/>
        <v>0</v>
      </c>
    </row>
    <row r="680" spans="1:13">
      <c r="A680" s="31">
        <v>8140</v>
      </c>
      <c r="B680" s="31" t="s">
        <v>56</v>
      </c>
      <c r="C680" s="31" t="s">
        <v>47</v>
      </c>
      <c r="D680" s="24">
        <v>0.22</v>
      </c>
      <c r="E680" s="24">
        <v>50.8</v>
      </c>
      <c r="F680" s="24">
        <v>0</v>
      </c>
      <c r="G680" s="24">
        <v>0.98599999999999999</v>
      </c>
      <c r="H680" s="24">
        <v>0.14299999999999999</v>
      </c>
      <c r="I680" s="24">
        <v>0.44600000000000001</v>
      </c>
      <c r="J680" s="49">
        <v>0.61381794086677399</v>
      </c>
      <c r="K680" s="30">
        <f t="shared" si="30"/>
        <v>1.1589291935525272</v>
      </c>
      <c r="L680" s="30">
        <f t="shared" si="31"/>
        <v>3.1</v>
      </c>
      <c r="M680" s="30">
        <f t="shared" si="32"/>
        <v>0.6</v>
      </c>
    </row>
    <row r="681" spans="1:13">
      <c r="A681" s="31">
        <v>8140</v>
      </c>
      <c r="B681" s="31" t="s">
        <v>56</v>
      </c>
      <c r="C681" s="31" t="s">
        <v>47</v>
      </c>
      <c r="D681" s="24">
        <v>0.22</v>
      </c>
      <c r="E681" s="24">
        <v>50.8</v>
      </c>
      <c r="F681" s="24">
        <v>0</v>
      </c>
      <c r="G681" s="24">
        <v>0.98599999999999999</v>
      </c>
      <c r="H681" s="24">
        <v>0.14299999999999999</v>
      </c>
      <c r="I681" s="24">
        <v>0.44600000000000001</v>
      </c>
      <c r="J681" s="49">
        <v>7.8458192697630002E-5</v>
      </c>
      <c r="K681" s="30">
        <f t="shared" si="30"/>
        <v>1.4813429835930529E-4</v>
      </c>
      <c r="L681" s="30">
        <f t="shared" si="31"/>
        <v>0</v>
      </c>
      <c r="M681" s="30">
        <f t="shared" si="32"/>
        <v>0</v>
      </c>
    </row>
    <row r="682" spans="1:13">
      <c r="A682" s="31">
        <v>8140</v>
      </c>
      <c r="B682" s="31" t="s">
        <v>56</v>
      </c>
      <c r="C682" s="31" t="s">
        <v>49</v>
      </c>
      <c r="D682" s="24">
        <v>0.22</v>
      </c>
      <c r="E682" s="24">
        <v>50.8</v>
      </c>
      <c r="F682" s="24">
        <v>0</v>
      </c>
      <c r="G682" s="24">
        <v>0.98599999999999999</v>
      </c>
      <c r="H682" s="24">
        <v>0.14299999999999999</v>
      </c>
      <c r="I682" s="24">
        <v>0.44600000000000001</v>
      </c>
      <c r="J682" s="49">
        <v>3.8816251929926998E-4</v>
      </c>
      <c r="K682" s="30">
        <f t="shared" si="30"/>
        <v>7.3287671393830846E-4</v>
      </c>
      <c r="L682" s="30">
        <f t="shared" si="31"/>
        <v>0</v>
      </c>
      <c r="M682" s="30">
        <f t="shared" si="32"/>
        <v>0</v>
      </c>
    </row>
    <row r="683" spans="1:13">
      <c r="A683" s="31">
        <v>8140</v>
      </c>
      <c r="B683" s="31" t="s">
        <v>56</v>
      </c>
      <c r="C683" s="31" t="s">
        <v>46</v>
      </c>
      <c r="D683" s="24">
        <v>0.22</v>
      </c>
      <c r="E683" s="24">
        <v>50.8</v>
      </c>
      <c r="F683" s="24">
        <v>0</v>
      </c>
      <c r="G683" s="24">
        <v>0.98599999999999999</v>
      </c>
      <c r="H683" s="24">
        <v>0.14299999999999999</v>
      </c>
      <c r="I683" s="24">
        <v>0.44600000000000001</v>
      </c>
      <c r="J683" s="49">
        <v>2.67312411935365E-3</v>
      </c>
      <c r="K683" s="30">
        <f t="shared" si="30"/>
        <v>5.0470365456143145E-3</v>
      </c>
      <c r="L683" s="30">
        <f t="shared" si="31"/>
        <v>0</v>
      </c>
      <c r="M683" s="30">
        <f t="shared" si="32"/>
        <v>0</v>
      </c>
    </row>
    <row r="684" spans="1:13">
      <c r="A684" s="31">
        <v>8140</v>
      </c>
      <c r="B684" s="31" t="s">
        <v>56</v>
      </c>
      <c r="D684" s="24">
        <v>0.22</v>
      </c>
      <c r="E684" s="24">
        <v>50.8</v>
      </c>
      <c r="F684" s="24">
        <v>0</v>
      </c>
      <c r="G684" s="24">
        <v>0.98599999999999999</v>
      </c>
      <c r="H684" s="24">
        <v>0.14299999999999999</v>
      </c>
      <c r="I684" s="24">
        <v>0.44600000000000001</v>
      </c>
      <c r="J684" s="49">
        <v>3.2242142835593797E-2</v>
      </c>
      <c r="K684" s="30">
        <f t="shared" si="30"/>
        <v>6.0875315149790131E-2</v>
      </c>
      <c r="L684" s="30">
        <f t="shared" si="31"/>
        <v>0.2</v>
      </c>
      <c r="M684" s="30">
        <f t="shared" si="32"/>
        <v>0</v>
      </c>
    </row>
    <row r="685" spans="1:13">
      <c r="A685" s="31">
        <v>8140</v>
      </c>
      <c r="B685" s="31" t="s">
        <v>56</v>
      </c>
      <c r="C685" s="31" t="s">
        <v>49</v>
      </c>
      <c r="D685" s="24">
        <v>0.22</v>
      </c>
      <c r="E685" s="24">
        <v>50.8</v>
      </c>
      <c r="F685" s="24">
        <v>0</v>
      </c>
      <c r="G685" s="24">
        <v>0.98599999999999999</v>
      </c>
      <c r="H685" s="24">
        <v>0.14299999999999999</v>
      </c>
      <c r="I685" s="24">
        <v>0.44600000000000001</v>
      </c>
      <c r="J685" s="49">
        <v>4.5375828949679703E-2</v>
      </c>
      <c r="K685" s="30">
        <f t="shared" si="30"/>
        <v>8.5672590112258584E-2</v>
      </c>
      <c r="L685" s="30">
        <f t="shared" si="31"/>
        <v>0.2</v>
      </c>
      <c r="M685" s="30">
        <f t="shared" si="32"/>
        <v>0</v>
      </c>
    </row>
    <row r="686" spans="1:13">
      <c r="A686" s="31">
        <v>8140</v>
      </c>
      <c r="B686" s="31" t="s">
        <v>56</v>
      </c>
      <c r="C686" s="31" t="s">
        <v>47</v>
      </c>
      <c r="D686" s="24">
        <v>0.22</v>
      </c>
      <c r="E686" s="24">
        <v>50.8</v>
      </c>
      <c r="F686" s="24">
        <v>0</v>
      </c>
      <c r="G686" s="24">
        <v>0.98599999999999999</v>
      </c>
      <c r="H686" s="24">
        <v>0.14299999999999999</v>
      </c>
      <c r="I686" s="24">
        <v>0.44600000000000001</v>
      </c>
      <c r="J686" s="49">
        <v>2.7348835010375602E-2</v>
      </c>
      <c r="K686" s="30">
        <f t="shared" si="30"/>
        <v>5.163642375525649E-2</v>
      </c>
      <c r="L686" s="30">
        <f t="shared" si="31"/>
        <v>0.1</v>
      </c>
      <c r="M686" s="30">
        <f t="shared" si="32"/>
        <v>0</v>
      </c>
    </row>
    <row r="687" spans="1:13">
      <c r="A687" s="31">
        <v>8140</v>
      </c>
      <c r="B687" s="31" t="s">
        <v>56</v>
      </c>
      <c r="C687" s="31" t="s">
        <v>49</v>
      </c>
      <c r="D687" s="24">
        <v>0.22</v>
      </c>
      <c r="E687" s="24">
        <v>50.8</v>
      </c>
      <c r="F687" s="24">
        <v>0</v>
      </c>
      <c r="G687" s="24">
        <v>0.98599999999999999</v>
      </c>
      <c r="H687" s="24">
        <v>0.14299999999999999</v>
      </c>
      <c r="I687" s="24">
        <v>0.44600000000000001</v>
      </c>
      <c r="J687" s="49">
        <v>4.3925068279389999E-5</v>
      </c>
      <c r="K687" s="30">
        <f t="shared" si="30"/>
        <v>8.2933457249373605E-5</v>
      </c>
      <c r="L687" s="30">
        <f t="shared" si="31"/>
        <v>0</v>
      </c>
      <c r="M687" s="30">
        <f t="shared" si="32"/>
        <v>0</v>
      </c>
    </row>
    <row r="688" spans="1:13">
      <c r="A688" s="31">
        <v>8140</v>
      </c>
      <c r="B688" s="31" t="s">
        <v>56</v>
      </c>
      <c r="C688" s="31" t="s">
        <v>47</v>
      </c>
      <c r="D688" s="24">
        <v>0.22</v>
      </c>
      <c r="E688" s="24">
        <v>50.8</v>
      </c>
      <c r="F688" s="24">
        <v>0</v>
      </c>
      <c r="G688" s="24">
        <v>0.98599999999999999</v>
      </c>
      <c r="H688" s="24">
        <v>0.14299999999999999</v>
      </c>
      <c r="I688" s="24">
        <v>0.44600000000000001</v>
      </c>
      <c r="J688" s="49">
        <v>3.0961929970863998E-4</v>
      </c>
      <c r="K688" s="30">
        <f t="shared" si="30"/>
        <v>5.8458187913655948E-4</v>
      </c>
      <c r="L688" s="30">
        <f t="shared" si="31"/>
        <v>0</v>
      </c>
      <c r="M688" s="30">
        <f t="shared" si="32"/>
        <v>0</v>
      </c>
    </row>
    <row r="689" spans="1:13">
      <c r="A689" s="31">
        <v>8140</v>
      </c>
      <c r="B689" s="31" t="s">
        <v>56</v>
      </c>
      <c r="C689" s="31" t="s">
        <v>47</v>
      </c>
      <c r="D689" s="24">
        <v>0.22</v>
      </c>
      <c r="E689" s="24">
        <v>50.8</v>
      </c>
      <c r="F689" s="24">
        <v>0</v>
      </c>
      <c r="G689" s="24">
        <v>0.98599999999999999</v>
      </c>
      <c r="H689" s="24">
        <v>0.14299999999999999</v>
      </c>
      <c r="I689" s="24">
        <v>0.44600000000000001</v>
      </c>
      <c r="J689" s="49">
        <v>0.130829737437821</v>
      </c>
      <c r="K689" s="30">
        <f t="shared" si="30"/>
        <v>0.24701526626510192</v>
      </c>
      <c r="L689" s="30">
        <f t="shared" si="31"/>
        <v>0.7</v>
      </c>
      <c r="M689" s="30">
        <f t="shared" si="32"/>
        <v>0.1</v>
      </c>
    </row>
    <row r="690" spans="1:13">
      <c r="A690" s="31">
        <v>8140</v>
      </c>
      <c r="B690" s="31" t="s">
        <v>56</v>
      </c>
      <c r="C690" s="31" t="s">
        <v>47</v>
      </c>
      <c r="D690" s="24">
        <v>0.22</v>
      </c>
      <c r="E690" s="24">
        <v>50.8</v>
      </c>
      <c r="F690" s="24">
        <v>0</v>
      </c>
      <c r="G690" s="24">
        <v>0.98599999999999999</v>
      </c>
      <c r="H690" s="24">
        <v>0.14299999999999999</v>
      </c>
      <c r="I690" s="24">
        <v>0.44600000000000001</v>
      </c>
      <c r="J690" s="49">
        <v>3.1534147862705399E-2</v>
      </c>
      <c r="K690" s="30">
        <f t="shared" si="30"/>
        <v>5.953857344131197E-2</v>
      </c>
      <c r="L690" s="30">
        <f t="shared" si="31"/>
        <v>0.2</v>
      </c>
      <c r="M690" s="30">
        <f t="shared" si="32"/>
        <v>0</v>
      </c>
    </row>
    <row r="691" spans="1:13">
      <c r="A691" s="31">
        <v>8140</v>
      </c>
      <c r="B691" s="31" t="s">
        <v>56</v>
      </c>
      <c r="C691" s="31" t="s">
        <v>49</v>
      </c>
      <c r="D691" s="24">
        <v>0.22</v>
      </c>
      <c r="E691" s="24">
        <v>50.8</v>
      </c>
      <c r="F691" s="24">
        <v>0</v>
      </c>
      <c r="G691" s="24">
        <v>0.98599999999999999</v>
      </c>
      <c r="H691" s="24">
        <v>0.14299999999999999</v>
      </c>
      <c r="I691" s="24">
        <v>0.44600000000000001</v>
      </c>
      <c r="J691" s="49">
        <v>0.24031555217946299</v>
      </c>
      <c r="K691" s="30">
        <f t="shared" si="30"/>
        <v>0.45373178355163812</v>
      </c>
      <c r="L691" s="30">
        <f t="shared" si="31"/>
        <v>1.2</v>
      </c>
      <c r="M691" s="30">
        <f t="shared" si="32"/>
        <v>0.2</v>
      </c>
    </row>
    <row r="692" spans="1:13">
      <c r="A692" s="31">
        <v>8140</v>
      </c>
      <c r="B692" s="31" t="s">
        <v>56</v>
      </c>
      <c r="C692" s="31" t="s">
        <v>47</v>
      </c>
      <c r="D692" s="24">
        <v>0.22</v>
      </c>
      <c r="E692" s="24">
        <v>50.8</v>
      </c>
      <c r="F692" s="24">
        <v>0</v>
      </c>
      <c r="G692" s="24">
        <v>0.98599999999999999</v>
      </c>
      <c r="H692" s="24">
        <v>0.14299999999999999</v>
      </c>
      <c r="I692" s="24">
        <v>0.44600000000000001</v>
      </c>
      <c r="J692" s="49">
        <v>1.3399271707171E-2</v>
      </c>
      <c r="K692" s="30">
        <f t="shared" si="30"/>
        <v>2.5298718267919327E-2</v>
      </c>
      <c r="L692" s="30">
        <f t="shared" si="31"/>
        <v>0.1</v>
      </c>
      <c r="M692" s="30">
        <f t="shared" si="32"/>
        <v>0</v>
      </c>
    </row>
    <row r="693" spans="1:13">
      <c r="A693" s="31">
        <v>8140</v>
      </c>
      <c r="B693" s="31" t="s">
        <v>56</v>
      </c>
      <c r="C693" s="31" t="s">
        <v>46</v>
      </c>
      <c r="D693" s="24">
        <v>0.22</v>
      </c>
      <c r="E693" s="24">
        <v>50.8</v>
      </c>
      <c r="F693" s="24">
        <v>0</v>
      </c>
      <c r="G693" s="24">
        <v>0.98599999999999999</v>
      </c>
      <c r="H693" s="24">
        <v>0.14299999999999999</v>
      </c>
      <c r="I693" s="24">
        <v>0.44600000000000001</v>
      </c>
      <c r="J693" s="49">
        <v>0.20535917649409899</v>
      </c>
      <c r="K693" s="30">
        <f t="shared" si="30"/>
        <v>0.38773181583262523</v>
      </c>
      <c r="L693" s="30">
        <f t="shared" si="31"/>
        <v>1</v>
      </c>
      <c r="M693" s="30">
        <f t="shared" si="32"/>
        <v>0.2</v>
      </c>
    </row>
    <row r="694" spans="1:13">
      <c r="A694" s="31">
        <v>8140</v>
      </c>
      <c r="B694" s="31" t="s">
        <v>56</v>
      </c>
      <c r="C694" s="31" t="s">
        <v>49</v>
      </c>
      <c r="D694" s="24">
        <v>0.22</v>
      </c>
      <c r="E694" s="24">
        <v>50.8</v>
      </c>
      <c r="F694" s="24">
        <v>0</v>
      </c>
      <c r="G694" s="24">
        <v>0.98599999999999999</v>
      </c>
      <c r="H694" s="24">
        <v>0.14299999999999999</v>
      </c>
      <c r="I694" s="24">
        <v>0.44600000000000001</v>
      </c>
      <c r="J694" s="49">
        <v>0.108219920468853</v>
      </c>
      <c r="K694" s="30">
        <f t="shared" si="30"/>
        <v>0.20432642450655905</v>
      </c>
      <c r="L694" s="30">
        <f t="shared" si="31"/>
        <v>0.5</v>
      </c>
      <c r="M694" s="30">
        <f t="shared" si="32"/>
        <v>0.1</v>
      </c>
    </row>
    <row r="695" spans="1:13">
      <c r="A695" s="31">
        <v>8140</v>
      </c>
      <c r="B695" s="31" t="s">
        <v>56</v>
      </c>
      <c r="C695" s="31" t="s">
        <v>50</v>
      </c>
      <c r="D695" s="24">
        <v>0.22</v>
      </c>
      <c r="E695" s="24">
        <v>50.8</v>
      </c>
      <c r="F695" s="24">
        <v>0</v>
      </c>
      <c r="G695" s="24">
        <v>0.98599999999999999</v>
      </c>
      <c r="H695" s="24">
        <v>0.14299999999999999</v>
      </c>
      <c r="I695" s="24">
        <v>0.44600000000000001</v>
      </c>
      <c r="J695" s="49">
        <v>7.9597908774171507E-3</v>
      </c>
      <c r="K695" s="30">
        <f t="shared" si="30"/>
        <v>1.5028615829288742E-2</v>
      </c>
      <c r="L695" s="30">
        <f t="shared" si="31"/>
        <v>0</v>
      </c>
      <c r="M695" s="30">
        <f t="shared" si="32"/>
        <v>0</v>
      </c>
    </row>
    <row r="696" spans="1:13">
      <c r="A696" s="31">
        <v>8140</v>
      </c>
      <c r="B696" s="31" t="s">
        <v>56</v>
      </c>
      <c r="C696" s="31" t="s">
        <v>49</v>
      </c>
      <c r="D696" s="24">
        <v>0.22</v>
      </c>
      <c r="E696" s="24">
        <v>50.8</v>
      </c>
      <c r="F696" s="24">
        <v>0</v>
      </c>
      <c r="G696" s="24">
        <v>0.98599999999999999</v>
      </c>
      <c r="H696" s="24">
        <v>0.14299999999999999</v>
      </c>
      <c r="I696" s="24">
        <v>0.44600000000000001</v>
      </c>
      <c r="J696" s="49">
        <v>5.1182911686775898E-2</v>
      </c>
      <c r="K696" s="30">
        <f t="shared" si="30"/>
        <v>9.6636749458745341E-2</v>
      </c>
      <c r="L696" s="30">
        <f t="shared" si="31"/>
        <v>0.3</v>
      </c>
      <c r="M696" s="30">
        <f t="shared" si="32"/>
        <v>0</v>
      </c>
    </row>
    <row r="697" spans="1:13">
      <c r="A697" s="31">
        <v>8140</v>
      </c>
      <c r="B697" s="31" t="s">
        <v>56</v>
      </c>
      <c r="C697" s="31" t="s">
        <v>49</v>
      </c>
      <c r="D697" s="24">
        <v>0.22</v>
      </c>
      <c r="E697" s="24">
        <v>50.8</v>
      </c>
      <c r="F697" s="24">
        <v>0</v>
      </c>
      <c r="G697" s="24">
        <v>0.98599999999999999</v>
      </c>
      <c r="H697" s="24">
        <v>0.14299999999999999</v>
      </c>
      <c r="I697" s="24">
        <v>0.44600000000000001</v>
      </c>
      <c r="J697" s="49">
        <v>0.39776104202889201</v>
      </c>
      <c r="K697" s="30">
        <f t="shared" si="30"/>
        <v>0.75099936475335005</v>
      </c>
      <c r="L697" s="30">
        <f t="shared" si="31"/>
        <v>2</v>
      </c>
      <c r="M697" s="30">
        <f t="shared" si="32"/>
        <v>0.4</v>
      </c>
    </row>
    <row r="698" spans="1:13">
      <c r="A698" s="31">
        <v>8140</v>
      </c>
      <c r="B698" s="31" t="s">
        <v>56</v>
      </c>
      <c r="C698" s="31" t="s">
        <v>46</v>
      </c>
      <c r="D698" s="24">
        <v>0.22</v>
      </c>
      <c r="E698" s="24">
        <v>50.8</v>
      </c>
      <c r="F698" s="24">
        <v>0</v>
      </c>
      <c r="G698" s="24">
        <v>0.98599999999999999</v>
      </c>
      <c r="H698" s="24">
        <v>0.14299999999999999</v>
      </c>
      <c r="I698" s="24">
        <v>0.44600000000000001</v>
      </c>
      <c r="J698" s="49">
        <v>1.0825040970540001E-4</v>
      </c>
      <c r="K698" s="30">
        <f t="shared" si="30"/>
        <v>2.0438399021777557E-4</v>
      </c>
      <c r="L698" s="30">
        <f t="shared" si="31"/>
        <v>0</v>
      </c>
      <c r="M698" s="30">
        <f t="shared" si="32"/>
        <v>0</v>
      </c>
    </row>
    <row r="699" spans="1:13">
      <c r="A699" s="31">
        <v>8140</v>
      </c>
      <c r="B699" s="31" t="s">
        <v>56</v>
      </c>
      <c r="C699" s="31" t="s">
        <v>49</v>
      </c>
      <c r="D699" s="24">
        <v>0.22</v>
      </c>
      <c r="E699" s="24">
        <v>50.8</v>
      </c>
      <c r="F699" s="24">
        <v>0</v>
      </c>
      <c r="G699" s="24">
        <v>0.98599999999999999</v>
      </c>
      <c r="H699" s="24">
        <v>0.14299999999999999</v>
      </c>
      <c r="I699" s="24">
        <v>0.44600000000000001</v>
      </c>
      <c r="J699" s="49">
        <v>0.350053718353248</v>
      </c>
      <c r="K699" s="30">
        <f t="shared" si="30"/>
        <v>0.66092475716548915</v>
      </c>
      <c r="L699" s="30">
        <f t="shared" si="31"/>
        <v>1.8</v>
      </c>
      <c r="M699" s="30">
        <f t="shared" si="32"/>
        <v>0.3</v>
      </c>
    </row>
    <row r="700" spans="1:13">
      <c r="A700" s="31">
        <v>8140</v>
      </c>
      <c r="B700" s="31" t="s">
        <v>56</v>
      </c>
      <c r="C700" s="31" t="s">
        <v>49</v>
      </c>
      <c r="D700" s="24">
        <v>0.22</v>
      </c>
      <c r="E700" s="24">
        <v>50.8</v>
      </c>
      <c r="F700" s="24">
        <v>0</v>
      </c>
      <c r="G700" s="24">
        <v>0.98599999999999999</v>
      </c>
      <c r="H700" s="24">
        <v>0.14299999999999999</v>
      </c>
      <c r="I700" s="24">
        <v>0.44600000000000001</v>
      </c>
      <c r="J700" s="49">
        <v>2.02253802672606</v>
      </c>
      <c r="K700" s="30">
        <f t="shared" si="30"/>
        <v>3.8186866303272495</v>
      </c>
      <c r="L700" s="30">
        <f t="shared" si="31"/>
        <v>10.199999999999999</v>
      </c>
      <c r="M700" s="30">
        <f t="shared" si="32"/>
        <v>1.9</v>
      </c>
    </row>
    <row r="701" spans="1:13">
      <c r="A701" s="31">
        <v>8140</v>
      </c>
      <c r="B701" s="31" t="s">
        <v>56</v>
      </c>
      <c r="C701" s="31" t="s">
        <v>49</v>
      </c>
      <c r="D701" s="24">
        <v>0.22</v>
      </c>
      <c r="E701" s="24">
        <v>50.8</v>
      </c>
      <c r="F701" s="24">
        <v>0</v>
      </c>
      <c r="G701" s="24">
        <v>0.98599999999999999</v>
      </c>
      <c r="H701" s="24">
        <v>0.14299999999999999</v>
      </c>
      <c r="I701" s="24">
        <v>0.44600000000000001</v>
      </c>
      <c r="J701" s="49">
        <v>2.6247089542274501E-2</v>
      </c>
      <c r="K701" s="30">
        <f t="shared" si="30"/>
        <v>4.9556254861783743E-2</v>
      </c>
      <c r="L701" s="30">
        <f t="shared" si="31"/>
        <v>0.1</v>
      </c>
      <c r="M701" s="30">
        <f t="shared" si="32"/>
        <v>0</v>
      </c>
    </row>
    <row r="702" spans="1:13">
      <c r="A702" s="31">
        <v>8140</v>
      </c>
      <c r="B702" s="31" t="s">
        <v>56</v>
      </c>
      <c r="C702" s="31" t="s">
        <v>50</v>
      </c>
      <c r="D702" s="24">
        <v>0.22</v>
      </c>
      <c r="E702" s="24">
        <v>50.8</v>
      </c>
      <c r="F702" s="24">
        <v>0</v>
      </c>
      <c r="G702" s="24">
        <v>0.98599999999999999</v>
      </c>
      <c r="H702" s="24">
        <v>0.14299999999999999</v>
      </c>
      <c r="I702" s="24">
        <v>0.44600000000000001</v>
      </c>
      <c r="J702" s="49">
        <v>0.15801492133838901</v>
      </c>
      <c r="K702" s="30">
        <f t="shared" si="30"/>
        <v>0.29834270581496769</v>
      </c>
      <c r="L702" s="30">
        <f t="shared" si="31"/>
        <v>0.8</v>
      </c>
      <c r="M702" s="30">
        <f t="shared" si="32"/>
        <v>0.2</v>
      </c>
    </row>
    <row r="703" spans="1:13">
      <c r="A703" s="31">
        <v>8140</v>
      </c>
      <c r="B703" s="31" t="s">
        <v>56</v>
      </c>
      <c r="C703" s="31" t="s">
        <v>49</v>
      </c>
      <c r="D703" s="24">
        <v>0.22</v>
      </c>
      <c r="E703" s="24">
        <v>50.8</v>
      </c>
      <c r="F703" s="24">
        <v>0</v>
      </c>
      <c r="G703" s="24">
        <v>0.98599999999999999</v>
      </c>
      <c r="H703" s="24">
        <v>0.14299999999999999</v>
      </c>
      <c r="I703" s="24">
        <v>0.44600000000000001</v>
      </c>
      <c r="J703" s="49">
        <v>4.4299010126539799E-2</v>
      </c>
      <c r="K703" s="30">
        <f t="shared" si="30"/>
        <v>8.3639484386248908E-2</v>
      </c>
      <c r="L703" s="30">
        <f t="shared" si="31"/>
        <v>0.2</v>
      </c>
      <c r="M703" s="30">
        <f t="shared" si="32"/>
        <v>0</v>
      </c>
    </row>
    <row r="704" spans="1:13">
      <c r="A704" s="31">
        <v>8140</v>
      </c>
      <c r="B704" s="31" t="s">
        <v>56</v>
      </c>
      <c r="C704" s="31" t="s">
        <v>50</v>
      </c>
      <c r="D704" s="24">
        <v>0.22</v>
      </c>
      <c r="E704" s="24">
        <v>50.8</v>
      </c>
      <c r="F704" s="24">
        <v>0</v>
      </c>
      <c r="G704" s="24">
        <v>0.98599999999999999</v>
      </c>
      <c r="H704" s="24">
        <v>0.14299999999999999</v>
      </c>
      <c r="I704" s="24">
        <v>0.44600000000000001</v>
      </c>
      <c r="J704" s="49">
        <v>5.4529218470640599E-3</v>
      </c>
      <c r="K704" s="30">
        <f t="shared" si="30"/>
        <v>1.0295479975380084E-2</v>
      </c>
      <c r="L704" s="30">
        <f t="shared" si="31"/>
        <v>0</v>
      </c>
      <c r="M704" s="30">
        <f t="shared" si="32"/>
        <v>0</v>
      </c>
    </row>
    <row r="705" spans="1:13">
      <c r="A705" s="31">
        <v>8140</v>
      </c>
      <c r="B705" s="31" t="s">
        <v>56</v>
      </c>
      <c r="C705" s="31" t="s">
        <v>49</v>
      </c>
      <c r="D705" s="24">
        <v>0.22</v>
      </c>
      <c r="E705" s="24">
        <v>50.8</v>
      </c>
      <c r="F705" s="24">
        <v>0</v>
      </c>
      <c r="G705" s="24">
        <v>0.98599999999999999</v>
      </c>
      <c r="H705" s="24">
        <v>0.14299999999999999</v>
      </c>
      <c r="I705" s="24">
        <v>0.44600000000000001</v>
      </c>
      <c r="J705" s="49">
        <v>6.4542509357406203E-3</v>
      </c>
      <c r="K705" s="30">
        <f t="shared" si="30"/>
        <v>1.2186056050074008E-2</v>
      </c>
      <c r="L705" s="30">
        <f t="shared" si="31"/>
        <v>0</v>
      </c>
      <c r="M705" s="30">
        <f t="shared" si="32"/>
        <v>0</v>
      </c>
    </row>
    <row r="706" spans="1:13">
      <c r="A706" s="31">
        <v>8140</v>
      </c>
      <c r="B706" s="31" t="s">
        <v>56</v>
      </c>
      <c r="C706" s="31" t="s">
        <v>47</v>
      </c>
      <c r="D706" s="24">
        <v>0.22</v>
      </c>
      <c r="E706" s="24">
        <v>50.8</v>
      </c>
      <c r="F706" s="24">
        <v>0</v>
      </c>
      <c r="G706" s="24">
        <v>0.98599999999999999</v>
      </c>
      <c r="H706" s="24">
        <v>0.14299999999999999</v>
      </c>
      <c r="I706" s="24">
        <v>0.44600000000000001</v>
      </c>
      <c r="J706" s="49">
        <v>1.4483812203866201E-3</v>
      </c>
      <c r="K706" s="30">
        <f t="shared" si="30"/>
        <v>2.7346403028379648E-3</v>
      </c>
      <c r="L706" s="30">
        <f t="shared" si="31"/>
        <v>0</v>
      </c>
      <c r="M706" s="30">
        <f t="shared" si="32"/>
        <v>0</v>
      </c>
    </row>
    <row r="707" spans="1:13">
      <c r="A707" s="31">
        <v>8140</v>
      </c>
      <c r="B707" s="31" t="s">
        <v>56</v>
      </c>
      <c r="C707" s="31" t="s">
        <v>47</v>
      </c>
      <c r="D707" s="24">
        <v>0.22</v>
      </c>
      <c r="E707" s="24">
        <v>50.8</v>
      </c>
      <c r="F707" s="24">
        <v>0</v>
      </c>
      <c r="G707" s="24">
        <v>0.98599999999999999</v>
      </c>
      <c r="H707" s="24">
        <v>0.14299999999999999</v>
      </c>
      <c r="I707" s="24">
        <v>0.44600000000000001</v>
      </c>
      <c r="J707" s="49">
        <v>0.20648980905549499</v>
      </c>
      <c r="K707" s="30">
        <f t="shared" ref="K707:K770" si="33">(E707*I707*J707/12)+(F707*J707)</f>
        <v>0.38986652548404493</v>
      </c>
      <c r="L707" s="30">
        <f t="shared" ref="L707:L770" si="34">ROUND(2.721*G707*K707,1)</f>
        <v>1</v>
      </c>
      <c r="M707" s="30">
        <f t="shared" ref="M707:M770" si="35">ROUND((2.721*H707*K707)+(D707*J707),1)</f>
        <v>0.2</v>
      </c>
    </row>
    <row r="708" spans="1:13">
      <c r="A708" s="31">
        <v>8140</v>
      </c>
      <c r="B708" s="31" t="s">
        <v>56</v>
      </c>
      <c r="C708" s="31" t="s">
        <v>50</v>
      </c>
      <c r="D708" s="24">
        <v>0.22</v>
      </c>
      <c r="E708" s="24">
        <v>50.8</v>
      </c>
      <c r="F708" s="24">
        <v>0</v>
      </c>
      <c r="G708" s="24">
        <v>0.98599999999999999</v>
      </c>
      <c r="H708" s="24">
        <v>0.14299999999999999</v>
      </c>
      <c r="I708" s="24">
        <v>0.44600000000000001</v>
      </c>
      <c r="J708" s="49">
        <v>0.65319959282783602</v>
      </c>
      <c r="K708" s="30">
        <f t="shared" si="33"/>
        <v>1.2332843778984763</v>
      </c>
      <c r="L708" s="30">
        <f t="shared" si="34"/>
        <v>3.3</v>
      </c>
      <c r="M708" s="30">
        <f t="shared" si="35"/>
        <v>0.6</v>
      </c>
    </row>
    <row r="709" spans="1:13">
      <c r="A709" s="31">
        <v>8140</v>
      </c>
      <c r="B709" s="31" t="s">
        <v>56</v>
      </c>
      <c r="C709" s="31" t="s">
        <v>49</v>
      </c>
      <c r="D709" s="24">
        <v>0.22</v>
      </c>
      <c r="E709" s="24">
        <v>50.8</v>
      </c>
      <c r="F709" s="24">
        <v>0</v>
      </c>
      <c r="G709" s="24">
        <v>0.98599999999999999</v>
      </c>
      <c r="H709" s="24">
        <v>0.14299999999999999</v>
      </c>
      <c r="I709" s="24">
        <v>0.44600000000000001</v>
      </c>
      <c r="J709" s="49">
        <v>0.13008702303717701</v>
      </c>
      <c r="K709" s="30">
        <f t="shared" si="33"/>
        <v>0.24561297196239265</v>
      </c>
      <c r="L709" s="30">
        <f t="shared" si="34"/>
        <v>0.7</v>
      </c>
      <c r="M709" s="30">
        <f t="shared" si="35"/>
        <v>0.1</v>
      </c>
    </row>
    <row r="710" spans="1:13">
      <c r="A710" s="31">
        <v>8140</v>
      </c>
      <c r="B710" s="31" t="s">
        <v>56</v>
      </c>
      <c r="C710" s="31" t="s">
        <v>47</v>
      </c>
      <c r="D710" s="24">
        <v>0.22</v>
      </c>
      <c r="E710" s="24">
        <v>50.8</v>
      </c>
      <c r="F710" s="24">
        <v>0</v>
      </c>
      <c r="G710" s="24">
        <v>0.98599999999999999</v>
      </c>
      <c r="H710" s="24">
        <v>0.14299999999999999</v>
      </c>
      <c r="I710" s="24">
        <v>0.44600000000000001</v>
      </c>
      <c r="J710" s="49">
        <v>2.0219139936237398</v>
      </c>
      <c r="K710" s="30">
        <f t="shared" si="33"/>
        <v>3.8175084142278624</v>
      </c>
      <c r="L710" s="30">
        <f t="shared" si="34"/>
        <v>10.199999999999999</v>
      </c>
      <c r="M710" s="30">
        <f t="shared" si="35"/>
        <v>1.9</v>
      </c>
    </row>
    <row r="711" spans="1:13">
      <c r="A711" s="31">
        <v>8140</v>
      </c>
      <c r="B711" s="31" t="s">
        <v>56</v>
      </c>
      <c r="C711" s="31" t="s">
        <v>49</v>
      </c>
      <c r="D711" s="24">
        <v>0.22</v>
      </c>
      <c r="E711" s="24">
        <v>50.8</v>
      </c>
      <c r="F711" s="24">
        <v>0</v>
      </c>
      <c r="G711" s="24">
        <v>0.98599999999999999</v>
      </c>
      <c r="H711" s="24">
        <v>0.14299999999999999</v>
      </c>
      <c r="I711" s="24">
        <v>0.44600000000000001</v>
      </c>
      <c r="J711" s="49">
        <v>1.8130786052763599</v>
      </c>
      <c r="K711" s="30">
        <f t="shared" si="33"/>
        <v>3.4232132786687859</v>
      </c>
      <c r="L711" s="30">
        <f t="shared" si="34"/>
        <v>9.1999999999999993</v>
      </c>
      <c r="M711" s="30">
        <f t="shared" si="35"/>
        <v>1.7</v>
      </c>
    </row>
    <row r="712" spans="1:13">
      <c r="A712" s="31">
        <v>8140</v>
      </c>
      <c r="B712" s="31" t="s">
        <v>56</v>
      </c>
      <c r="C712" s="31" t="s">
        <v>47</v>
      </c>
      <c r="D712" s="24">
        <v>0.22</v>
      </c>
      <c r="E712" s="24">
        <v>50.8</v>
      </c>
      <c r="F712" s="24">
        <v>0</v>
      </c>
      <c r="G712" s="24">
        <v>0.98599999999999999</v>
      </c>
      <c r="H712" s="24">
        <v>0.14299999999999999</v>
      </c>
      <c r="I712" s="24">
        <v>0.44600000000000001</v>
      </c>
      <c r="J712" s="49">
        <v>0.28784894763371499</v>
      </c>
      <c r="K712" s="30">
        <f t="shared" si="33"/>
        <v>0.54347800306229621</v>
      </c>
      <c r="L712" s="30">
        <f t="shared" si="34"/>
        <v>1.5</v>
      </c>
      <c r="M712" s="30">
        <f t="shared" si="35"/>
        <v>0.3</v>
      </c>
    </row>
    <row r="713" spans="1:13">
      <c r="A713" s="31">
        <v>8140</v>
      </c>
      <c r="B713" s="31" t="s">
        <v>56</v>
      </c>
      <c r="C713" s="31" t="s">
        <v>49</v>
      </c>
      <c r="D713" s="24">
        <v>0.22</v>
      </c>
      <c r="E713" s="24">
        <v>50.8</v>
      </c>
      <c r="F713" s="24">
        <v>0</v>
      </c>
      <c r="G713" s="24">
        <v>0.98599999999999999</v>
      </c>
      <c r="H713" s="24">
        <v>0.14299999999999999</v>
      </c>
      <c r="I713" s="24">
        <v>0.44600000000000001</v>
      </c>
      <c r="J713" s="49">
        <v>0.134737696757013</v>
      </c>
      <c r="K713" s="30">
        <f t="shared" si="33"/>
        <v>0.25439375399035768</v>
      </c>
      <c r="L713" s="30">
        <f t="shared" si="34"/>
        <v>0.7</v>
      </c>
      <c r="M713" s="30">
        <f t="shared" si="35"/>
        <v>0.1</v>
      </c>
    </row>
    <row r="714" spans="1:13">
      <c r="A714" s="31">
        <v>8140</v>
      </c>
      <c r="B714" s="31" t="s">
        <v>56</v>
      </c>
      <c r="C714" s="31" t="s">
        <v>49</v>
      </c>
      <c r="D714" s="24">
        <v>0.22</v>
      </c>
      <c r="E714" s="24">
        <v>50.8</v>
      </c>
      <c r="F714" s="24">
        <v>0</v>
      </c>
      <c r="G714" s="24">
        <v>0.98599999999999999</v>
      </c>
      <c r="H714" s="24">
        <v>0.14299999999999999</v>
      </c>
      <c r="I714" s="24">
        <v>0.44600000000000001</v>
      </c>
      <c r="J714" s="49">
        <v>0.21343844928318301</v>
      </c>
      <c r="K714" s="30">
        <f t="shared" si="33"/>
        <v>0.40298602147660173</v>
      </c>
      <c r="L714" s="30">
        <f t="shared" si="34"/>
        <v>1.1000000000000001</v>
      </c>
      <c r="M714" s="30">
        <f t="shared" si="35"/>
        <v>0.2</v>
      </c>
    </row>
    <row r="715" spans="1:13">
      <c r="A715" s="31">
        <v>8140</v>
      </c>
      <c r="B715" s="31" t="s">
        <v>56</v>
      </c>
      <c r="C715" s="31" t="s">
        <v>49</v>
      </c>
      <c r="D715" s="24">
        <v>0.22</v>
      </c>
      <c r="E715" s="24">
        <v>50.8</v>
      </c>
      <c r="F715" s="24">
        <v>0</v>
      </c>
      <c r="G715" s="24">
        <v>0.98599999999999999</v>
      </c>
      <c r="H715" s="24">
        <v>0.14299999999999999</v>
      </c>
      <c r="I715" s="24">
        <v>0.44600000000000001</v>
      </c>
      <c r="J715" s="49">
        <v>0.296140350770844</v>
      </c>
      <c r="K715" s="30">
        <f t="shared" si="33"/>
        <v>0.55913272494540489</v>
      </c>
      <c r="L715" s="30">
        <f t="shared" si="34"/>
        <v>1.5</v>
      </c>
      <c r="M715" s="30">
        <f t="shared" si="35"/>
        <v>0.3</v>
      </c>
    </row>
    <row r="716" spans="1:13">
      <c r="A716" s="31">
        <v>8140</v>
      </c>
      <c r="B716" s="31" t="s">
        <v>56</v>
      </c>
      <c r="C716" s="31" t="s">
        <v>49</v>
      </c>
      <c r="D716" s="24">
        <v>0.22</v>
      </c>
      <c r="E716" s="24">
        <v>50.8</v>
      </c>
      <c r="F716" s="24">
        <v>0</v>
      </c>
      <c r="G716" s="24">
        <v>0.98599999999999999</v>
      </c>
      <c r="H716" s="24">
        <v>0.14299999999999999</v>
      </c>
      <c r="I716" s="24">
        <v>0.44600000000000001</v>
      </c>
      <c r="J716" s="49">
        <v>5.5763072605911297E-2</v>
      </c>
      <c r="K716" s="30">
        <f t="shared" si="33"/>
        <v>0.10528439861813427</v>
      </c>
      <c r="L716" s="30">
        <f t="shared" si="34"/>
        <v>0.3</v>
      </c>
      <c r="M716" s="30">
        <f t="shared" si="35"/>
        <v>0.1</v>
      </c>
    </row>
    <row r="717" spans="1:13">
      <c r="A717" s="31">
        <v>8140</v>
      </c>
      <c r="B717" s="31" t="s">
        <v>56</v>
      </c>
      <c r="C717" s="31" t="s">
        <v>49</v>
      </c>
      <c r="D717" s="24">
        <v>0.22</v>
      </c>
      <c r="E717" s="24">
        <v>50.8</v>
      </c>
      <c r="F717" s="24">
        <v>0</v>
      </c>
      <c r="G717" s="24">
        <v>0.98599999999999999</v>
      </c>
      <c r="H717" s="24">
        <v>0.14299999999999999</v>
      </c>
      <c r="I717" s="24">
        <v>0.44600000000000001</v>
      </c>
      <c r="J717" s="49">
        <v>0.94840648372214598</v>
      </c>
      <c r="K717" s="30">
        <f t="shared" si="33"/>
        <v>1.7906546683663265</v>
      </c>
      <c r="L717" s="30">
        <f t="shared" si="34"/>
        <v>4.8</v>
      </c>
      <c r="M717" s="30">
        <f t="shared" si="35"/>
        <v>0.9</v>
      </c>
    </row>
    <row r="718" spans="1:13">
      <c r="A718" s="31">
        <v>8140</v>
      </c>
      <c r="B718" s="31" t="s">
        <v>56</v>
      </c>
      <c r="C718" s="31" t="s">
        <v>50</v>
      </c>
      <c r="D718" s="24">
        <v>0.22</v>
      </c>
      <c r="E718" s="24">
        <v>50.8</v>
      </c>
      <c r="F718" s="24">
        <v>0</v>
      </c>
      <c r="G718" s="24">
        <v>0.98599999999999999</v>
      </c>
      <c r="H718" s="24">
        <v>0.14299999999999999</v>
      </c>
      <c r="I718" s="24">
        <v>0.44600000000000001</v>
      </c>
      <c r="J718" s="49">
        <v>2.8049797194840801E-2</v>
      </c>
      <c r="K718" s="30">
        <f t="shared" si="33"/>
        <v>5.2959887090339088E-2</v>
      </c>
      <c r="L718" s="30">
        <f t="shared" si="34"/>
        <v>0.1</v>
      </c>
      <c r="M718" s="30">
        <f t="shared" si="35"/>
        <v>0</v>
      </c>
    </row>
    <row r="719" spans="1:13">
      <c r="A719" s="31">
        <v>8140</v>
      </c>
      <c r="B719" s="31" t="s">
        <v>56</v>
      </c>
      <c r="C719" s="31" t="s">
        <v>47</v>
      </c>
      <c r="D719" s="24">
        <v>0.22</v>
      </c>
      <c r="E719" s="24">
        <v>50.8</v>
      </c>
      <c r="F719" s="24">
        <v>0</v>
      </c>
      <c r="G719" s="24">
        <v>0.98599999999999999</v>
      </c>
      <c r="H719" s="24">
        <v>0.14299999999999999</v>
      </c>
      <c r="I719" s="24">
        <v>0.44600000000000001</v>
      </c>
      <c r="J719" s="49">
        <v>0.98414271622442595</v>
      </c>
      <c r="K719" s="30">
        <f t="shared" si="33"/>
        <v>1.8581270577461311</v>
      </c>
      <c r="L719" s="30">
        <f t="shared" si="34"/>
        <v>5</v>
      </c>
      <c r="M719" s="30">
        <f t="shared" si="35"/>
        <v>0.9</v>
      </c>
    </row>
    <row r="720" spans="1:13">
      <c r="A720" s="31">
        <v>8140</v>
      </c>
      <c r="B720" s="31" t="s">
        <v>56</v>
      </c>
      <c r="D720" s="24">
        <v>0.22</v>
      </c>
      <c r="E720" s="24">
        <v>50.8</v>
      </c>
      <c r="F720" s="24">
        <v>0</v>
      </c>
      <c r="G720" s="24">
        <v>0.98599999999999999</v>
      </c>
      <c r="H720" s="24">
        <v>0.14299999999999999</v>
      </c>
      <c r="I720" s="24">
        <v>0.44600000000000001</v>
      </c>
      <c r="J720" s="49">
        <v>2.5182090850047502E-3</v>
      </c>
      <c r="K720" s="30">
        <f t="shared" si="33"/>
        <v>4.754546633094635E-3</v>
      </c>
      <c r="L720" s="30">
        <f t="shared" si="34"/>
        <v>0</v>
      </c>
      <c r="M720" s="30">
        <f t="shared" si="35"/>
        <v>0</v>
      </c>
    </row>
    <row r="721" spans="1:13">
      <c r="A721" s="31">
        <v>8140</v>
      </c>
      <c r="B721" s="31" t="s">
        <v>56</v>
      </c>
      <c r="C721" s="31" t="s">
        <v>49</v>
      </c>
      <c r="D721" s="24">
        <v>0.22</v>
      </c>
      <c r="E721" s="24">
        <v>50.8</v>
      </c>
      <c r="F721" s="24">
        <v>0</v>
      </c>
      <c r="G721" s="24">
        <v>0.98599999999999999</v>
      </c>
      <c r="H721" s="24">
        <v>0.14299999999999999</v>
      </c>
      <c r="I721" s="24">
        <v>0.44600000000000001</v>
      </c>
      <c r="J721" s="49">
        <v>1.9827373277635799E-2</v>
      </c>
      <c r="K721" s="30">
        <f t="shared" si="33"/>
        <v>3.7435402573061563E-2</v>
      </c>
      <c r="L721" s="30">
        <f t="shared" si="34"/>
        <v>0.1</v>
      </c>
      <c r="M721" s="30">
        <f t="shared" si="35"/>
        <v>0</v>
      </c>
    </row>
    <row r="722" spans="1:13">
      <c r="A722" s="31">
        <v>8140</v>
      </c>
      <c r="B722" s="31" t="s">
        <v>56</v>
      </c>
      <c r="C722" s="31" t="s">
        <v>47</v>
      </c>
      <c r="D722" s="24">
        <v>0.22</v>
      </c>
      <c r="E722" s="24">
        <v>50.8</v>
      </c>
      <c r="F722" s="24">
        <v>0</v>
      </c>
      <c r="G722" s="24">
        <v>0.98599999999999999</v>
      </c>
      <c r="H722" s="24">
        <v>0.14299999999999999</v>
      </c>
      <c r="I722" s="24">
        <v>0.44600000000000001</v>
      </c>
      <c r="J722" s="49">
        <v>2.4942000036487001E-4</v>
      </c>
      <c r="K722" s="30">
        <f t="shared" si="33"/>
        <v>4.7092158868889891E-4</v>
      </c>
      <c r="L722" s="30">
        <f t="shared" si="34"/>
        <v>0</v>
      </c>
      <c r="M722" s="30">
        <f t="shared" si="35"/>
        <v>0</v>
      </c>
    </row>
    <row r="723" spans="1:13">
      <c r="A723" s="31">
        <v>8140</v>
      </c>
      <c r="B723" s="31" t="s">
        <v>56</v>
      </c>
      <c r="C723" s="31" t="s">
        <v>47</v>
      </c>
      <c r="D723" s="24">
        <v>0.22</v>
      </c>
      <c r="E723" s="24">
        <v>50.8</v>
      </c>
      <c r="F723" s="24">
        <v>0</v>
      </c>
      <c r="G723" s="24">
        <v>0.98599999999999999</v>
      </c>
      <c r="H723" s="24">
        <v>0.14299999999999999</v>
      </c>
      <c r="I723" s="24">
        <v>0.44600000000000001</v>
      </c>
      <c r="J723" s="49">
        <v>1.7796109788233701E-2</v>
      </c>
      <c r="K723" s="30">
        <f t="shared" si="33"/>
        <v>3.3600241687504445E-2</v>
      </c>
      <c r="L723" s="30">
        <f t="shared" si="34"/>
        <v>0.1</v>
      </c>
      <c r="M723" s="30">
        <f t="shared" si="35"/>
        <v>0</v>
      </c>
    </row>
    <row r="724" spans="1:13">
      <c r="A724" s="31">
        <v>8140</v>
      </c>
      <c r="B724" s="31" t="s">
        <v>56</v>
      </c>
      <c r="C724" s="31" t="s">
        <v>47</v>
      </c>
      <c r="D724" s="24">
        <v>0.22</v>
      </c>
      <c r="E724" s="24">
        <v>50.8</v>
      </c>
      <c r="F724" s="24">
        <v>0</v>
      </c>
      <c r="G724" s="24">
        <v>0.98599999999999999</v>
      </c>
      <c r="H724" s="24">
        <v>0.14299999999999999</v>
      </c>
      <c r="I724" s="24">
        <v>0.44600000000000001</v>
      </c>
      <c r="J724" s="49">
        <v>4.4862705957374001E-3</v>
      </c>
      <c r="K724" s="30">
        <f t="shared" si="33"/>
        <v>8.4703779694585944E-3</v>
      </c>
      <c r="L724" s="30">
        <f t="shared" si="34"/>
        <v>0</v>
      </c>
      <c r="M724" s="30">
        <f t="shared" si="35"/>
        <v>0</v>
      </c>
    </row>
    <row r="725" spans="1:13">
      <c r="A725" s="31">
        <v>8140</v>
      </c>
      <c r="B725" s="31" t="s">
        <v>56</v>
      </c>
      <c r="C725" s="31" t="s">
        <v>49</v>
      </c>
      <c r="D725" s="24">
        <v>0.22</v>
      </c>
      <c r="E725" s="24">
        <v>50.8</v>
      </c>
      <c r="F725" s="24">
        <v>0</v>
      </c>
      <c r="G725" s="24">
        <v>0.98599999999999999</v>
      </c>
      <c r="H725" s="24">
        <v>0.14299999999999999</v>
      </c>
      <c r="I725" s="24">
        <v>0.44600000000000001</v>
      </c>
      <c r="J725" s="49">
        <v>0.17010724885690201</v>
      </c>
      <c r="K725" s="30">
        <f t="shared" si="33"/>
        <v>0.32117382632508812</v>
      </c>
      <c r="L725" s="30">
        <f t="shared" si="34"/>
        <v>0.9</v>
      </c>
      <c r="M725" s="30">
        <f t="shared" si="35"/>
        <v>0.2</v>
      </c>
    </row>
    <row r="726" spans="1:13">
      <c r="A726" s="31">
        <v>8140</v>
      </c>
      <c r="B726" s="31" t="s">
        <v>56</v>
      </c>
      <c r="C726" s="31" t="s">
        <v>49</v>
      </c>
      <c r="D726" s="24">
        <v>0.22</v>
      </c>
      <c r="E726" s="24">
        <v>50.8</v>
      </c>
      <c r="F726" s="24">
        <v>0</v>
      </c>
      <c r="G726" s="24">
        <v>0.98599999999999999</v>
      </c>
      <c r="H726" s="24">
        <v>0.14299999999999999</v>
      </c>
      <c r="I726" s="24">
        <v>0.44600000000000001</v>
      </c>
      <c r="J726" s="49">
        <v>3.9185154728556201E-2</v>
      </c>
      <c r="K726" s="30">
        <f t="shared" si="33"/>
        <v>7.3984184471162687E-2</v>
      </c>
      <c r="L726" s="30">
        <f t="shared" si="34"/>
        <v>0.2</v>
      </c>
      <c r="M726" s="30">
        <f t="shared" si="35"/>
        <v>0</v>
      </c>
    </row>
    <row r="727" spans="1:13">
      <c r="A727" s="31">
        <v>8140</v>
      </c>
      <c r="B727" s="31" t="s">
        <v>56</v>
      </c>
      <c r="D727" s="24">
        <v>0.22</v>
      </c>
      <c r="E727" s="24">
        <v>50.8</v>
      </c>
      <c r="F727" s="24">
        <v>0</v>
      </c>
      <c r="G727" s="24">
        <v>0.98599999999999999</v>
      </c>
      <c r="H727" s="24">
        <v>0.14299999999999999</v>
      </c>
      <c r="I727" s="24">
        <v>0.44600000000000001</v>
      </c>
      <c r="J727" s="49">
        <v>0.77561895927522095</v>
      </c>
      <c r="K727" s="30">
        <f t="shared" si="33"/>
        <v>1.4644203030422356</v>
      </c>
      <c r="L727" s="30">
        <f t="shared" si="34"/>
        <v>3.9</v>
      </c>
      <c r="M727" s="30">
        <f t="shared" si="35"/>
        <v>0.7</v>
      </c>
    </row>
    <row r="728" spans="1:13">
      <c r="A728" s="31">
        <v>8140</v>
      </c>
      <c r="B728" s="31" t="s">
        <v>56</v>
      </c>
      <c r="C728" s="31" t="s">
        <v>46</v>
      </c>
      <c r="D728" s="24">
        <v>0.22</v>
      </c>
      <c r="E728" s="24">
        <v>50.8</v>
      </c>
      <c r="F728" s="24">
        <v>0</v>
      </c>
      <c r="G728" s="24">
        <v>0.98599999999999999</v>
      </c>
      <c r="H728" s="24">
        <v>0.14299999999999999</v>
      </c>
      <c r="I728" s="24">
        <v>0.44600000000000001</v>
      </c>
      <c r="J728" s="49">
        <v>0.188193785238051</v>
      </c>
      <c r="K728" s="30">
        <f t="shared" si="33"/>
        <v>0.3553224127817895</v>
      </c>
      <c r="L728" s="30">
        <f t="shared" si="34"/>
        <v>1</v>
      </c>
      <c r="M728" s="30">
        <f t="shared" si="35"/>
        <v>0.2</v>
      </c>
    </row>
    <row r="729" spans="1:13">
      <c r="A729" s="31">
        <v>8140</v>
      </c>
      <c r="B729" s="31" t="s">
        <v>56</v>
      </c>
      <c r="C729" s="31" t="s">
        <v>49</v>
      </c>
      <c r="D729" s="24">
        <v>0.22</v>
      </c>
      <c r="E729" s="24">
        <v>50.8</v>
      </c>
      <c r="F729" s="24">
        <v>0</v>
      </c>
      <c r="G729" s="24">
        <v>0.98599999999999999</v>
      </c>
      <c r="H729" s="24">
        <v>0.14299999999999999</v>
      </c>
      <c r="I729" s="24">
        <v>0.44600000000000001</v>
      </c>
      <c r="J729" s="49">
        <v>3.4123480209275999E-4</v>
      </c>
      <c r="K729" s="30">
        <f t="shared" si="33"/>
        <v>6.4427405533793705E-4</v>
      </c>
      <c r="L729" s="30">
        <f t="shared" si="34"/>
        <v>0</v>
      </c>
      <c r="M729" s="30">
        <f t="shared" si="35"/>
        <v>0</v>
      </c>
    </row>
    <row r="730" spans="1:13">
      <c r="A730" s="31">
        <v>8140</v>
      </c>
      <c r="B730" s="31" t="s">
        <v>56</v>
      </c>
      <c r="C730" s="31" t="s">
        <v>49</v>
      </c>
      <c r="D730" s="24">
        <v>0.22</v>
      </c>
      <c r="E730" s="24">
        <v>50.8</v>
      </c>
      <c r="F730" s="24">
        <v>0</v>
      </c>
      <c r="G730" s="24">
        <v>0.98599999999999999</v>
      </c>
      <c r="H730" s="24">
        <v>0.14299999999999999</v>
      </c>
      <c r="I730" s="24">
        <v>0.44600000000000001</v>
      </c>
      <c r="J730" s="49">
        <v>0.187332362788317</v>
      </c>
      <c r="K730" s="30">
        <f t="shared" si="33"/>
        <v>0.3536959897685284</v>
      </c>
      <c r="L730" s="30">
        <f t="shared" si="34"/>
        <v>0.9</v>
      </c>
      <c r="M730" s="30">
        <f t="shared" si="35"/>
        <v>0.2</v>
      </c>
    </row>
    <row r="731" spans="1:13">
      <c r="A731" s="31">
        <v>8140</v>
      </c>
      <c r="B731" s="31" t="s">
        <v>56</v>
      </c>
      <c r="C731" s="31" t="s">
        <v>47</v>
      </c>
      <c r="D731" s="24">
        <v>0.22</v>
      </c>
      <c r="E731" s="24">
        <v>50.8</v>
      </c>
      <c r="F731" s="24">
        <v>0</v>
      </c>
      <c r="G731" s="24">
        <v>0.98599999999999999</v>
      </c>
      <c r="H731" s="24">
        <v>0.14299999999999999</v>
      </c>
      <c r="I731" s="24">
        <v>0.44600000000000001</v>
      </c>
      <c r="J731" s="49">
        <v>0.19408742053653499</v>
      </c>
      <c r="K731" s="30">
        <f t="shared" si="33"/>
        <v>0.36644998913434718</v>
      </c>
      <c r="L731" s="30">
        <f t="shared" si="34"/>
        <v>1</v>
      </c>
      <c r="M731" s="30">
        <f t="shared" si="35"/>
        <v>0.2</v>
      </c>
    </row>
    <row r="732" spans="1:13">
      <c r="A732" s="31">
        <v>1330</v>
      </c>
      <c r="B732" s="31" t="s">
        <v>51</v>
      </c>
      <c r="C732" s="31" t="s">
        <v>47</v>
      </c>
      <c r="D732" s="24">
        <v>0.63</v>
      </c>
      <c r="E732" s="24">
        <v>53.6</v>
      </c>
      <c r="F732" s="24">
        <v>0.66</v>
      </c>
      <c r="G732" s="24">
        <v>1.395</v>
      </c>
      <c r="H732" s="24">
        <v>0.33900000000000002</v>
      </c>
      <c r="I732" s="24">
        <v>0.39300000000000002</v>
      </c>
      <c r="J732" s="49">
        <v>11.5440713085</v>
      </c>
      <c r="K732" s="30">
        <f t="shared" si="33"/>
        <v>27.883549838550898</v>
      </c>
      <c r="L732" s="30">
        <f t="shared" si="34"/>
        <v>105.8</v>
      </c>
      <c r="M732" s="30">
        <f t="shared" si="35"/>
        <v>33</v>
      </c>
    </row>
    <row r="733" spans="1:13">
      <c r="A733" s="31">
        <v>1330</v>
      </c>
      <c r="B733" s="31" t="s">
        <v>51</v>
      </c>
      <c r="C733" s="31" t="s">
        <v>47</v>
      </c>
      <c r="D733" s="24">
        <v>0.63</v>
      </c>
      <c r="E733" s="24">
        <v>53.6</v>
      </c>
      <c r="F733" s="24">
        <v>0.66</v>
      </c>
      <c r="G733" s="24">
        <v>1.395</v>
      </c>
      <c r="H733" s="24">
        <v>0.33900000000000002</v>
      </c>
      <c r="I733" s="24">
        <v>0.39300000000000002</v>
      </c>
      <c r="J733" s="49">
        <v>4.02044200081711</v>
      </c>
      <c r="K733" s="30">
        <f t="shared" si="33"/>
        <v>9.7109756087736478</v>
      </c>
      <c r="L733" s="30">
        <f t="shared" si="34"/>
        <v>36.9</v>
      </c>
      <c r="M733" s="30">
        <f t="shared" si="35"/>
        <v>11.5</v>
      </c>
    </row>
    <row r="734" spans="1:13">
      <c r="A734" s="31">
        <v>1330</v>
      </c>
      <c r="B734" s="31" t="s">
        <v>51</v>
      </c>
      <c r="C734" s="31" t="s">
        <v>49</v>
      </c>
      <c r="D734" s="24">
        <v>0.63</v>
      </c>
      <c r="E734" s="24">
        <v>53.6</v>
      </c>
      <c r="F734" s="24">
        <v>0.66</v>
      </c>
      <c r="G734" s="24">
        <v>1.395</v>
      </c>
      <c r="H734" s="24">
        <v>0.33900000000000002</v>
      </c>
      <c r="I734" s="24">
        <v>0.39300000000000002</v>
      </c>
      <c r="J734" s="49">
        <v>1.86210624578905</v>
      </c>
      <c r="K734" s="30">
        <f t="shared" si="33"/>
        <v>4.4977314260788717</v>
      </c>
      <c r="L734" s="30">
        <f t="shared" si="34"/>
        <v>17.100000000000001</v>
      </c>
      <c r="M734" s="30">
        <f t="shared" si="35"/>
        <v>5.3</v>
      </c>
    </row>
    <row r="735" spans="1:13">
      <c r="A735" s="31">
        <v>1330</v>
      </c>
      <c r="B735" s="31" t="s">
        <v>51</v>
      </c>
      <c r="C735" s="31" t="s">
        <v>47</v>
      </c>
      <c r="D735" s="24">
        <v>0.63</v>
      </c>
      <c r="E735" s="24">
        <v>53.6</v>
      </c>
      <c r="F735" s="24">
        <v>0.66</v>
      </c>
      <c r="G735" s="24">
        <v>1.395</v>
      </c>
      <c r="H735" s="24">
        <v>0.33900000000000002</v>
      </c>
      <c r="I735" s="24">
        <v>0.39300000000000002</v>
      </c>
      <c r="J735" s="49">
        <v>0.99594680687338399</v>
      </c>
      <c r="K735" s="30">
        <f t="shared" si="33"/>
        <v>2.4056099173219718</v>
      </c>
      <c r="L735" s="30">
        <f t="shared" si="34"/>
        <v>9.1</v>
      </c>
      <c r="M735" s="30">
        <f t="shared" si="35"/>
        <v>2.8</v>
      </c>
    </row>
    <row r="736" spans="1:13">
      <c r="A736" s="31">
        <v>1820</v>
      </c>
      <c r="B736" s="31" t="s">
        <v>51</v>
      </c>
      <c r="C736" s="31" t="s">
        <v>47</v>
      </c>
      <c r="D736" s="24">
        <v>0.63</v>
      </c>
      <c r="E736" s="24">
        <v>53.6</v>
      </c>
      <c r="F736" s="24">
        <v>0.66</v>
      </c>
      <c r="G736" s="24">
        <v>2.0139999999999998</v>
      </c>
      <c r="H736" s="24">
        <v>0.28699999999999998</v>
      </c>
      <c r="I736" s="24">
        <v>0.28899999999999998</v>
      </c>
      <c r="J736" s="49">
        <v>1.4654107016840401</v>
      </c>
      <c r="K736" s="30">
        <f t="shared" si="33"/>
        <v>2.8588208908920043</v>
      </c>
      <c r="L736" s="30">
        <f t="shared" si="34"/>
        <v>15.7</v>
      </c>
      <c r="M736" s="30">
        <f t="shared" si="35"/>
        <v>3.2</v>
      </c>
    </row>
    <row r="737" spans="1:13">
      <c r="A737" s="31">
        <v>1820</v>
      </c>
      <c r="B737" s="31" t="s">
        <v>51</v>
      </c>
      <c r="C737" s="31" t="s">
        <v>47</v>
      </c>
      <c r="D737" s="24">
        <v>0.63</v>
      </c>
      <c r="E737" s="24">
        <v>53.6</v>
      </c>
      <c r="F737" s="24">
        <v>0.66</v>
      </c>
      <c r="G737" s="24">
        <v>2.0139999999999998</v>
      </c>
      <c r="H737" s="24">
        <v>0.28699999999999998</v>
      </c>
      <c r="I737" s="24">
        <v>0.28899999999999998</v>
      </c>
      <c r="J737" s="49">
        <v>34.161056909199999</v>
      </c>
      <c r="K737" s="30">
        <f t="shared" si="33"/>
        <v>66.6436672222613</v>
      </c>
      <c r="L737" s="30">
        <f t="shared" si="34"/>
        <v>365.2</v>
      </c>
      <c r="M737" s="30">
        <f t="shared" si="35"/>
        <v>73.599999999999994</v>
      </c>
    </row>
    <row r="738" spans="1:13">
      <c r="A738" s="31">
        <v>1820</v>
      </c>
      <c r="B738" s="31" t="s">
        <v>51</v>
      </c>
      <c r="C738" s="31" t="s">
        <v>47</v>
      </c>
      <c r="D738" s="24">
        <v>0.63</v>
      </c>
      <c r="E738" s="24">
        <v>53.6</v>
      </c>
      <c r="F738" s="24">
        <v>0.66</v>
      </c>
      <c r="G738" s="24">
        <v>2.0139999999999998</v>
      </c>
      <c r="H738" s="24">
        <v>0.28699999999999998</v>
      </c>
      <c r="I738" s="24">
        <v>0.28899999999999998</v>
      </c>
      <c r="J738" s="49">
        <v>0.212765059123322</v>
      </c>
      <c r="K738" s="30">
        <f t="shared" si="33"/>
        <v>0.41507626167505146</v>
      </c>
      <c r="L738" s="30">
        <f t="shared" si="34"/>
        <v>2.2999999999999998</v>
      </c>
      <c r="M738" s="30">
        <f t="shared" si="35"/>
        <v>0.5</v>
      </c>
    </row>
    <row r="739" spans="1:13">
      <c r="A739" s="31">
        <v>1820</v>
      </c>
      <c r="B739" s="31" t="s">
        <v>51</v>
      </c>
      <c r="D739" s="24">
        <v>0.63</v>
      </c>
      <c r="E739" s="24">
        <v>53.6</v>
      </c>
      <c r="F739" s="24">
        <v>0.66</v>
      </c>
      <c r="G739" s="24">
        <v>2.0139999999999998</v>
      </c>
      <c r="H739" s="24">
        <v>0.28699999999999998</v>
      </c>
      <c r="I739" s="24">
        <v>0.28899999999999998</v>
      </c>
      <c r="J739" s="49">
        <v>0.15302102196358999</v>
      </c>
      <c r="K739" s="30">
        <f t="shared" si="33"/>
        <v>0.2985236110480356</v>
      </c>
      <c r="L739" s="30">
        <f t="shared" si="34"/>
        <v>1.6</v>
      </c>
      <c r="M739" s="30">
        <f t="shared" si="35"/>
        <v>0.3</v>
      </c>
    </row>
    <row r="740" spans="1:13">
      <c r="A740" s="31">
        <v>1820</v>
      </c>
      <c r="B740" s="31" t="s">
        <v>51</v>
      </c>
      <c r="C740" s="31" t="s">
        <v>47</v>
      </c>
      <c r="D740" s="24">
        <v>0.63</v>
      </c>
      <c r="E740" s="24">
        <v>53.6</v>
      </c>
      <c r="F740" s="24">
        <v>0.66</v>
      </c>
      <c r="G740" s="24">
        <v>2.0139999999999998</v>
      </c>
      <c r="H740" s="24">
        <v>0.28699999999999998</v>
      </c>
      <c r="I740" s="24">
        <v>0.28899999999999998</v>
      </c>
      <c r="J740" s="49">
        <v>0.52610943521694298</v>
      </c>
      <c r="K740" s="30">
        <f t="shared" si="33"/>
        <v>1.0263693601835602</v>
      </c>
      <c r="L740" s="30">
        <f t="shared" si="34"/>
        <v>5.6</v>
      </c>
      <c r="M740" s="30">
        <f t="shared" si="35"/>
        <v>1.1000000000000001</v>
      </c>
    </row>
    <row r="741" spans="1:13">
      <c r="A741" s="31">
        <v>1820</v>
      </c>
      <c r="B741" s="31" t="s">
        <v>51</v>
      </c>
      <c r="D741" s="24">
        <v>0.63</v>
      </c>
      <c r="E741" s="24">
        <v>53.6</v>
      </c>
      <c r="F741" s="24">
        <v>0.66</v>
      </c>
      <c r="G741" s="24">
        <v>2.0139999999999998</v>
      </c>
      <c r="H741" s="24">
        <v>0.28699999999999998</v>
      </c>
      <c r="I741" s="24">
        <v>0.28899999999999998</v>
      </c>
      <c r="J741" s="49">
        <v>0.20371220253070199</v>
      </c>
      <c r="K741" s="30">
        <f t="shared" si="33"/>
        <v>0.39741534551039548</v>
      </c>
      <c r="L741" s="30">
        <f t="shared" si="34"/>
        <v>2.2000000000000002</v>
      </c>
      <c r="M741" s="30">
        <f t="shared" si="35"/>
        <v>0.4</v>
      </c>
    </row>
    <row r="742" spans="1:13">
      <c r="A742" s="31">
        <v>1820</v>
      </c>
      <c r="B742" s="31" t="s">
        <v>51</v>
      </c>
      <c r="C742" s="31" t="s">
        <v>47</v>
      </c>
      <c r="D742" s="24">
        <v>0.63</v>
      </c>
      <c r="E742" s="24">
        <v>53.6</v>
      </c>
      <c r="F742" s="24">
        <v>0.66</v>
      </c>
      <c r="G742" s="24">
        <v>2.0139999999999998</v>
      </c>
      <c r="H742" s="24">
        <v>0.28699999999999998</v>
      </c>
      <c r="I742" s="24">
        <v>0.28899999999999998</v>
      </c>
      <c r="J742" s="49">
        <v>2.1101662651120199</v>
      </c>
      <c r="K742" s="30">
        <f t="shared" si="33"/>
        <v>4.1166530277315356</v>
      </c>
      <c r="L742" s="30">
        <f t="shared" si="34"/>
        <v>22.6</v>
      </c>
      <c r="M742" s="30">
        <f t="shared" si="35"/>
        <v>4.5</v>
      </c>
    </row>
    <row r="743" spans="1:13">
      <c r="A743" s="31">
        <v>1820</v>
      </c>
      <c r="B743" s="31" t="s">
        <v>51</v>
      </c>
      <c r="C743" s="31" t="s">
        <v>47</v>
      </c>
      <c r="D743" s="24">
        <v>0.63</v>
      </c>
      <c r="E743" s="24">
        <v>53.6</v>
      </c>
      <c r="F743" s="24">
        <v>0.66</v>
      </c>
      <c r="G743" s="24">
        <v>2.0139999999999998</v>
      </c>
      <c r="H743" s="24">
        <v>0.28699999999999998</v>
      </c>
      <c r="I743" s="24">
        <v>0.28899999999999998</v>
      </c>
      <c r="J743" s="49">
        <v>2.83278294383754</v>
      </c>
      <c r="K743" s="30">
        <f t="shared" si="33"/>
        <v>5.526381819034528</v>
      </c>
      <c r="L743" s="30">
        <f t="shared" si="34"/>
        <v>30.3</v>
      </c>
      <c r="M743" s="30">
        <f t="shared" si="35"/>
        <v>6.1</v>
      </c>
    </row>
    <row r="744" spans="1:13">
      <c r="A744" s="31">
        <v>1820</v>
      </c>
      <c r="B744" s="31" t="s">
        <v>51</v>
      </c>
      <c r="D744" s="24">
        <v>0.63</v>
      </c>
      <c r="E744" s="24">
        <v>53.6</v>
      </c>
      <c r="F744" s="24">
        <v>0.66</v>
      </c>
      <c r="G744" s="24">
        <v>2.0139999999999998</v>
      </c>
      <c r="H744" s="24">
        <v>0.28699999999999998</v>
      </c>
      <c r="I744" s="24">
        <v>0.28899999999999998</v>
      </c>
      <c r="J744" s="49">
        <v>0.21963684995201699</v>
      </c>
      <c r="K744" s="30">
        <f t="shared" si="33"/>
        <v>0.4284822093430582</v>
      </c>
      <c r="L744" s="30">
        <f t="shared" si="34"/>
        <v>2.2999999999999998</v>
      </c>
      <c r="M744" s="30">
        <f t="shared" si="35"/>
        <v>0.5</v>
      </c>
    </row>
    <row r="745" spans="1:13">
      <c r="A745" s="31">
        <v>1820</v>
      </c>
      <c r="B745" s="31" t="s">
        <v>51</v>
      </c>
      <c r="C745" s="31" t="s">
        <v>50</v>
      </c>
      <c r="D745" s="24">
        <v>0.63</v>
      </c>
      <c r="E745" s="24">
        <v>53.6</v>
      </c>
      <c r="F745" s="24">
        <v>0.66</v>
      </c>
      <c r="G745" s="24">
        <v>2.0139999999999998</v>
      </c>
      <c r="H745" s="24">
        <v>0.28699999999999998</v>
      </c>
      <c r="I745" s="24">
        <v>0.28899999999999998</v>
      </c>
      <c r="J745" s="49">
        <v>1.2518131836805499</v>
      </c>
      <c r="K745" s="30">
        <f t="shared" si="33"/>
        <v>2.4421206129362623</v>
      </c>
      <c r="L745" s="30">
        <f t="shared" si="34"/>
        <v>13.4</v>
      </c>
      <c r="M745" s="30">
        <f t="shared" si="35"/>
        <v>2.7</v>
      </c>
    </row>
    <row r="746" spans="1:13">
      <c r="A746" s="31">
        <v>1820</v>
      </c>
      <c r="B746" s="31" t="s">
        <v>51</v>
      </c>
      <c r="C746" s="31" t="s">
        <v>47</v>
      </c>
      <c r="D746" s="24">
        <v>0.63</v>
      </c>
      <c r="E746" s="24">
        <v>53.6</v>
      </c>
      <c r="F746" s="24">
        <v>0.66</v>
      </c>
      <c r="G746" s="24">
        <v>2.0139999999999998</v>
      </c>
      <c r="H746" s="24">
        <v>0.28699999999999998</v>
      </c>
      <c r="I746" s="24">
        <v>0.28899999999999998</v>
      </c>
      <c r="J746" s="49">
        <v>13.506869654600001</v>
      </c>
      <c r="K746" s="30">
        <f t="shared" si="33"/>
        <v>26.350101780170654</v>
      </c>
      <c r="L746" s="30">
        <f t="shared" si="34"/>
        <v>144.4</v>
      </c>
      <c r="M746" s="30">
        <f t="shared" si="35"/>
        <v>29.1</v>
      </c>
    </row>
    <row r="747" spans="1:13">
      <c r="A747" s="31">
        <v>1820</v>
      </c>
      <c r="B747" s="31" t="s">
        <v>51</v>
      </c>
      <c r="D747" s="24">
        <v>0.63</v>
      </c>
      <c r="E747" s="24">
        <v>53.6</v>
      </c>
      <c r="F747" s="24">
        <v>0.66</v>
      </c>
      <c r="G747" s="24">
        <v>2.0139999999999998</v>
      </c>
      <c r="H747" s="24">
        <v>0.28699999999999998</v>
      </c>
      <c r="I747" s="24">
        <v>0.28899999999999998</v>
      </c>
      <c r="J747" s="49">
        <v>9.0089524954579406E-2</v>
      </c>
      <c r="K747" s="30">
        <f t="shared" si="33"/>
        <v>0.17575265124972381</v>
      </c>
      <c r="L747" s="30">
        <f t="shared" si="34"/>
        <v>1</v>
      </c>
      <c r="M747" s="30">
        <f t="shared" si="35"/>
        <v>0.2</v>
      </c>
    </row>
    <row r="748" spans="1:13">
      <c r="A748" s="31">
        <v>1820</v>
      </c>
      <c r="B748" s="31" t="s">
        <v>51</v>
      </c>
      <c r="C748" s="31" t="s">
        <v>47</v>
      </c>
      <c r="D748" s="24">
        <v>0.63</v>
      </c>
      <c r="E748" s="24">
        <v>53.6</v>
      </c>
      <c r="F748" s="24">
        <v>0.66</v>
      </c>
      <c r="G748" s="24">
        <v>2.0139999999999998</v>
      </c>
      <c r="H748" s="24">
        <v>0.28699999999999998</v>
      </c>
      <c r="I748" s="24">
        <v>0.28899999999999998</v>
      </c>
      <c r="J748" s="49">
        <v>5.1038622081056602</v>
      </c>
      <c r="K748" s="30">
        <f t="shared" si="33"/>
        <v>9.9569546530530619</v>
      </c>
      <c r="L748" s="30">
        <f t="shared" si="34"/>
        <v>54.6</v>
      </c>
      <c r="M748" s="30">
        <f t="shared" si="35"/>
        <v>11</v>
      </c>
    </row>
    <row r="749" spans="1:13">
      <c r="A749" s="31">
        <v>1820</v>
      </c>
      <c r="B749" s="31" t="s">
        <v>51</v>
      </c>
      <c r="C749" s="31" t="s">
        <v>49</v>
      </c>
      <c r="D749" s="24">
        <v>0.63</v>
      </c>
      <c r="E749" s="24">
        <v>53.6</v>
      </c>
      <c r="F749" s="24">
        <v>0.66</v>
      </c>
      <c r="G749" s="24">
        <v>2.0139999999999998</v>
      </c>
      <c r="H749" s="24">
        <v>0.28699999999999998</v>
      </c>
      <c r="I749" s="24">
        <v>0.28899999999999998</v>
      </c>
      <c r="J749" s="49">
        <v>7.3466291689645802</v>
      </c>
      <c r="K749" s="30">
        <f t="shared" si="33"/>
        <v>14.332293958094034</v>
      </c>
      <c r="L749" s="30">
        <f t="shared" si="34"/>
        <v>78.5</v>
      </c>
      <c r="M749" s="30">
        <f t="shared" si="35"/>
        <v>15.8</v>
      </c>
    </row>
    <row r="750" spans="1:13">
      <c r="A750" s="31">
        <v>1820</v>
      </c>
      <c r="B750" s="31" t="s">
        <v>51</v>
      </c>
      <c r="D750" s="24">
        <v>0.63</v>
      </c>
      <c r="E750" s="24">
        <v>53.6</v>
      </c>
      <c r="F750" s="24">
        <v>0.66</v>
      </c>
      <c r="G750" s="24">
        <v>2.0139999999999998</v>
      </c>
      <c r="H750" s="24">
        <v>0.28699999999999998</v>
      </c>
      <c r="I750" s="24">
        <v>0.28899999999999998</v>
      </c>
      <c r="J750" s="49">
        <v>0.204688427511904</v>
      </c>
      <c r="K750" s="30">
        <f t="shared" si="33"/>
        <v>0.39931983028538975</v>
      </c>
      <c r="L750" s="30">
        <f t="shared" si="34"/>
        <v>2.2000000000000002</v>
      </c>
      <c r="M750" s="30">
        <f t="shared" si="35"/>
        <v>0.4</v>
      </c>
    </row>
    <row r="751" spans="1:13">
      <c r="A751" s="31">
        <v>1820</v>
      </c>
      <c r="B751" s="31" t="s">
        <v>51</v>
      </c>
      <c r="C751" s="31" t="s">
        <v>47</v>
      </c>
      <c r="D751" s="24">
        <v>0.63</v>
      </c>
      <c r="E751" s="24">
        <v>53.6</v>
      </c>
      <c r="F751" s="24">
        <v>0.66</v>
      </c>
      <c r="G751" s="24">
        <v>2.0139999999999998</v>
      </c>
      <c r="H751" s="24">
        <v>0.28699999999999998</v>
      </c>
      <c r="I751" s="24">
        <v>0.28899999999999998</v>
      </c>
      <c r="J751" s="49">
        <v>5.4782641011714102E-2</v>
      </c>
      <c r="K751" s="30">
        <f t="shared" si="33"/>
        <v>0.10687362826171931</v>
      </c>
      <c r="L751" s="30">
        <f t="shared" si="34"/>
        <v>0.6</v>
      </c>
      <c r="M751" s="30">
        <f t="shared" si="35"/>
        <v>0.1</v>
      </c>
    </row>
    <row r="752" spans="1:13">
      <c r="A752" s="31">
        <v>1820</v>
      </c>
      <c r="B752" s="31" t="s">
        <v>51</v>
      </c>
      <c r="C752" s="31" t="s">
        <v>47</v>
      </c>
      <c r="D752" s="24">
        <v>0.63</v>
      </c>
      <c r="E752" s="24">
        <v>53.6</v>
      </c>
      <c r="F752" s="24">
        <v>0.66</v>
      </c>
      <c r="G752" s="24">
        <v>2.0139999999999998</v>
      </c>
      <c r="H752" s="24">
        <v>0.28699999999999998</v>
      </c>
      <c r="I752" s="24">
        <v>0.28899999999999998</v>
      </c>
      <c r="J752" s="49">
        <v>1.97856425166715</v>
      </c>
      <c r="K752" s="30">
        <f t="shared" si="33"/>
        <v>3.859915046435721</v>
      </c>
      <c r="L752" s="30">
        <f t="shared" si="34"/>
        <v>21.2</v>
      </c>
      <c r="M752" s="30">
        <f t="shared" si="35"/>
        <v>4.3</v>
      </c>
    </row>
    <row r="753" spans="1:13">
      <c r="A753" s="31">
        <v>1820</v>
      </c>
      <c r="B753" s="31" t="s">
        <v>51</v>
      </c>
      <c r="C753" s="31" t="s">
        <v>47</v>
      </c>
      <c r="D753" s="24">
        <v>0.63</v>
      </c>
      <c r="E753" s="24">
        <v>53.6</v>
      </c>
      <c r="F753" s="24">
        <v>0.66</v>
      </c>
      <c r="G753" s="24">
        <v>2.0139999999999998</v>
      </c>
      <c r="H753" s="24">
        <v>0.28699999999999998</v>
      </c>
      <c r="I753" s="24">
        <v>0.28899999999999998</v>
      </c>
      <c r="J753" s="49">
        <v>105.525091402</v>
      </c>
      <c r="K753" s="30">
        <f t="shared" si="33"/>
        <v>205.86538331311505</v>
      </c>
      <c r="L753" s="30">
        <f t="shared" si="34"/>
        <v>1128.2</v>
      </c>
      <c r="M753" s="30">
        <f t="shared" si="35"/>
        <v>227.2</v>
      </c>
    </row>
    <row r="754" spans="1:13">
      <c r="A754" s="31">
        <v>1820</v>
      </c>
      <c r="B754" s="31" t="s">
        <v>51</v>
      </c>
      <c r="C754" s="31" t="s">
        <v>47</v>
      </c>
      <c r="D754" s="24">
        <v>0.63</v>
      </c>
      <c r="E754" s="24">
        <v>53.6</v>
      </c>
      <c r="F754" s="24">
        <v>0.66</v>
      </c>
      <c r="G754" s="24">
        <v>2.0139999999999998</v>
      </c>
      <c r="H754" s="24">
        <v>0.28699999999999998</v>
      </c>
      <c r="I754" s="24">
        <v>0.28899999999999998</v>
      </c>
      <c r="J754" s="49">
        <v>0.46689115299796502</v>
      </c>
      <c r="K754" s="30">
        <f t="shared" si="33"/>
        <v>0.91084238734529666</v>
      </c>
      <c r="L754" s="30">
        <f t="shared" si="34"/>
        <v>5</v>
      </c>
      <c r="M754" s="30">
        <f t="shared" si="35"/>
        <v>1</v>
      </c>
    </row>
    <row r="755" spans="1:13">
      <c r="A755" s="31">
        <v>1820</v>
      </c>
      <c r="B755" s="31" t="s">
        <v>51</v>
      </c>
      <c r="C755" s="31" t="s">
        <v>47</v>
      </c>
      <c r="D755" s="24">
        <v>0.63</v>
      </c>
      <c r="E755" s="24">
        <v>53.6</v>
      </c>
      <c r="F755" s="24">
        <v>0.66</v>
      </c>
      <c r="G755" s="24">
        <v>2.0139999999999998</v>
      </c>
      <c r="H755" s="24">
        <v>0.28699999999999998</v>
      </c>
      <c r="I755" s="24">
        <v>0.28899999999999998</v>
      </c>
      <c r="J755" s="49">
        <v>0.58308793443754503</v>
      </c>
      <c r="K755" s="30">
        <f t="shared" si="33"/>
        <v>1.1375268150297253</v>
      </c>
      <c r="L755" s="30">
        <f t="shared" si="34"/>
        <v>6.2</v>
      </c>
      <c r="M755" s="30">
        <f t="shared" si="35"/>
        <v>1.3</v>
      </c>
    </row>
    <row r="756" spans="1:13">
      <c r="A756" s="31">
        <v>1820</v>
      </c>
      <c r="B756" s="31" t="s">
        <v>51</v>
      </c>
      <c r="C756" s="31" t="s">
        <v>47</v>
      </c>
      <c r="D756" s="24">
        <v>0.63</v>
      </c>
      <c r="E756" s="24">
        <v>53.6</v>
      </c>
      <c r="F756" s="24">
        <v>0.66</v>
      </c>
      <c r="G756" s="24">
        <v>2.0139999999999998</v>
      </c>
      <c r="H756" s="24">
        <v>0.28699999999999998</v>
      </c>
      <c r="I756" s="24">
        <v>0.28899999999999998</v>
      </c>
      <c r="J756" s="49">
        <v>0.54468138890142004</v>
      </c>
      <c r="K756" s="30">
        <f t="shared" si="33"/>
        <v>1.0626007655614835</v>
      </c>
      <c r="L756" s="30">
        <f t="shared" si="34"/>
        <v>5.8</v>
      </c>
      <c r="M756" s="30">
        <f t="shared" si="35"/>
        <v>1.2</v>
      </c>
    </row>
    <row r="757" spans="1:13">
      <c r="A757" s="31">
        <v>1820</v>
      </c>
      <c r="B757" s="31" t="s">
        <v>51</v>
      </c>
      <c r="C757" s="31" t="s">
        <v>47</v>
      </c>
      <c r="D757" s="24">
        <v>0.63</v>
      </c>
      <c r="E757" s="24">
        <v>53.6</v>
      </c>
      <c r="F757" s="24">
        <v>0.66</v>
      </c>
      <c r="G757" s="24">
        <v>2.0139999999999998</v>
      </c>
      <c r="H757" s="24">
        <v>0.28699999999999998</v>
      </c>
      <c r="I757" s="24">
        <v>0.28899999999999998</v>
      </c>
      <c r="J757" s="49">
        <v>2.7329589446639999E-4</v>
      </c>
      <c r="K757" s="30">
        <f t="shared" si="33"/>
        <v>5.3316385065135081E-4</v>
      </c>
      <c r="L757" s="30">
        <f t="shared" si="34"/>
        <v>0</v>
      </c>
      <c r="M757" s="30">
        <f t="shared" si="35"/>
        <v>0</v>
      </c>
    </row>
    <row r="758" spans="1:13">
      <c r="A758" s="31">
        <v>1820</v>
      </c>
      <c r="B758" s="31" t="s">
        <v>51</v>
      </c>
      <c r="C758" s="31" t="s">
        <v>47</v>
      </c>
      <c r="D758" s="24">
        <v>0.63</v>
      </c>
      <c r="E758" s="24">
        <v>53.6</v>
      </c>
      <c r="F758" s="24">
        <v>0.66</v>
      </c>
      <c r="G758" s="24">
        <v>2.0139999999999998</v>
      </c>
      <c r="H758" s="24">
        <v>0.28699999999999998</v>
      </c>
      <c r="I758" s="24">
        <v>0.28899999999999998</v>
      </c>
      <c r="J758" s="49">
        <v>0.76849988059398</v>
      </c>
      <c r="K758" s="30">
        <f t="shared" si="33"/>
        <v>1.499240800388109</v>
      </c>
      <c r="L758" s="30">
        <f t="shared" si="34"/>
        <v>8.1999999999999993</v>
      </c>
      <c r="M758" s="30">
        <f t="shared" si="35"/>
        <v>1.7</v>
      </c>
    </row>
    <row r="759" spans="1:13">
      <c r="A759" s="31">
        <v>1820</v>
      </c>
      <c r="B759" s="31" t="s">
        <v>51</v>
      </c>
      <c r="D759" s="24">
        <v>0.63</v>
      </c>
      <c r="E759" s="24">
        <v>53.6</v>
      </c>
      <c r="F759" s="24">
        <v>0.66</v>
      </c>
      <c r="G759" s="24">
        <v>2.0139999999999998</v>
      </c>
      <c r="H759" s="24">
        <v>0.28699999999999998</v>
      </c>
      <c r="I759" s="24">
        <v>0.28899999999999998</v>
      </c>
      <c r="J759" s="49">
        <v>3.4900126620453498E-2</v>
      </c>
      <c r="K759" s="30">
        <f t="shared" si="33"/>
        <v>6.8085493686288717E-2</v>
      </c>
      <c r="L759" s="30">
        <f t="shared" si="34"/>
        <v>0.4</v>
      </c>
      <c r="M759" s="30">
        <f t="shared" si="35"/>
        <v>0.1</v>
      </c>
    </row>
    <row r="760" spans="1:13">
      <c r="A760" s="31">
        <v>1820</v>
      </c>
      <c r="B760" s="31" t="s">
        <v>51</v>
      </c>
      <c r="C760" s="31" t="s">
        <v>47</v>
      </c>
      <c r="D760" s="24">
        <v>0.63</v>
      </c>
      <c r="E760" s="24">
        <v>53.6</v>
      </c>
      <c r="F760" s="24">
        <v>0.66</v>
      </c>
      <c r="G760" s="24">
        <v>2.0139999999999998</v>
      </c>
      <c r="H760" s="24">
        <v>0.28699999999999998</v>
      </c>
      <c r="I760" s="24">
        <v>0.28899999999999998</v>
      </c>
      <c r="J760" s="49">
        <v>3.7636762609460701E-2</v>
      </c>
      <c r="K760" s="30">
        <f t="shared" si="33"/>
        <v>7.3424305616043226E-2</v>
      </c>
      <c r="L760" s="30">
        <f t="shared" si="34"/>
        <v>0.4</v>
      </c>
      <c r="M760" s="30">
        <f t="shared" si="35"/>
        <v>0.1</v>
      </c>
    </row>
    <row r="761" spans="1:13">
      <c r="A761" s="31">
        <v>1820</v>
      </c>
      <c r="B761" s="31" t="s">
        <v>51</v>
      </c>
      <c r="C761" s="31" t="s">
        <v>47</v>
      </c>
      <c r="D761" s="24">
        <v>0.63</v>
      </c>
      <c r="E761" s="24">
        <v>53.6</v>
      </c>
      <c r="F761" s="24">
        <v>0.66</v>
      </c>
      <c r="G761" s="24">
        <v>2.0139999999999998</v>
      </c>
      <c r="H761" s="24">
        <v>0.28699999999999998</v>
      </c>
      <c r="I761" s="24">
        <v>0.28899999999999998</v>
      </c>
      <c r="J761" s="49">
        <v>0.99741121855172699</v>
      </c>
      <c r="K761" s="30">
        <f t="shared" si="33"/>
        <v>1.9458162992319457</v>
      </c>
      <c r="L761" s="30">
        <f t="shared" si="34"/>
        <v>10.7</v>
      </c>
      <c r="M761" s="30">
        <f t="shared" si="35"/>
        <v>2.1</v>
      </c>
    </row>
    <row r="762" spans="1:13">
      <c r="A762" s="31">
        <v>1820</v>
      </c>
      <c r="B762" s="31" t="s">
        <v>51</v>
      </c>
      <c r="D762" s="24">
        <v>0.63</v>
      </c>
      <c r="E762" s="24">
        <v>53.6</v>
      </c>
      <c r="F762" s="24">
        <v>0.66</v>
      </c>
      <c r="G762" s="24">
        <v>2.0139999999999998</v>
      </c>
      <c r="H762" s="24">
        <v>0.28699999999999998</v>
      </c>
      <c r="I762" s="24">
        <v>0.28899999999999998</v>
      </c>
      <c r="J762" s="49">
        <v>0.62074438835999401</v>
      </c>
      <c r="K762" s="30">
        <f t="shared" si="33"/>
        <v>1.2109895357719003</v>
      </c>
      <c r="L762" s="30">
        <f t="shared" si="34"/>
        <v>6.6</v>
      </c>
      <c r="M762" s="30">
        <f t="shared" si="35"/>
        <v>1.3</v>
      </c>
    </row>
    <row r="763" spans="1:13">
      <c r="A763" s="31">
        <v>1820</v>
      </c>
      <c r="B763" s="31" t="s">
        <v>51</v>
      </c>
      <c r="C763" s="31" t="s">
        <v>47</v>
      </c>
      <c r="D763" s="24">
        <v>0.63</v>
      </c>
      <c r="E763" s="24">
        <v>53.6</v>
      </c>
      <c r="F763" s="24">
        <v>0.66</v>
      </c>
      <c r="G763" s="24">
        <v>2.0139999999999998</v>
      </c>
      <c r="H763" s="24">
        <v>0.28699999999999998</v>
      </c>
      <c r="I763" s="24">
        <v>0.28899999999999998</v>
      </c>
      <c r="J763" s="49">
        <v>0.75400626337795995</v>
      </c>
      <c r="K763" s="30">
        <f t="shared" si="33"/>
        <v>1.4709656856819495</v>
      </c>
      <c r="L763" s="30">
        <f t="shared" si="34"/>
        <v>8.1</v>
      </c>
      <c r="M763" s="30">
        <f t="shared" si="35"/>
        <v>1.6</v>
      </c>
    </row>
    <row r="764" spans="1:13">
      <c r="A764" s="31">
        <v>1820</v>
      </c>
      <c r="B764" s="31" t="s">
        <v>51</v>
      </c>
      <c r="C764" s="31" t="s">
        <v>50</v>
      </c>
      <c r="D764" s="24">
        <v>0.63</v>
      </c>
      <c r="E764" s="24">
        <v>53.6</v>
      </c>
      <c r="F764" s="24">
        <v>0.66</v>
      </c>
      <c r="G764" s="24">
        <v>2.0139999999999998</v>
      </c>
      <c r="H764" s="24">
        <v>0.28699999999999998</v>
      </c>
      <c r="I764" s="24">
        <v>0.28899999999999998</v>
      </c>
      <c r="J764" s="49">
        <v>3.5290231868192201</v>
      </c>
      <c r="K764" s="30">
        <f t="shared" si="33"/>
        <v>6.8846537010593885</v>
      </c>
      <c r="L764" s="30">
        <f t="shared" si="34"/>
        <v>37.700000000000003</v>
      </c>
      <c r="M764" s="30">
        <f t="shared" si="35"/>
        <v>7.6</v>
      </c>
    </row>
    <row r="765" spans="1:13">
      <c r="A765" s="31">
        <v>1820</v>
      </c>
      <c r="B765" s="31" t="s">
        <v>51</v>
      </c>
      <c r="D765" s="24">
        <v>0.63</v>
      </c>
      <c r="E765" s="24">
        <v>53.6</v>
      </c>
      <c r="F765" s="24">
        <v>0.66</v>
      </c>
      <c r="G765" s="24">
        <v>2.0139999999999998</v>
      </c>
      <c r="H765" s="24">
        <v>0.28699999999999998</v>
      </c>
      <c r="I765" s="24">
        <v>0.28899999999999998</v>
      </c>
      <c r="J765" s="49">
        <v>2.19927978903105E-2</v>
      </c>
      <c r="K765" s="30">
        <f t="shared" si="33"/>
        <v>4.2905016310943747E-2</v>
      </c>
      <c r="L765" s="30">
        <f t="shared" si="34"/>
        <v>0.2</v>
      </c>
      <c r="M765" s="30">
        <f t="shared" si="35"/>
        <v>0</v>
      </c>
    </row>
    <row r="766" spans="1:13">
      <c r="A766" s="31">
        <v>1820</v>
      </c>
      <c r="B766" s="31" t="s">
        <v>51</v>
      </c>
      <c r="C766" s="31" t="s">
        <v>47</v>
      </c>
      <c r="D766" s="24">
        <v>0.63</v>
      </c>
      <c r="E766" s="24">
        <v>53.6</v>
      </c>
      <c r="F766" s="24">
        <v>0.66</v>
      </c>
      <c r="G766" s="24">
        <v>2.0139999999999998</v>
      </c>
      <c r="H766" s="24">
        <v>0.28699999999999998</v>
      </c>
      <c r="I766" s="24">
        <v>0.28899999999999998</v>
      </c>
      <c r="J766" s="49">
        <v>0.96490737862575104</v>
      </c>
      <c r="K766" s="30">
        <f t="shared" si="33"/>
        <v>1.8824056413816903</v>
      </c>
      <c r="L766" s="30">
        <f t="shared" si="34"/>
        <v>10.3</v>
      </c>
      <c r="M766" s="30">
        <f t="shared" si="35"/>
        <v>2.1</v>
      </c>
    </row>
    <row r="767" spans="1:13">
      <c r="A767" s="31">
        <v>1820</v>
      </c>
      <c r="B767" s="31" t="s">
        <v>51</v>
      </c>
      <c r="C767" s="31" t="s">
        <v>47</v>
      </c>
      <c r="D767" s="24">
        <v>0.63</v>
      </c>
      <c r="E767" s="24">
        <v>53.6</v>
      </c>
      <c r="F767" s="24">
        <v>0.66</v>
      </c>
      <c r="G767" s="24">
        <v>2.0139999999999998</v>
      </c>
      <c r="H767" s="24">
        <v>0.28699999999999998</v>
      </c>
      <c r="I767" s="24">
        <v>0.28899999999999998</v>
      </c>
      <c r="J767" s="49">
        <v>5.1156620246378903</v>
      </c>
      <c r="K767" s="30">
        <f t="shared" si="33"/>
        <v>9.9799745217985727</v>
      </c>
      <c r="L767" s="30">
        <f t="shared" si="34"/>
        <v>54.7</v>
      </c>
      <c r="M767" s="30">
        <f t="shared" si="35"/>
        <v>11</v>
      </c>
    </row>
    <row r="768" spans="1:13">
      <c r="A768" s="31">
        <v>1330</v>
      </c>
      <c r="B768" s="31" t="s">
        <v>56</v>
      </c>
      <c r="C768" s="31" t="s">
        <v>47</v>
      </c>
      <c r="D768" s="24">
        <v>0.22</v>
      </c>
      <c r="E768" s="24">
        <v>50.8</v>
      </c>
      <c r="F768" s="24">
        <v>0</v>
      </c>
      <c r="G768" s="24">
        <v>1.395</v>
      </c>
      <c r="H768" s="24">
        <v>0.33900000000000002</v>
      </c>
      <c r="I768" s="24">
        <v>0.39300000000000002</v>
      </c>
      <c r="J768" s="49">
        <v>0.26925329428157002</v>
      </c>
      <c r="K768" s="30">
        <f t="shared" si="33"/>
        <v>0.44795670569624807</v>
      </c>
      <c r="L768" s="30">
        <f t="shared" si="34"/>
        <v>1.7</v>
      </c>
      <c r="M768" s="30">
        <f t="shared" si="35"/>
        <v>0.5</v>
      </c>
    </row>
    <row r="769" spans="1:13">
      <c r="A769" s="31">
        <v>1330</v>
      </c>
      <c r="B769" s="31" t="s">
        <v>56</v>
      </c>
      <c r="C769" s="31" t="s">
        <v>47</v>
      </c>
      <c r="D769" s="24">
        <v>0.22</v>
      </c>
      <c r="E769" s="24">
        <v>50.8</v>
      </c>
      <c r="F769" s="24">
        <v>0</v>
      </c>
      <c r="G769" s="24">
        <v>1.395</v>
      </c>
      <c r="H769" s="24">
        <v>0.33900000000000002</v>
      </c>
      <c r="I769" s="24">
        <v>0.39300000000000002</v>
      </c>
      <c r="J769" s="49">
        <v>2.0737933466829599E-2</v>
      </c>
      <c r="K769" s="30">
        <f t="shared" si="33"/>
        <v>3.4501699908764408E-2</v>
      </c>
      <c r="L769" s="30">
        <f t="shared" si="34"/>
        <v>0.1</v>
      </c>
      <c r="M769" s="30">
        <f t="shared" si="35"/>
        <v>0</v>
      </c>
    </row>
    <row r="770" spans="1:13">
      <c r="A770" s="31">
        <v>1330</v>
      </c>
      <c r="B770" s="31" t="s">
        <v>56</v>
      </c>
      <c r="D770" s="24">
        <v>0.22</v>
      </c>
      <c r="E770" s="24">
        <v>50.8</v>
      </c>
      <c r="F770" s="24">
        <v>0</v>
      </c>
      <c r="G770" s="24">
        <v>1.395</v>
      </c>
      <c r="H770" s="24">
        <v>0.33900000000000002</v>
      </c>
      <c r="I770" s="24">
        <v>0.39300000000000002</v>
      </c>
      <c r="J770" s="49">
        <v>2.3464968666687298E-2</v>
      </c>
      <c r="K770" s="30">
        <f t="shared" si="33"/>
        <v>3.9038668370767658E-2</v>
      </c>
      <c r="L770" s="30">
        <f t="shared" si="34"/>
        <v>0.1</v>
      </c>
      <c r="M770" s="30">
        <f t="shared" si="35"/>
        <v>0</v>
      </c>
    </row>
    <row r="771" spans="1:13">
      <c r="A771" s="31">
        <v>1330</v>
      </c>
      <c r="B771" s="31" t="s">
        <v>56</v>
      </c>
      <c r="C771" s="31" t="s">
        <v>46</v>
      </c>
      <c r="D771" s="24">
        <v>0.22</v>
      </c>
      <c r="E771" s="24">
        <v>50.8</v>
      </c>
      <c r="F771" s="24">
        <v>0</v>
      </c>
      <c r="G771" s="24">
        <v>1.395</v>
      </c>
      <c r="H771" s="24">
        <v>0.33900000000000002</v>
      </c>
      <c r="I771" s="24">
        <v>0.39300000000000002</v>
      </c>
      <c r="J771" s="49">
        <v>4.8387503288647302</v>
      </c>
      <c r="K771" s="30">
        <f t="shared" ref="K771:K834" si="36">(E771*I771*J771/12)+(F771*J771)</f>
        <v>8.0502289221322521</v>
      </c>
      <c r="L771" s="30">
        <f t="shared" ref="L771:L834" si="37">ROUND(2.721*G771*K771,1)</f>
        <v>30.6</v>
      </c>
      <c r="M771" s="30">
        <f t="shared" ref="M771:M834" si="38">ROUND((2.721*H771*K771)+(D771*J771),1)</f>
        <v>8.5</v>
      </c>
    </row>
    <row r="772" spans="1:13">
      <c r="A772" s="31">
        <v>1330</v>
      </c>
      <c r="B772" s="31" t="s">
        <v>56</v>
      </c>
      <c r="C772" s="31" t="s">
        <v>47</v>
      </c>
      <c r="D772" s="24">
        <v>0.22</v>
      </c>
      <c r="E772" s="24">
        <v>50.8</v>
      </c>
      <c r="F772" s="24">
        <v>0</v>
      </c>
      <c r="G772" s="24">
        <v>1.395</v>
      </c>
      <c r="H772" s="24">
        <v>0.33900000000000002</v>
      </c>
      <c r="I772" s="24">
        <v>0.39300000000000002</v>
      </c>
      <c r="J772" s="49">
        <v>2.5553042298056101</v>
      </c>
      <c r="K772" s="30">
        <f t="shared" si="36"/>
        <v>4.2512596471275943</v>
      </c>
      <c r="L772" s="30">
        <f t="shared" si="37"/>
        <v>16.100000000000001</v>
      </c>
      <c r="M772" s="30">
        <f t="shared" si="38"/>
        <v>4.5</v>
      </c>
    </row>
    <row r="773" spans="1:13">
      <c r="A773" s="31">
        <v>1330</v>
      </c>
      <c r="B773" s="31" t="s">
        <v>56</v>
      </c>
      <c r="C773" s="31" t="s">
        <v>50</v>
      </c>
      <c r="D773" s="24">
        <v>0.22</v>
      </c>
      <c r="E773" s="24">
        <v>50.8</v>
      </c>
      <c r="F773" s="24">
        <v>0</v>
      </c>
      <c r="G773" s="24">
        <v>1.395</v>
      </c>
      <c r="H773" s="24">
        <v>0.33900000000000002</v>
      </c>
      <c r="I773" s="24">
        <v>0.39300000000000002</v>
      </c>
      <c r="J773" s="49">
        <v>1.24564556382371E-2</v>
      </c>
      <c r="K773" s="30">
        <f t="shared" si="36"/>
        <v>2.0723805245335066E-2</v>
      </c>
      <c r="L773" s="30">
        <f t="shared" si="37"/>
        <v>0.1</v>
      </c>
      <c r="M773" s="30">
        <f t="shared" si="38"/>
        <v>0</v>
      </c>
    </row>
    <row r="774" spans="1:13">
      <c r="A774" s="31">
        <v>1210</v>
      </c>
      <c r="B774" s="31" t="s">
        <v>56</v>
      </c>
      <c r="C774" s="31" t="s">
        <v>49</v>
      </c>
      <c r="D774" s="24">
        <v>0.22</v>
      </c>
      <c r="E774" s="24">
        <v>50.8</v>
      </c>
      <c r="F774" s="24">
        <v>0</v>
      </c>
      <c r="G774" s="24">
        <v>1.2450000000000001</v>
      </c>
      <c r="H774" s="24">
        <v>0.21299999999999999</v>
      </c>
      <c r="I774" s="24">
        <v>0.28799999999999998</v>
      </c>
      <c r="J774" s="49">
        <v>0.50911620392661305</v>
      </c>
      <c r="K774" s="30">
        <f t="shared" si="36"/>
        <v>0.62071447582732653</v>
      </c>
      <c r="L774" s="30">
        <f t="shared" si="37"/>
        <v>2.1</v>
      </c>
      <c r="M774" s="30">
        <f t="shared" si="38"/>
        <v>0.5</v>
      </c>
    </row>
    <row r="775" spans="1:13">
      <c r="A775" s="31">
        <v>1210</v>
      </c>
      <c r="B775" s="31" t="s">
        <v>56</v>
      </c>
      <c r="D775" s="24">
        <v>0.22</v>
      </c>
      <c r="E775" s="24">
        <v>50.8</v>
      </c>
      <c r="F775" s="24">
        <v>0</v>
      </c>
      <c r="G775" s="24">
        <v>1.2450000000000001</v>
      </c>
      <c r="H775" s="24">
        <v>0.21299999999999999</v>
      </c>
      <c r="I775" s="24">
        <v>0.28799999999999998</v>
      </c>
      <c r="J775" s="49">
        <v>2.3714614171346199E-3</v>
      </c>
      <c r="K775" s="30">
        <f t="shared" si="36"/>
        <v>2.8912857597705281E-3</v>
      </c>
      <c r="L775" s="30">
        <f t="shared" si="37"/>
        <v>0</v>
      </c>
      <c r="M775" s="30">
        <f t="shared" si="38"/>
        <v>0</v>
      </c>
    </row>
    <row r="776" spans="1:13">
      <c r="A776" s="31">
        <v>1210</v>
      </c>
      <c r="B776" s="31" t="s">
        <v>56</v>
      </c>
      <c r="C776" s="31" t="s">
        <v>47</v>
      </c>
      <c r="D776" s="24">
        <v>0.22</v>
      </c>
      <c r="E776" s="24">
        <v>50.8</v>
      </c>
      <c r="F776" s="24">
        <v>0</v>
      </c>
      <c r="G776" s="24">
        <v>1.2450000000000001</v>
      </c>
      <c r="H776" s="24">
        <v>0.21299999999999999</v>
      </c>
      <c r="I776" s="24">
        <v>0.28799999999999998</v>
      </c>
      <c r="J776" s="49">
        <v>9.8198798398245801E-2</v>
      </c>
      <c r="K776" s="30">
        <f t="shared" si="36"/>
        <v>0.11972397500714127</v>
      </c>
      <c r="L776" s="30">
        <f t="shared" si="37"/>
        <v>0.4</v>
      </c>
      <c r="M776" s="30">
        <f t="shared" si="38"/>
        <v>0.1</v>
      </c>
    </row>
    <row r="777" spans="1:13">
      <c r="A777" s="31">
        <v>1210</v>
      </c>
      <c r="B777" s="31" t="s">
        <v>56</v>
      </c>
      <c r="C777" s="31" t="s">
        <v>49</v>
      </c>
      <c r="D777" s="24">
        <v>0.22</v>
      </c>
      <c r="E777" s="24">
        <v>50.8</v>
      </c>
      <c r="F777" s="24">
        <v>0</v>
      </c>
      <c r="G777" s="24">
        <v>1.2450000000000001</v>
      </c>
      <c r="H777" s="24">
        <v>0.21299999999999999</v>
      </c>
      <c r="I777" s="24">
        <v>0.28799999999999998</v>
      </c>
      <c r="J777" s="49">
        <v>5.2902169237290103E-3</v>
      </c>
      <c r="K777" s="30">
        <f t="shared" si="36"/>
        <v>6.4498324734104081E-3</v>
      </c>
      <c r="L777" s="30">
        <f t="shared" si="37"/>
        <v>0</v>
      </c>
      <c r="M777" s="30">
        <f t="shared" si="38"/>
        <v>0</v>
      </c>
    </row>
    <row r="778" spans="1:13">
      <c r="A778" s="31">
        <v>1210</v>
      </c>
      <c r="B778" s="31" t="s">
        <v>56</v>
      </c>
      <c r="C778" s="31" t="s">
        <v>47</v>
      </c>
      <c r="D778" s="24">
        <v>0.22</v>
      </c>
      <c r="E778" s="24">
        <v>50.8</v>
      </c>
      <c r="F778" s="24">
        <v>0</v>
      </c>
      <c r="G778" s="24">
        <v>1.2450000000000001</v>
      </c>
      <c r="H778" s="24">
        <v>0.21299999999999999</v>
      </c>
      <c r="I778" s="24">
        <v>0.28799999999999998</v>
      </c>
      <c r="J778" s="49">
        <v>4.1780545288014503E-2</v>
      </c>
      <c r="K778" s="30">
        <f t="shared" si="36"/>
        <v>5.0938840815147275E-2</v>
      </c>
      <c r="L778" s="30">
        <f t="shared" si="37"/>
        <v>0.2</v>
      </c>
      <c r="M778" s="30">
        <f t="shared" si="38"/>
        <v>0</v>
      </c>
    </row>
    <row r="779" spans="1:13">
      <c r="A779" s="31">
        <v>1210</v>
      </c>
      <c r="B779" s="31" t="s">
        <v>56</v>
      </c>
      <c r="C779" s="31" t="s">
        <v>49</v>
      </c>
      <c r="D779" s="24">
        <v>0.22</v>
      </c>
      <c r="E779" s="24">
        <v>50.8</v>
      </c>
      <c r="F779" s="24">
        <v>0</v>
      </c>
      <c r="G779" s="24">
        <v>1.2450000000000001</v>
      </c>
      <c r="H779" s="24">
        <v>0.21299999999999999</v>
      </c>
      <c r="I779" s="24">
        <v>0.28799999999999998</v>
      </c>
      <c r="J779" s="49">
        <v>0.14520511683991899</v>
      </c>
      <c r="K779" s="30">
        <f t="shared" si="36"/>
        <v>0.1770340784512292</v>
      </c>
      <c r="L779" s="30">
        <f t="shared" si="37"/>
        <v>0.6</v>
      </c>
      <c r="M779" s="30">
        <f t="shared" si="38"/>
        <v>0.1</v>
      </c>
    </row>
    <row r="780" spans="1:13">
      <c r="A780" s="31">
        <v>1210</v>
      </c>
      <c r="B780" s="31" t="s">
        <v>56</v>
      </c>
      <c r="C780" s="31" t="s">
        <v>47</v>
      </c>
      <c r="D780" s="24">
        <v>0.22</v>
      </c>
      <c r="E780" s="24">
        <v>50.8</v>
      </c>
      <c r="F780" s="24">
        <v>0</v>
      </c>
      <c r="G780" s="24">
        <v>1.2450000000000001</v>
      </c>
      <c r="H780" s="24">
        <v>0.21299999999999999</v>
      </c>
      <c r="I780" s="24">
        <v>0.28799999999999998</v>
      </c>
      <c r="J780" s="49">
        <v>0.12893594071487599</v>
      </c>
      <c r="K780" s="30">
        <f t="shared" si="36"/>
        <v>0.1571986989195768</v>
      </c>
      <c r="L780" s="30">
        <f t="shared" si="37"/>
        <v>0.5</v>
      </c>
      <c r="M780" s="30">
        <f t="shared" si="38"/>
        <v>0.1</v>
      </c>
    </row>
    <row r="781" spans="1:13">
      <c r="A781" s="31">
        <v>1210</v>
      </c>
      <c r="B781" s="31" t="s">
        <v>56</v>
      </c>
      <c r="C781" s="31" t="s">
        <v>49</v>
      </c>
      <c r="D781" s="24">
        <v>0.22</v>
      </c>
      <c r="E781" s="24">
        <v>50.8</v>
      </c>
      <c r="F781" s="24">
        <v>0</v>
      </c>
      <c r="G781" s="24">
        <v>1.2450000000000001</v>
      </c>
      <c r="H781" s="24">
        <v>0.21299999999999999</v>
      </c>
      <c r="I781" s="24">
        <v>0.28799999999999998</v>
      </c>
      <c r="J781" s="49">
        <v>7.9994293773830105E-2</v>
      </c>
      <c r="K781" s="30">
        <f t="shared" si="36"/>
        <v>9.7529042969053639E-2</v>
      </c>
      <c r="L781" s="30">
        <f t="shared" si="37"/>
        <v>0.3</v>
      </c>
      <c r="M781" s="30">
        <f t="shared" si="38"/>
        <v>0.1</v>
      </c>
    </row>
    <row r="782" spans="1:13">
      <c r="A782" s="31">
        <v>1400</v>
      </c>
      <c r="B782" s="31" t="s">
        <v>56</v>
      </c>
      <c r="C782" s="31" t="s">
        <v>49</v>
      </c>
      <c r="D782" s="24">
        <v>0.22</v>
      </c>
      <c r="E782" s="24">
        <v>50.8</v>
      </c>
      <c r="F782" s="24">
        <v>0</v>
      </c>
      <c r="G782" s="24">
        <v>0.70899999999999996</v>
      </c>
      <c r="H782" s="24">
        <v>0.11700000000000001</v>
      </c>
      <c r="I782" s="24">
        <v>0.43099999999999999</v>
      </c>
      <c r="J782" s="49">
        <v>7.5197905639580495E-2</v>
      </c>
      <c r="K782" s="30">
        <f t="shared" si="36"/>
        <v>0.13720359203312391</v>
      </c>
      <c r="L782" s="30">
        <f t="shared" si="37"/>
        <v>0.3</v>
      </c>
      <c r="M782" s="30">
        <f t="shared" si="38"/>
        <v>0.1</v>
      </c>
    </row>
    <row r="783" spans="1:13">
      <c r="A783" s="31">
        <v>8360</v>
      </c>
      <c r="B783" s="31" t="s">
        <v>45</v>
      </c>
      <c r="C783" s="31" t="s">
        <v>47</v>
      </c>
      <c r="D783" s="24">
        <v>0.8</v>
      </c>
      <c r="E783" s="24">
        <v>49.9</v>
      </c>
      <c r="F783" s="24">
        <v>0</v>
      </c>
      <c r="G783" s="24">
        <v>1.4430000000000001</v>
      </c>
      <c r="H783" s="24">
        <v>0.22500000000000001</v>
      </c>
      <c r="I783" s="24">
        <v>0.43099999999999999</v>
      </c>
      <c r="J783" s="49">
        <v>4.06358517314432</v>
      </c>
      <c r="K783" s="30">
        <f t="shared" si="36"/>
        <v>7.28292666335813</v>
      </c>
      <c r="L783" s="30">
        <f t="shared" si="37"/>
        <v>28.6</v>
      </c>
      <c r="M783" s="30">
        <f t="shared" si="38"/>
        <v>7.7</v>
      </c>
    </row>
    <row r="784" spans="1:13">
      <c r="A784" s="31">
        <v>8360</v>
      </c>
      <c r="B784" s="31" t="s">
        <v>45</v>
      </c>
      <c r="C784" s="31" t="s">
        <v>47</v>
      </c>
      <c r="D784" s="24">
        <v>0.8</v>
      </c>
      <c r="E784" s="24">
        <v>49.9</v>
      </c>
      <c r="F784" s="24">
        <v>0</v>
      </c>
      <c r="G784" s="24">
        <v>1.4430000000000001</v>
      </c>
      <c r="H784" s="24">
        <v>0.22500000000000001</v>
      </c>
      <c r="I784" s="24">
        <v>0.43099999999999999</v>
      </c>
      <c r="J784" s="49">
        <v>3.4727024960598598</v>
      </c>
      <c r="K784" s="30">
        <f t="shared" si="36"/>
        <v>6.2239221093758159</v>
      </c>
      <c r="L784" s="30">
        <f t="shared" si="37"/>
        <v>24.4</v>
      </c>
      <c r="M784" s="30">
        <f t="shared" si="38"/>
        <v>6.6</v>
      </c>
    </row>
    <row r="785" spans="1:13">
      <c r="A785" s="31">
        <v>8360</v>
      </c>
      <c r="B785" s="31" t="s">
        <v>45</v>
      </c>
      <c r="C785" s="31" t="s">
        <v>47</v>
      </c>
      <c r="D785" s="24">
        <v>0.8</v>
      </c>
      <c r="E785" s="24">
        <v>49.9</v>
      </c>
      <c r="F785" s="24">
        <v>0</v>
      </c>
      <c r="G785" s="24">
        <v>1.4430000000000001</v>
      </c>
      <c r="H785" s="24">
        <v>0.22500000000000001</v>
      </c>
      <c r="I785" s="24">
        <v>0.43099999999999999</v>
      </c>
      <c r="J785" s="49">
        <v>4.5166362899957499E-2</v>
      </c>
      <c r="K785" s="30">
        <f t="shared" si="36"/>
        <v>8.0949037521091324E-2</v>
      </c>
      <c r="L785" s="30">
        <f t="shared" si="37"/>
        <v>0.3</v>
      </c>
      <c r="M785" s="30">
        <f t="shared" si="38"/>
        <v>0.1</v>
      </c>
    </row>
    <row r="786" spans="1:13">
      <c r="A786" s="31">
        <v>8320</v>
      </c>
      <c r="B786" s="31" t="s">
        <v>56</v>
      </c>
      <c r="C786" s="31" t="s">
        <v>47</v>
      </c>
      <c r="D786" s="24">
        <v>0.22</v>
      </c>
      <c r="E786" s="24">
        <v>50.8</v>
      </c>
      <c r="F786" s="24">
        <v>0</v>
      </c>
      <c r="G786" s="24">
        <v>0.70899999999999996</v>
      </c>
      <c r="H786" s="24">
        <v>0.11700000000000001</v>
      </c>
      <c r="I786" s="24">
        <v>0.26200000000000001</v>
      </c>
      <c r="J786" s="49">
        <v>2.9385451878961599E-3</v>
      </c>
      <c r="K786" s="30">
        <f t="shared" si="36"/>
        <v>3.2592384194018941E-3</v>
      </c>
      <c r="L786" s="30">
        <f t="shared" si="37"/>
        <v>0</v>
      </c>
      <c r="M786" s="30">
        <f t="shared" si="38"/>
        <v>0</v>
      </c>
    </row>
    <row r="787" spans="1:13">
      <c r="A787" s="31">
        <v>1400</v>
      </c>
      <c r="B787" s="31" t="s">
        <v>56</v>
      </c>
      <c r="C787" s="31" t="s">
        <v>47</v>
      </c>
      <c r="D787" s="24">
        <v>0.22</v>
      </c>
      <c r="E787" s="24">
        <v>50.8</v>
      </c>
      <c r="F787" s="24">
        <v>0</v>
      </c>
      <c r="G787" s="24">
        <v>0.70899999999999996</v>
      </c>
      <c r="H787" s="24">
        <v>0.11700000000000001</v>
      </c>
      <c r="I787" s="24">
        <v>0.43099999999999999</v>
      </c>
      <c r="J787" s="49">
        <v>2.3559135546718E-4</v>
      </c>
      <c r="K787" s="30">
        <f t="shared" si="36"/>
        <v>4.2985213414023439E-4</v>
      </c>
      <c r="L787" s="30">
        <f t="shared" si="37"/>
        <v>0</v>
      </c>
      <c r="M787" s="30">
        <f t="shared" si="38"/>
        <v>0</v>
      </c>
    </row>
    <row r="788" spans="1:13">
      <c r="A788" s="31">
        <v>1110</v>
      </c>
      <c r="B788" s="31" t="s">
        <v>56</v>
      </c>
      <c r="C788" s="31" t="s">
        <v>49</v>
      </c>
      <c r="D788" s="24">
        <v>0.22</v>
      </c>
      <c r="E788" s="24">
        <v>50.8</v>
      </c>
      <c r="F788" s="24">
        <v>0</v>
      </c>
      <c r="G788" s="24">
        <v>0.96799999999999997</v>
      </c>
      <c r="H788" s="24">
        <v>0.125</v>
      </c>
      <c r="I788" s="24">
        <v>0.28799999999999998</v>
      </c>
      <c r="J788" s="49">
        <v>0.46641461054450101</v>
      </c>
      <c r="K788" s="30">
        <f t="shared" si="36"/>
        <v>0.56865269317585554</v>
      </c>
      <c r="L788" s="30">
        <f t="shared" si="37"/>
        <v>1.5</v>
      </c>
      <c r="M788" s="30">
        <f t="shared" si="38"/>
        <v>0.3</v>
      </c>
    </row>
    <row r="789" spans="1:13">
      <c r="A789" s="31">
        <v>1660</v>
      </c>
      <c r="B789" s="31" t="s">
        <v>45</v>
      </c>
      <c r="D789" s="24">
        <v>0.8</v>
      </c>
      <c r="E789" s="24">
        <v>49.9</v>
      </c>
      <c r="F789" s="24">
        <v>0</v>
      </c>
      <c r="G789" s="24">
        <v>0.505</v>
      </c>
      <c r="H789" s="24">
        <v>6.8000000000000005E-2</v>
      </c>
      <c r="I789" s="24">
        <v>5.2999999999999999E-2</v>
      </c>
      <c r="J789" s="49">
        <v>8.5926880224852106E-2</v>
      </c>
      <c r="K789" s="30">
        <f t="shared" si="36"/>
        <v>1.8937568344222198E-2</v>
      </c>
      <c r="L789" s="30">
        <f t="shared" si="37"/>
        <v>0</v>
      </c>
      <c r="M789" s="30">
        <f t="shared" si="38"/>
        <v>0.1</v>
      </c>
    </row>
    <row r="790" spans="1:13">
      <c r="A790" s="31">
        <v>1660</v>
      </c>
      <c r="B790" s="31" t="s">
        <v>45</v>
      </c>
      <c r="C790" s="31" t="s">
        <v>46</v>
      </c>
      <c r="D790" s="24">
        <v>0.8</v>
      </c>
      <c r="E790" s="24">
        <v>49.9</v>
      </c>
      <c r="F790" s="24">
        <v>0</v>
      </c>
      <c r="G790" s="24">
        <v>0.505</v>
      </c>
      <c r="H790" s="24">
        <v>6.8000000000000005E-2</v>
      </c>
      <c r="I790" s="24">
        <v>5.2999999999999999E-2</v>
      </c>
      <c r="J790" s="49">
        <v>14.432320688200001</v>
      </c>
      <c r="K790" s="30">
        <f t="shared" si="36"/>
        <v>3.1807632103402117</v>
      </c>
      <c r="L790" s="30">
        <f t="shared" si="37"/>
        <v>4.4000000000000004</v>
      </c>
      <c r="M790" s="30">
        <f t="shared" si="38"/>
        <v>12.1</v>
      </c>
    </row>
    <row r="791" spans="1:13">
      <c r="A791" s="31">
        <v>1411</v>
      </c>
      <c r="B791" s="31" t="s">
        <v>56</v>
      </c>
      <c r="C791" s="31" t="s">
        <v>49</v>
      </c>
      <c r="D791" s="24">
        <v>0.22</v>
      </c>
      <c r="E791" s="24">
        <v>50.8</v>
      </c>
      <c r="F791" s="24">
        <v>0</v>
      </c>
      <c r="G791" s="24">
        <v>1.4430000000000001</v>
      </c>
      <c r="H791" s="24">
        <v>0.22500000000000001</v>
      </c>
      <c r="I791" s="24">
        <v>0.43099999999999999</v>
      </c>
      <c r="J791" s="49">
        <v>1.4408270034108999E-4</v>
      </c>
      <c r="K791" s="30">
        <f t="shared" si="36"/>
        <v>2.6288849228567476E-4</v>
      </c>
      <c r="L791" s="30">
        <f t="shared" si="37"/>
        <v>0</v>
      </c>
      <c r="M791" s="30">
        <f t="shared" si="38"/>
        <v>0</v>
      </c>
    </row>
    <row r="792" spans="1:13">
      <c r="A792" s="31">
        <v>1310</v>
      </c>
      <c r="B792" s="31" t="s">
        <v>56</v>
      </c>
      <c r="C792" s="31" t="s">
        <v>49</v>
      </c>
      <c r="D792" s="24">
        <v>0.22</v>
      </c>
      <c r="E792" s="24">
        <v>50.8</v>
      </c>
      <c r="F792" s="24">
        <v>0</v>
      </c>
      <c r="G792" s="24">
        <v>1.2450000000000001</v>
      </c>
      <c r="H792" s="24">
        <v>0.21299999999999999</v>
      </c>
      <c r="I792" s="24">
        <v>0.39300000000000002</v>
      </c>
      <c r="J792" s="49">
        <v>0.189713954663106</v>
      </c>
      <c r="K792" s="30">
        <f t="shared" si="36"/>
        <v>0.31562710637300945</v>
      </c>
      <c r="L792" s="30">
        <f t="shared" si="37"/>
        <v>1.1000000000000001</v>
      </c>
      <c r="M792" s="30">
        <f t="shared" si="38"/>
        <v>0.2</v>
      </c>
    </row>
    <row r="793" spans="1:13">
      <c r="A793" s="31">
        <v>1210</v>
      </c>
      <c r="B793" s="31" t="s">
        <v>56</v>
      </c>
      <c r="D793" s="24">
        <v>0.22</v>
      </c>
      <c r="E793" s="24">
        <v>50.8</v>
      </c>
      <c r="F793" s="24">
        <v>0</v>
      </c>
      <c r="G793" s="24">
        <v>1.2450000000000001</v>
      </c>
      <c r="H793" s="24">
        <v>0.21299999999999999</v>
      </c>
      <c r="I793" s="24">
        <v>0.28799999999999998</v>
      </c>
      <c r="J793" s="49">
        <v>1.35491912515505E-3</v>
      </c>
      <c r="K793" s="30">
        <f t="shared" si="36"/>
        <v>1.6519173973890367E-3</v>
      </c>
      <c r="L793" s="30">
        <f t="shared" si="37"/>
        <v>0</v>
      </c>
      <c r="M793" s="30">
        <f t="shared" si="38"/>
        <v>0</v>
      </c>
    </row>
    <row r="794" spans="1:13">
      <c r="A794" s="31">
        <v>1210</v>
      </c>
      <c r="B794" s="31" t="s">
        <v>56</v>
      </c>
      <c r="C794" s="31" t="s">
        <v>47</v>
      </c>
      <c r="D794" s="24">
        <v>0.22</v>
      </c>
      <c r="E794" s="24">
        <v>50.8</v>
      </c>
      <c r="F794" s="24">
        <v>0</v>
      </c>
      <c r="G794" s="24">
        <v>1.2450000000000001</v>
      </c>
      <c r="H794" s="24">
        <v>0.21299999999999999</v>
      </c>
      <c r="I794" s="24">
        <v>0.28799999999999998</v>
      </c>
      <c r="J794" s="49">
        <v>1.0797892670566999E-2</v>
      </c>
      <c r="K794" s="30">
        <f t="shared" si="36"/>
        <v>1.3164790743955284E-2</v>
      </c>
      <c r="L794" s="30">
        <f t="shared" si="37"/>
        <v>0</v>
      </c>
      <c r="M794" s="30">
        <f t="shared" si="38"/>
        <v>0</v>
      </c>
    </row>
    <row r="795" spans="1:13">
      <c r="A795" s="31">
        <v>1340</v>
      </c>
      <c r="B795" s="31" t="s">
        <v>56</v>
      </c>
      <c r="D795" s="24">
        <v>0.22</v>
      </c>
      <c r="E795" s="24">
        <v>50.8</v>
      </c>
      <c r="F795" s="24">
        <v>0</v>
      </c>
      <c r="G795" s="24">
        <v>1.395</v>
      </c>
      <c r="H795" s="24">
        <v>0.33900000000000002</v>
      </c>
      <c r="I795" s="24">
        <v>0.39300000000000002</v>
      </c>
      <c r="J795" s="49">
        <v>8.0855386978333603E-3</v>
      </c>
      <c r="K795" s="30">
        <f t="shared" si="36"/>
        <v>1.3451910731585361E-2</v>
      </c>
      <c r="L795" s="30">
        <f t="shared" si="37"/>
        <v>0.1</v>
      </c>
      <c r="M795" s="30">
        <f t="shared" si="38"/>
        <v>0</v>
      </c>
    </row>
    <row r="796" spans="1:13">
      <c r="A796" s="31">
        <v>1340</v>
      </c>
      <c r="B796" s="31" t="s">
        <v>56</v>
      </c>
      <c r="C796" s="31" t="s">
        <v>46</v>
      </c>
      <c r="D796" s="24">
        <v>0.22</v>
      </c>
      <c r="E796" s="24">
        <v>50.8</v>
      </c>
      <c r="F796" s="24">
        <v>0</v>
      </c>
      <c r="G796" s="24">
        <v>1.395</v>
      </c>
      <c r="H796" s="24">
        <v>0.33900000000000002</v>
      </c>
      <c r="I796" s="24">
        <v>0.39300000000000002</v>
      </c>
      <c r="J796" s="49">
        <v>2.5618561871097501E-2</v>
      </c>
      <c r="K796" s="30">
        <f t="shared" si="36"/>
        <v>4.2621601384944918E-2</v>
      </c>
      <c r="L796" s="30">
        <f t="shared" si="37"/>
        <v>0.2</v>
      </c>
      <c r="M796" s="30">
        <f t="shared" si="38"/>
        <v>0</v>
      </c>
    </row>
    <row r="797" spans="1:13">
      <c r="A797" s="31">
        <v>1340</v>
      </c>
      <c r="B797" s="31" t="s">
        <v>56</v>
      </c>
      <c r="C797" s="31" t="s">
        <v>47</v>
      </c>
      <c r="D797" s="24">
        <v>0.22</v>
      </c>
      <c r="E797" s="24">
        <v>50.8</v>
      </c>
      <c r="F797" s="24">
        <v>0</v>
      </c>
      <c r="G797" s="24">
        <v>1.395</v>
      </c>
      <c r="H797" s="24">
        <v>0.33900000000000002</v>
      </c>
      <c r="I797" s="24">
        <v>0.39300000000000002</v>
      </c>
      <c r="J797" s="49">
        <v>4.59320038010059E-2</v>
      </c>
      <c r="K797" s="30">
        <f t="shared" si="36"/>
        <v>7.6417074723733519E-2</v>
      </c>
      <c r="L797" s="30">
        <f t="shared" si="37"/>
        <v>0.3</v>
      </c>
      <c r="M797" s="30">
        <f t="shared" si="38"/>
        <v>0.1</v>
      </c>
    </row>
    <row r="798" spans="1:13">
      <c r="A798" s="31">
        <v>1110</v>
      </c>
      <c r="B798" s="31" t="s">
        <v>56</v>
      </c>
      <c r="C798" s="31" t="s">
        <v>46</v>
      </c>
      <c r="D798" s="24">
        <v>0.22</v>
      </c>
      <c r="E798" s="24">
        <v>50.8</v>
      </c>
      <c r="F798" s="24">
        <v>0</v>
      </c>
      <c r="G798" s="24">
        <v>0.96799999999999997</v>
      </c>
      <c r="H798" s="24">
        <v>0.125</v>
      </c>
      <c r="I798" s="24">
        <v>0.28799999999999998</v>
      </c>
      <c r="J798" s="49">
        <v>0.67304657427673398</v>
      </c>
      <c r="K798" s="30">
        <f t="shared" si="36"/>
        <v>0.82057838335819389</v>
      </c>
      <c r="L798" s="30">
        <f t="shared" si="37"/>
        <v>2.2000000000000002</v>
      </c>
      <c r="M798" s="30">
        <f t="shared" si="38"/>
        <v>0.4</v>
      </c>
    </row>
    <row r="799" spans="1:13">
      <c r="A799" s="31">
        <v>1110</v>
      </c>
      <c r="B799" s="31" t="s">
        <v>56</v>
      </c>
      <c r="D799" s="24">
        <v>0.22</v>
      </c>
      <c r="E799" s="24">
        <v>50.8</v>
      </c>
      <c r="F799" s="24">
        <v>0</v>
      </c>
      <c r="G799" s="24">
        <v>0.96799999999999997</v>
      </c>
      <c r="H799" s="24">
        <v>0.125</v>
      </c>
      <c r="I799" s="24">
        <v>0.28799999999999998</v>
      </c>
      <c r="J799" s="49">
        <v>4.1555519803353598E-2</v>
      </c>
      <c r="K799" s="30">
        <f t="shared" si="36"/>
        <v>5.0664489744248697E-2</v>
      </c>
      <c r="L799" s="30">
        <f t="shared" si="37"/>
        <v>0.1</v>
      </c>
      <c r="M799" s="30">
        <f t="shared" si="38"/>
        <v>0</v>
      </c>
    </row>
    <row r="800" spans="1:13">
      <c r="A800" s="31">
        <v>1110</v>
      </c>
      <c r="B800" s="31" t="s">
        <v>56</v>
      </c>
      <c r="C800" s="31" t="s">
        <v>47</v>
      </c>
      <c r="D800" s="24">
        <v>0.22</v>
      </c>
      <c r="E800" s="24">
        <v>50.8</v>
      </c>
      <c r="F800" s="24">
        <v>0</v>
      </c>
      <c r="G800" s="24">
        <v>0.96799999999999997</v>
      </c>
      <c r="H800" s="24">
        <v>0.125</v>
      </c>
      <c r="I800" s="24">
        <v>0.28799999999999998</v>
      </c>
      <c r="J800" s="49">
        <v>0.48557591468174399</v>
      </c>
      <c r="K800" s="30">
        <f t="shared" si="36"/>
        <v>0.59201415517998213</v>
      </c>
      <c r="L800" s="30">
        <f t="shared" si="37"/>
        <v>1.6</v>
      </c>
      <c r="M800" s="30">
        <f t="shared" si="38"/>
        <v>0.3</v>
      </c>
    </row>
    <row r="801" spans="1:13">
      <c r="A801" s="31">
        <v>1320</v>
      </c>
      <c r="B801" s="31" t="s">
        <v>56</v>
      </c>
      <c r="C801" s="31" t="s">
        <v>49</v>
      </c>
      <c r="D801" s="24">
        <v>0.22</v>
      </c>
      <c r="E801" s="24">
        <v>50.8</v>
      </c>
      <c r="F801" s="24">
        <v>0</v>
      </c>
      <c r="G801" s="24">
        <v>1.395</v>
      </c>
      <c r="H801" s="24">
        <v>0.33900000000000002</v>
      </c>
      <c r="I801" s="24">
        <v>0.39300000000000002</v>
      </c>
      <c r="J801" s="49">
        <v>4.7134660972334604E-3</v>
      </c>
      <c r="K801" s="30">
        <f t="shared" si="36"/>
        <v>7.8417935459673075E-3</v>
      </c>
      <c r="L801" s="30">
        <f t="shared" si="37"/>
        <v>0</v>
      </c>
      <c r="M801" s="30">
        <f t="shared" si="38"/>
        <v>0</v>
      </c>
    </row>
    <row r="802" spans="1:13">
      <c r="A802" s="31">
        <v>1320</v>
      </c>
      <c r="B802" s="31" t="s">
        <v>56</v>
      </c>
      <c r="C802" s="31" t="s">
        <v>49</v>
      </c>
      <c r="D802" s="24">
        <v>0.22</v>
      </c>
      <c r="E802" s="24">
        <v>50.8</v>
      </c>
      <c r="F802" s="24">
        <v>0</v>
      </c>
      <c r="G802" s="24">
        <v>1.395</v>
      </c>
      <c r="H802" s="24">
        <v>0.33900000000000002</v>
      </c>
      <c r="I802" s="24">
        <v>0.39300000000000002</v>
      </c>
      <c r="J802" s="49">
        <v>0.4701994457609</v>
      </c>
      <c r="K802" s="30">
        <f t="shared" si="36"/>
        <v>0.78227081791240938</v>
      </c>
      <c r="L802" s="30">
        <f t="shared" si="37"/>
        <v>3</v>
      </c>
      <c r="M802" s="30">
        <f t="shared" si="38"/>
        <v>0.8</v>
      </c>
    </row>
    <row r="803" spans="1:13">
      <c r="A803" s="31">
        <v>1320</v>
      </c>
      <c r="B803" s="31" t="s">
        <v>56</v>
      </c>
      <c r="C803" s="31" t="s">
        <v>49</v>
      </c>
      <c r="D803" s="24">
        <v>0.22</v>
      </c>
      <c r="E803" s="24">
        <v>50.8</v>
      </c>
      <c r="F803" s="24">
        <v>0</v>
      </c>
      <c r="G803" s="24">
        <v>1.395</v>
      </c>
      <c r="H803" s="24">
        <v>0.33900000000000002</v>
      </c>
      <c r="I803" s="24">
        <v>0.39300000000000002</v>
      </c>
      <c r="J803" s="49">
        <v>6.6199255139676598</v>
      </c>
      <c r="K803" s="30">
        <f t="shared" si="36"/>
        <v>11.013570077587998</v>
      </c>
      <c r="L803" s="30">
        <f t="shared" si="37"/>
        <v>41.8</v>
      </c>
      <c r="M803" s="30">
        <f t="shared" si="38"/>
        <v>11.6</v>
      </c>
    </row>
    <row r="804" spans="1:13">
      <c r="A804" s="31">
        <v>1320</v>
      </c>
      <c r="B804" s="31" t="s">
        <v>56</v>
      </c>
      <c r="C804" s="31" t="s">
        <v>49</v>
      </c>
      <c r="D804" s="24">
        <v>0.22</v>
      </c>
      <c r="E804" s="24">
        <v>50.8</v>
      </c>
      <c r="F804" s="24">
        <v>0</v>
      </c>
      <c r="G804" s="24">
        <v>1.395</v>
      </c>
      <c r="H804" s="24">
        <v>0.33900000000000002</v>
      </c>
      <c r="I804" s="24">
        <v>0.39300000000000002</v>
      </c>
      <c r="J804" s="49">
        <v>0.30334127313187498</v>
      </c>
      <c r="K804" s="30">
        <f t="shared" si="36"/>
        <v>0.5046688761095004</v>
      </c>
      <c r="L804" s="30">
        <f t="shared" si="37"/>
        <v>1.9</v>
      </c>
      <c r="M804" s="30">
        <f t="shared" si="38"/>
        <v>0.5</v>
      </c>
    </row>
    <row r="805" spans="1:13">
      <c r="A805" s="31">
        <v>1320</v>
      </c>
      <c r="B805" s="31" t="s">
        <v>56</v>
      </c>
      <c r="C805" s="31" t="s">
        <v>49</v>
      </c>
      <c r="D805" s="24">
        <v>0.22</v>
      </c>
      <c r="E805" s="24">
        <v>50.8</v>
      </c>
      <c r="F805" s="24">
        <v>0</v>
      </c>
      <c r="G805" s="24">
        <v>1.395</v>
      </c>
      <c r="H805" s="24">
        <v>0.33900000000000002</v>
      </c>
      <c r="I805" s="24">
        <v>0.39300000000000002</v>
      </c>
      <c r="J805" s="49">
        <v>1.2351874037452899</v>
      </c>
      <c r="K805" s="30">
        <f t="shared" si="36"/>
        <v>2.0549812836110388</v>
      </c>
      <c r="L805" s="30">
        <f t="shared" si="37"/>
        <v>7.8</v>
      </c>
      <c r="M805" s="30">
        <f t="shared" si="38"/>
        <v>2.2000000000000002</v>
      </c>
    </row>
    <row r="806" spans="1:13">
      <c r="A806" s="31">
        <v>1320</v>
      </c>
      <c r="B806" s="31" t="s">
        <v>56</v>
      </c>
      <c r="C806" s="31" t="s">
        <v>49</v>
      </c>
      <c r="D806" s="24">
        <v>0.22</v>
      </c>
      <c r="E806" s="24">
        <v>50.8</v>
      </c>
      <c r="F806" s="24">
        <v>0</v>
      </c>
      <c r="G806" s="24">
        <v>1.395</v>
      </c>
      <c r="H806" s="24">
        <v>0.33900000000000002</v>
      </c>
      <c r="I806" s="24">
        <v>0.39300000000000002</v>
      </c>
      <c r="J806" s="49">
        <v>1.32215728016716E-2</v>
      </c>
      <c r="K806" s="30">
        <f t="shared" si="36"/>
        <v>2.1996730670141042E-2</v>
      </c>
      <c r="L806" s="30">
        <f t="shared" si="37"/>
        <v>0.1</v>
      </c>
      <c r="M806" s="30">
        <f t="shared" si="38"/>
        <v>0</v>
      </c>
    </row>
    <row r="807" spans="1:13">
      <c r="A807" s="31">
        <v>1330</v>
      </c>
      <c r="B807" s="31" t="s">
        <v>56</v>
      </c>
      <c r="C807" s="31" t="s">
        <v>47</v>
      </c>
      <c r="D807" s="24">
        <v>0.22</v>
      </c>
      <c r="E807" s="24">
        <v>50.8</v>
      </c>
      <c r="F807" s="24">
        <v>0</v>
      </c>
      <c r="G807" s="24">
        <v>1.395</v>
      </c>
      <c r="H807" s="24">
        <v>0.33900000000000002</v>
      </c>
      <c r="I807" s="24">
        <v>0.39300000000000002</v>
      </c>
      <c r="J807" s="49">
        <v>1.49465502977706</v>
      </c>
      <c r="K807" s="30">
        <f t="shared" si="36"/>
        <v>2.486657573040095</v>
      </c>
      <c r="L807" s="30">
        <f t="shared" si="37"/>
        <v>9.4</v>
      </c>
      <c r="M807" s="30">
        <f t="shared" si="38"/>
        <v>2.6</v>
      </c>
    </row>
    <row r="808" spans="1:13">
      <c r="A808" s="31">
        <v>1330</v>
      </c>
      <c r="B808" s="31" t="s">
        <v>56</v>
      </c>
      <c r="C808" s="31" t="s">
        <v>47</v>
      </c>
      <c r="D808" s="24">
        <v>0.22</v>
      </c>
      <c r="E808" s="24">
        <v>50.8</v>
      </c>
      <c r="F808" s="24">
        <v>0</v>
      </c>
      <c r="G808" s="24">
        <v>1.395</v>
      </c>
      <c r="H808" s="24">
        <v>0.33900000000000002</v>
      </c>
      <c r="I808" s="24">
        <v>0.39300000000000002</v>
      </c>
      <c r="J808" s="49">
        <v>12.575678892299999</v>
      </c>
      <c r="K808" s="30">
        <f t="shared" si="36"/>
        <v>20.92215697311951</v>
      </c>
      <c r="L808" s="30">
        <f t="shared" si="37"/>
        <v>79.400000000000006</v>
      </c>
      <c r="M808" s="30">
        <f t="shared" si="38"/>
        <v>22.1</v>
      </c>
    </row>
    <row r="809" spans="1:13">
      <c r="A809" s="31">
        <v>1330</v>
      </c>
      <c r="B809" s="31" t="s">
        <v>56</v>
      </c>
      <c r="C809" s="31" t="s">
        <v>49</v>
      </c>
      <c r="D809" s="24">
        <v>0.22</v>
      </c>
      <c r="E809" s="24">
        <v>50.8</v>
      </c>
      <c r="F809" s="24">
        <v>0</v>
      </c>
      <c r="G809" s="24">
        <v>1.395</v>
      </c>
      <c r="H809" s="24">
        <v>0.33900000000000002</v>
      </c>
      <c r="I809" s="24">
        <v>0.39300000000000002</v>
      </c>
      <c r="J809" s="49">
        <v>8.5063137954177694</v>
      </c>
      <c r="K809" s="30">
        <f t="shared" si="36"/>
        <v>14.151954261436543</v>
      </c>
      <c r="L809" s="30">
        <f t="shared" si="37"/>
        <v>53.7</v>
      </c>
      <c r="M809" s="30">
        <f t="shared" si="38"/>
        <v>14.9</v>
      </c>
    </row>
    <row r="810" spans="1:13">
      <c r="A810" s="31">
        <v>1210</v>
      </c>
      <c r="B810" s="31" t="s">
        <v>56</v>
      </c>
      <c r="C810" s="31" t="s">
        <v>49</v>
      </c>
      <c r="D810" s="24">
        <v>0.22</v>
      </c>
      <c r="E810" s="24">
        <v>50.8</v>
      </c>
      <c r="F810" s="24">
        <v>0</v>
      </c>
      <c r="G810" s="24">
        <v>1.2450000000000001</v>
      </c>
      <c r="H810" s="24">
        <v>0.21299999999999999</v>
      </c>
      <c r="I810" s="24">
        <v>0.28799999999999998</v>
      </c>
      <c r="J810" s="49">
        <v>5.7091986106947198E-2</v>
      </c>
      <c r="K810" s="30">
        <f t="shared" si="36"/>
        <v>6.960654946159002E-2</v>
      </c>
      <c r="L810" s="30">
        <f t="shared" si="37"/>
        <v>0.2</v>
      </c>
      <c r="M810" s="30">
        <f t="shared" si="38"/>
        <v>0.1</v>
      </c>
    </row>
    <row r="811" spans="1:13">
      <c r="A811" s="31">
        <v>1390</v>
      </c>
      <c r="B811" s="31" t="s">
        <v>56</v>
      </c>
      <c r="C811" s="31" t="s">
        <v>49</v>
      </c>
      <c r="D811" s="24">
        <v>0.22</v>
      </c>
      <c r="E811" s="24">
        <v>50.8</v>
      </c>
      <c r="F811" s="24">
        <v>0</v>
      </c>
      <c r="G811" s="24">
        <v>1.395</v>
      </c>
      <c r="H811" s="24">
        <v>0.33900000000000002</v>
      </c>
      <c r="I811" s="24">
        <v>0.39300000000000002</v>
      </c>
      <c r="J811" s="49">
        <v>2.82607445259098</v>
      </c>
      <c r="K811" s="30">
        <f t="shared" si="36"/>
        <v>4.7017400667756135</v>
      </c>
      <c r="L811" s="30">
        <f t="shared" si="37"/>
        <v>17.8</v>
      </c>
      <c r="M811" s="30">
        <f t="shared" si="38"/>
        <v>5</v>
      </c>
    </row>
    <row r="812" spans="1:13">
      <c r="A812" s="31">
        <v>1390</v>
      </c>
      <c r="B812" s="31" t="s">
        <v>56</v>
      </c>
      <c r="C812" s="31" t="s">
        <v>49</v>
      </c>
      <c r="D812" s="24">
        <v>0.22</v>
      </c>
      <c r="E812" s="24">
        <v>50.8</v>
      </c>
      <c r="F812" s="24">
        <v>0</v>
      </c>
      <c r="G812" s="24">
        <v>1.395</v>
      </c>
      <c r="H812" s="24">
        <v>0.33900000000000002</v>
      </c>
      <c r="I812" s="24">
        <v>0.39300000000000002</v>
      </c>
      <c r="J812" s="49">
        <v>2.87434556165553</v>
      </c>
      <c r="K812" s="30">
        <f t="shared" si="36"/>
        <v>4.782048710926305</v>
      </c>
      <c r="L812" s="30">
        <f t="shared" si="37"/>
        <v>18.2</v>
      </c>
      <c r="M812" s="30">
        <f t="shared" si="38"/>
        <v>5</v>
      </c>
    </row>
    <row r="813" spans="1:13">
      <c r="A813" s="31">
        <v>1390</v>
      </c>
      <c r="B813" s="31" t="s">
        <v>56</v>
      </c>
      <c r="C813" s="31" t="s">
        <v>47</v>
      </c>
      <c r="D813" s="24">
        <v>0.22</v>
      </c>
      <c r="E813" s="24">
        <v>50.8</v>
      </c>
      <c r="F813" s="24">
        <v>0</v>
      </c>
      <c r="G813" s="24">
        <v>1.395</v>
      </c>
      <c r="H813" s="24">
        <v>0.33900000000000002</v>
      </c>
      <c r="I813" s="24">
        <v>0.39300000000000002</v>
      </c>
      <c r="J813" s="49">
        <v>1.0487985230571999</v>
      </c>
      <c r="K813" s="30">
        <f t="shared" si="36"/>
        <v>1.7448861028102636</v>
      </c>
      <c r="L813" s="30">
        <f t="shared" si="37"/>
        <v>6.6</v>
      </c>
      <c r="M813" s="30">
        <f t="shared" si="38"/>
        <v>1.8</v>
      </c>
    </row>
    <row r="814" spans="1:13">
      <c r="A814" s="31">
        <v>1110</v>
      </c>
      <c r="B814" s="31" t="s">
        <v>51</v>
      </c>
      <c r="D814" s="24">
        <v>0.63</v>
      </c>
      <c r="E814" s="24">
        <v>53.6</v>
      </c>
      <c r="F814" s="24">
        <v>0.66</v>
      </c>
      <c r="G814" s="24">
        <v>0.96799999999999997</v>
      </c>
      <c r="H814" s="24">
        <v>0.125</v>
      </c>
      <c r="I814" s="24">
        <v>0.28799999999999998</v>
      </c>
      <c r="J814" s="49">
        <v>0.29345455535519199</v>
      </c>
      <c r="K814" s="30">
        <f t="shared" si="36"/>
        <v>0.5711799465433457</v>
      </c>
      <c r="L814" s="30">
        <f t="shared" si="37"/>
        <v>1.5</v>
      </c>
      <c r="M814" s="30">
        <f t="shared" si="38"/>
        <v>0.4</v>
      </c>
    </row>
    <row r="815" spans="1:13">
      <c r="A815" s="31">
        <v>1110</v>
      </c>
      <c r="B815" s="31" t="s">
        <v>51</v>
      </c>
      <c r="C815" s="31" t="s">
        <v>47</v>
      </c>
      <c r="D815" s="24">
        <v>0.63</v>
      </c>
      <c r="E815" s="24">
        <v>53.6</v>
      </c>
      <c r="F815" s="24">
        <v>0.66</v>
      </c>
      <c r="G815" s="24">
        <v>0.96799999999999997</v>
      </c>
      <c r="H815" s="24">
        <v>0.125</v>
      </c>
      <c r="I815" s="24">
        <v>0.28799999999999998</v>
      </c>
      <c r="J815" s="49">
        <v>24.016569346099999</v>
      </c>
      <c r="K815" s="30">
        <f t="shared" si="36"/>
        <v>46.745850575249037</v>
      </c>
      <c r="L815" s="30">
        <f t="shared" si="37"/>
        <v>123.1</v>
      </c>
      <c r="M815" s="30">
        <f t="shared" si="38"/>
        <v>31</v>
      </c>
    </row>
    <row r="816" spans="1:13">
      <c r="A816" s="31">
        <v>1110</v>
      </c>
      <c r="B816" s="31" t="s">
        <v>51</v>
      </c>
      <c r="C816" s="31" t="s">
        <v>47</v>
      </c>
      <c r="D816" s="24">
        <v>0.63</v>
      </c>
      <c r="E816" s="24">
        <v>53.6</v>
      </c>
      <c r="F816" s="24">
        <v>0.66</v>
      </c>
      <c r="G816" s="24">
        <v>0.96799999999999997</v>
      </c>
      <c r="H816" s="24">
        <v>0.125</v>
      </c>
      <c r="I816" s="24">
        <v>0.28799999999999998</v>
      </c>
      <c r="J816" s="49">
        <v>3.2697624403346901</v>
      </c>
      <c r="K816" s="30">
        <f t="shared" si="36"/>
        <v>6.3642656138674401</v>
      </c>
      <c r="L816" s="30">
        <f t="shared" si="37"/>
        <v>16.8</v>
      </c>
      <c r="M816" s="30">
        <f t="shared" si="38"/>
        <v>4.2</v>
      </c>
    </row>
    <row r="817" spans="1:13">
      <c r="A817" s="31">
        <v>1110</v>
      </c>
      <c r="B817" s="31" t="s">
        <v>51</v>
      </c>
      <c r="C817" s="31" t="s">
        <v>47</v>
      </c>
      <c r="D817" s="24">
        <v>0.63</v>
      </c>
      <c r="E817" s="24">
        <v>53.6</v>
      </c>
      <c r="F817" s="24">
        <v>0.66</v>
      </c>
      <c r="G817" s="24">
        <v>0.96799999999999997</v>
      </c>
      <c r="H817" s="24">
        <v>0.125</v>
      </c>
      <c r="I817" s="24">
        <v>0.28799999999999998</v>
      </c>
      <c r="J817" s="49">
        <v>0.27993187602106401</v>
      </c>
      <c r="K817" s="30">
        <f t="shared" si="36"/>
        <v>0.54485940348739903</v>
      </c>
      <c r="L817" s="30">
        <f t="shared" si="37"/>
        <v>1.4</v>
      </c>
      <c r="M817" s="30">
        <f t="shared" si="38"/>
        <v>0.4</v>
      </c>
    </row>
    <row r="818" spans="1:13">
      <c r="A818" s="31">
        <v>1110</v>
      </c>
      <c r="B818" s="31" t="s">
        <v>51</v>
      </c>
      <c r="C818" s="31" t="s">
        <v>49</v>
      </c>
      <c r="D818" s="24">
        <v>0.63</v>
      </c>
      <c r="E818" s="24">
        <v>53.6</v>
      </c>
      <c r="F818" s="24">
        <v>0.66</v>
      </c>
      <c r="G818" s="24">
        <v>0.96799999999999997</v>
      </c>
      <c r="H818" s="24">
        <v>0.125</v>
      </c>
      <c r="I818" s="24">
        <v>0.28799999999999998</v>
      </c>
      <c r="J818" s="49">
        <v>1.4334183506304301</v>
      </c>
      <c r="K818" s="30">
        <f t="shared" si="36"/>
        <v>2.7900054776670693</v>
      </c>
      <c r="L818" s="30">
        <f t="shared" si="37"/>
        <v>7.3</v>
      </c>
      <c r="M818" s="30">
        <f t="shared" si="38"/>
        <v>1.9</v>
      </c>
    </row>
    <row r="819" spans="1:13">
      <c r="A819" s="31">
        <v>1110</v>
      </c>
      <c r="B819" s="31" t="s">
        <v>51</v>
      </c>
      <c r="C819" s="31" t="s">
        <v>47</v>
      </c>
      <c r="D819" s="24">
        <v>0.63</v>
      </c>
      <c r="E819" s="24">
        <v>53.6</v>
      </c>
      <c r="F819" s="24">
        <v>0.66</v>
      </c>
      <c r="G819" s="24">
        <v>0.96799999999999997</v>
      </c>
      <c r="H819" s="24">
        <v>0.125</v>
      </c>
      <c r="I819" s="24">
        <v>0.28799999999999998</v>
      </c>
      <c r="J819" s="49">
        <v>0.33878761234560401</v>
      </c>
      <c r="K819" s="30">
        <f t="shared" si="36"/>
        <v>0.65941620866948369</v>
      </c>
      <c r="L819" s="30">
        <f t="shared" si="37"/>
        <v>1.7</v>
      </c>
      <c r="M819" s="30">
        <f t="shared" si="38"/>
        <v>0.4</v>
      </c>
    </row>
    <row r="820" spans="1:13">
      <c r="A820" s="31">
        <v>1330</v>
      </c>
      <c r="B820" s="31" t="s">
        <v>56</v>
      </c>
      <c r="D820" s="24">
        <v>0.22</v>
      </c>
      <c r="E820" s="24">
        <v>50.8</v>
      </c>
      <c r="F820" s="24">
        <v>0</v>
      </c>
      <c r="G820" s="24">
        <v>1.395</v>
      </c>
      <c r="H820" s="24">
        <v>0.33900000000000002</v>
      </c>
      <c r="I820" s="24">
        <v>0.39300000000000002</v>
      </c>
      <c r="J820" s="49">
        <v>3.3540440075674298E-2</v>
      </c>
      <c r="K820" s="30">
        <f t="shared" si="36"/>
        <v>5.5801230153899338E-2</v>
      </c>
      <c r="L820" s="30">
        <f t="shared" si="37"/>
        <v>0.2</v>
      </c>
      <c r="M820" s="30">
        <f t="shared" si="38"/>
        <v>0.1</v>
      </c>
    </row>
    <row r="821" spans="1:13">
      <c r="A821" s="31">
        <v>1330</v>
      </c>
      <c r="B821" s="31" t="s">
        <v>56</v>
      </c>
      <c r="C821" s="31" t="s">
        <v>47</v>
      </c>
      <c r="D821" s="24">
        <v>0.22</v>
      </c>
      <c r="E821" s="24">
        <v>50.8</v>
      </c>
      <c r="F821" s="24">
        <v>0</v>
      </c>
      <c r="G821" s="24">
        <v>1.395</v>
      </c>
      <c r="H821" s="24">
        <v>0.33900000000000002</v>
      </c>
      <c r="I821" s="24">
        <v>0.39300000000000002</v>
      </c>
      <c r="J821" s="49">
        <v>14.6830949774</v>
      </c>
      <c r="K821" s="30">
        <f t="shared" si="36"/>
        <v>24.42826511390038</v>
      </c>
      <c r="L821" s="30">
        <f t="shared" si="37"/>
        <v>92.7</v>
      </c>
      <c r="M821" s="30">
        <f t="shared" si="38"/>
        <v>25.8</v>
      </c>
    </row>
    <row r="822" spans="1:13">
      <c r="A822" s="31">
        <v>1330</v>
      </c>
      <c r="B822" s="31" t="s">
        <v>56</v>
      </c>
      <c r="C822" s="31" t="s">
        <v>47</v>
      </c>
      <c r="D822" s="24">
        <v>0.22</v>
      </c>
      <c r="E822" s="24">
        <v>50.8</v>
      </c>
      <c r="F822" s="24">
        <v>0</v>
      </c>
      <c r="G822" s="24">
        <v>1.395</v>
      </c>
      <c r="H822" s="24">
        <v>0.33900000000000002</v>
      </c>
      <c r="I822" s="24">
        <v>0.39300000000000002</v>
      </c>
      <c r="J822" s="49">
        <v>14.6949503635</v>
      </c>
      <c r="K822" s="30">
        <f t="shared" si="36"/>
        <v>24.447988919754952</v>
      </c>
      <c r="L822" s="30">
        <f t="shared" si="37"/>
        <v>92.8</v>
      </c>
      <c r="M822" s="30">
        <f t="shared" si="38"/>
        <v>25.8</v>
      </c>
    </row>
    <row r="823" spans="1:13">
      <c r="A823" s="31">
        <v>1330</v>
      </c>
      <c r="B823" s="31" t="s">
        <v>56</v>
      </c>
      <c r="C823" s="31" t="s">
        <v>46</v>
      </c>
      <c r="D823" s="24">
        <v>0.22</v>
      </c>
      <c r="E823" s="24">
        <v>50.8</v>
      </c>
      <c r="F823" s="24">
        <v>0</v>
      </c>
      <c r="G823" s="24">
        <v>1.395</v>
      </c>
      <c r="H823" s="24">
        <v>0.33900000000000002</v>
      </c>
      <c r="I823" s="24">
        <v>0.39300000000000002</v>
      </c>
      <c r="J823" s="49">
        <v>4.7001951077352304</v>
      </c>
      <c r="K823" s="30">
        <f t="shared" si="36"/>
        <v>7.8197146007391032</v>
      </c>
      <c r="L823" s="30">
        <f t="shared" si="37"/>
        <v>29.7</v>
      </c>
      <c r="M823" s="30">
        <f t="shared" si="38"/>
        <v>8.1999999999999993</v>
      </c>
    </row>
    <row r="824" spans="1:13">
      <c r="A824" s="31">
        <v>1330</v>
      </c>
      <c r="B824" s="31" t="s">
        <v>56</v>
      </c>
      <c r="C824" s="31" t="s">
        <v>49</v>
      </c>
      <c r="D824" s="24">
        <v>0.22</v>
      </c>
      <c r="E824" s="24">
        <v>50.8</v>
      </c>
      <c r="F824" s="24">
        <v>0</v>
      </c>
      <c r="G824" s="24">
        <v>1.395</v>
      </c>
      <c r="H824" s="24">
        <v>0.33900000000000002</v>
      </c>
      <c r="I824" s="24">
        <v>0.39300000000000002</v>
      </c>
      <c r="J824" s="49">
        <v>4.0135504414979904E-3</v>
      </c>
      <c r="K824" s="30">
        <f t="shared" si="36"/>
        <v>6.6773438695202072E-3</v>
      </c>
      <c r="L824" s="30">
        <f t="shared" si="37"/>
        <v>0</v>
      </c>
      <c r="M824" s="30">
        <f t="shared" si="38"/>
        <v>0</v>
      </c>
    </row>
    <row r="825" spans="1:13">
      <c r="A825" s="31">
        <v>1330</v>
      </c>
      <c r="B825" s="31" t="s">
        <v>56</v>
      </c>
      <c r="C825" s="31" t="s">
        <v>49</v>
      </c>
      <c r="D825" s="24">
        <v>0.22</v>
      </c>
      <c r="E825" s="24">
        <v>50.8</v>
      </c>
      <c r="F825" s="24">
        <v>0</v>
      </c>
      <c r="G825" s="24">
        <v>1.395</v>
      </c>
      <c r="H825" s="24">
        <v>0.33900000000000002</v>
      </c>
      <c r="I825" s="24">
        <v>0.39300000000000002</v>
      </c>
      <c r="J825" s="49">
        <v>12.335168047</v>
      </c>
      <c r="K825" s="30">
        <f t="shared" si="36"/>
        <v>20.522019079793903</v>
      </c>
      <c r="L825" s="30">
        <f t="shared" si="37"/>
        <v>77.900000000000006</v>
      </c>
      <c r="M825" s="30">
        <f t="shared" si="38"/>
        <v>21.6</v>
      </c>
    </row>
    <row r="826" spans="1:13">
      <c r="A826" s="31">
        <v>1110</v>
      </c>
      <c r="B826" s="31" t="s">
        <v>56</v>
      </c>
      <c r="C826" s="31" t="s">
        <v>47</v>
      </c>
      <c r="D826" s="24">
        <v>0.22</v>
      </c>
      <c r="E826" s="24">
        <v>50.8</v>
      </c>
      <c r="F826" s="24">
        <v>0</v>
      </c>
      <c r="G826" s="24">
        <v>0.96799999999999997</v>
      </c>
      <c r="H826" s="24">
        <v>0.125</v>
      </c>
      <c r="I826" s="24">
        <v>0.28799999999999998</v>
      </c>
      <c r="J826" s="49">
        <v>3.0564876294166599</v>
      </c>
      <c r="K826" s="30">
        <f t="shared" si="36"/>
        <v>3.7264697177847914</v>
      </c>
      <c r="L826" s="30">
        <f t="shared" si="37"/>
        <v>9.8000000000000007</v>
      </c>
      <c r="M826" s="30">
        <f t="shared" si="38"/>
        <v>1.9</v>
      </c>
    </row>
    <row r="827" spans="1:13">
      <c r="A827" s="31">
        <v>1110</v>
      </c>
      <c r="B827" s="31" t="s">
        <v>56</v>
      </c>
      <c r="C827" s="31" t="s">
        <v>46</v>
      </c>
      <c r="D827" s="24">
        <v>0.22</v>
      </c>
      <c r="E827" s="24">
        <v>50.8</v>
      </c>
      <c r="F827" s="24">
        <v>0</v>
      </c>
      <c r="G827" s="24">
        <v>0.96799999999999997</v>
      </c>
      <c r="H827" s="24">
        <v>0.125</v>
      </c>
      <c r="I827" s="24">
        <v>0.28799999999999998</v>
      </c>
      <c r="J827" s="49">
        <v>0.38469821850306002</v>
      </c>
      <c r="K827" s="30">
        <f t="shared" si="36"/>
        <v>0.46902406799893076</v>
      </c>
      <c r="L827" s="30">
        <f t="shared" si="37"/>
        <v>1.2</v>
      </c>
      <c r="M827" s="30">
        <f t="shared" si="38"/>
        <v>0.2</v>
      </c>
    </row>
    <row r="828" spans="1:13">
      <c r="A828" s="31">
        <v>1110</v>
      </c>
      <c r="B828" s="31" t="s">
        <v>56</v>
      </c>
      <c r="C828" s="31" t="s">
        <v>47</v>
      </c>
      <c r="D828" s="24">
        <v>0.22</v>
      </c>
      <c r="E828" s="24">
        <v>50.8</v>
      </c>
      <c r="F828" s="24">
        <v>0</v>
      </c>
      <c r="G828" s="24">
        <v>0.96799999999999997</v>
      </c>
      <c r="H828" s="24">
        <v>0.125</v>
      </c>
      <c r="I828" s="24">
        <v>0.28799999999999998</v>
      </c>
      <c r="J828" s="49">
        <v>5.9082299641464997E-4</v>
      </c>
      <c r="K828" s="30">
        <f t="shared" si="36"/>
        <v>7.2033139722874116E-4</v>
      </c>
      <c r="L828" s="30">
        <f t="shared" si="37"/>
        <v>0</v>
      </c>
      <c r="M828" s="30">
        <f t="shared" si="38"/>
        <v>0</v>
      </c>
    </row>
    <row r="829" spans="1:13">
      <c r="A829" s="31">
        <v>1110</v>
      </c>
      <c r="B829" s="31" t="s">
        <v>56</v>
      </c>
      <c r="C829" s="31" t="s">
        <v>49</v>
      </c>
      <c r="D829" s="24">
        <v>0.22</v>
      </c>
      <c r="E829" s="24">
        <v>50.8</v>
      </c>
      <c r="F829" s="24">
        <v>0</v>
      </c>
      <c r="G829" s="24">
        <v>0.96799999999999997</v>
      </c>
      <c r="H829" s="24">
        <v>0.125</v>
      </c>
      <c r="I829" s="24">
        <v>0.28799999999999998</v>
      </c>
      <c r="J829" s="49">
        <v>3.0041355306536999</v>
      </c>
      <c r="K829" s="30">
        <f t="shared" si="36"/>
        <v>3.6626420389729901</v>
      </c>
      <c r="L829" s="30">
        <f t="shared" si="37"/>
        <v>9.6</v>
      </c>
      <c r="M829" s="30">
        <f t="shared" si="38"/>
        <v>1.9</v>
      </c>
    </row>
    <row r="830" spans="1:13">
      <c r="A830" s="31">
        <v>1110</v>
      </c>
      <c r="B830" s="31" t="s">
        <v>56</v>
      </c>
      <c r="C830" s="31" t="s">
        <v>49</v>
      </c>
      <c r="D830" s="24">
        <v>0.22</v>
      </c>
      <c r="E830" s="24">
        <v>50.8</v>
      </c>
      <c r="F830" s="24">
        <v>0</v>
      </c>
      <c r="G830" s="24">
        <v>0.96799999999999997</v>
      </c>
      <c r="H830" s="24">
        <v>0.125</v>
      </c>
      <c r="I830" s="24">
        <v>0.28799999999999998</v>
      </c>
      <c r="J830" s="49">
        <v>3.13590493577553</v>
      </c>
      <c r="K830" s="30">
        <f t="shared" si="36"/>
        <v>3.8232952976975256</v>
      </c>
      <c r="L830" s="30">
        <f t="shared" si="37"/>
        <v>10.1</v>
      </c>
      <c r="M830" s="30">
        <f t="shared" si="38"/>
        <v>2</v>
      </c>
    </row>
    <row r="831" spans="1:13">
      <c r="A831" s="31">
        <v>1110</v>
      </c>
      <c r="B831" s="31" t="s">
        <v>56</v>
      </c>
      <c r="C831" s="31" t="s">
        <v>47</v>
      </c>
      <c r="D831" s="24">
        <v>0.22</v>
      </c>
      <c r="E831" s="24">
        <v>50.8</v>
      </c>
      <c r="F831" s="24">
        <v>0</v>
      </c>
      <c r="G831" s="24">
        <v>0.96799999999999997</v>
      </c>
      <c r="H831" s="24">
        <v>0.125</v>
      </c>
      <c r="I831" s="24">
        <v>0.28799999999999998</v>
      </c>
      <c r="J831" s="49">
        <v>3.6097232368645802</v>
      </c>
      <c r="K831" s="30">
        <f t="shared" si="36"/>
        <v>4.4009745703852952</v>
      </c>
      <c r="L831" s="30">
        <f t="shared" si="37"/>
        <v>11.6</v>
      </c>
      <c r="M831" s="30">
        <f t="shared" si="38"/>
        <v>2.2999999999999998</v>
      </c>
    </row>
    <row r="832" spans="1:13">
      <c r="A832" s="31">
        <v>1110</v>
      </c>
      <c r="B832" s="31" t="s">
        <v>56</v>
      </c>
      <c r="C832" s="31" t="s">
        <v>49</v>
      </c>
      <c r="D832" s="24">
        <v>0.22</v>
      </c>
      <c r="E832" s="24">
        <v>50.8</v>
      </c>
      <c r="F832" s="24">
        <v>0</v>
      </c>
      <c r="G832" s="24">
        <v>0.96799999999999997</v>
      </c>
      <c r="H832" s="24">
        <v>0.125</v>
      </c>
      <c r="I832" s="24">
        <v>0.28799999999999998</v>
      </c>
      <c r="J832" s="49">
        <v>20.513193683899999</v>
      </c>
      <c r="K832" s="30">
        <f t="shared" si="36"/>
        <v>25.009685739410873</v>
      </c>
      <c r="L832" s="30">
        <f t="shared" si="37"/>
        <v>65.900000000000006</v>
      </c>
      <c r="M832" s="30">
        <f t="shared" si="38"/>
        <v>13</v>
      </c>
    </row>
    <row r="833" spans="1:13">
      <c r="A833" s="31">
        <v>1110</v>
      </c>
      <c r="B833" s="31" t="s">
        <v>56</v>
      </c>
      <c r="C833" s="31" t="s">
        <v>49</v>
      </c>
      <c r="D833" s="24">
        <v>0.22</v>
      </c>
      <c r="E833" s="24">
        <v>50.8</v>
      </c>
      <c r="F833" s="24">
        <v>0</v>
      </c>
      <c r="G833" s="24">
        <v>0.96799999999999997</v>
      </c>
      <c r="H833" s="24">
        <v>0.125</v>
      </c>
      <c r="I833" s="24">
        <v>0.28799999999999998</v>
      </c>
      <c r="J833" s="49">
        <v>5.4474003928815202</v>
      </c>
      <c r="K833" s="30">
        <f t="shared" si="36"/>
        <v>6.6414705590011485</v>
      </c>
      <c r="L833" s="30">
        <f t="shared" si="37"/>
        <v>17.5</v>
      </c>
      <c r="M833" s="30">
        <f t="shared" si="38"/>
        <v>3.5</v>
      </c>
    </row>
    <row r="834" spans="1:13">
      <c r="A834" s="31">
        <v>1110</v>
      </c>
      <c r="B834" s="31" t="s">
        <v>56</v>
      </c>
      <c r="C834" s="31" t="s">
        <v>47</v>
      </c>
      <c r="D834" s="24">
        <v>0.22</v>
      </c>
      <c r="E834" s="24">
        <v>50.8</v>
      </c>
      <c r="F834" s="24">
        <v>0</v>
      </c>
      <c r="G834" s="24">
        <v>0.96799999999999997</v>
      </c>
      <c r="H834" s="24">
        <v>0.125</v>
      </c>
      <c r="I834" s="24">
        <v>0.28799999999999998</v>
      </c>
      <c r="J834" s="49">
        <v>2.0298505945496701</v>
      </c>
      <c r="K834" s="30">
        <f t="shared" si="36"/>
        <v>2.4747938448749576</v>
      </c>
      <c r="L834" s="30">
        <f t="shared" si="37"/>
        <v>6.5</v>
      </c>
      <c r="M834" s="30">
        <f t="shared" si="38"/>
        <v>1.3</v>
      </c>
    </row>
    <row r="835" spans="1:13">
      <c r="A835" s="31">
        <v>1110</v>
      </c>
      <c r="B835" s="31" t="s">
        <v>56</v>
      </c>
      <c r="C835" s="31" t="s">
        <v>46</v>
      </c>
      <c r="D835" s="24">
        <v>0.22</v>
      </c>
      <c r="E835" s="24">
        <v>50.8</v>
      </c>
      <c r="F835" s="24">
        <v>0</v>
      </c>
      <c r="G835" s="24">
        <v>0.96799999999999997</v>
      </c>
      <c r="H835" s="24">
        <v>0.125</v>
      </c>
      <c r="I835" s="24">
        <v>0.28799999999999998</v>
      </c>
      <c r="J835" s="49">
        <v>0.19862096904239199</v>
      </c>
      <c r="K835" s="30">
        <f t="shared" ref="K835:K898" si="39">(E835*I835*J835/12)+(F835*J835)</f>
        <v>0.24215868545648425</v>
      </c>
      <c r="L835" s="30">
        <f t="shared" ref="L835:L898" si="40">ROUND(2.721*G835*K835,1)</f>
        <v>0.6</v>
      </c>
      <c r="M835" s="30">
        <f t="shared" ref="M835:M898" si="41">ROUND((2.721*H835*K835)+(D835*J835),1)</f>
        <v>0.1</v>
      </c>
    </row>
    <row r="836" spans="1:13">
      <c r="A836" s="31">
        <v>1210</v>
      </c>
      <c r="B836" s="31" t="s">
        <v>56</v>
      </c>
      <c r="D836" s="24">
        <v>0.22</v>
      </c>
      <c r="E836" s="24">
        <v>50.8</v>
      </c>
      <c r="F836" s="24">
        <v>0</v>
      </c>
      <c r="G836" s="24">
        <v>1.2450000000000001</v>
      </c>
      <c r="H836" s="24">
        <v>0.21299999999999999</v>
      </c>
      <c r="I836" s="24">
        <v>0.28799999999999998</v>
      </c>
      <c r="J836" s="49">
        <v>4.8777293395359203E-2</v>
      </c>
      <c r="K836" s="30">
        <f t="shared" si="39"/>
        <v>5.9469276107621934E-2</v>
      </c>
      <c r="L836" s="30">
        <f t="shared" si="40"/>
        <v>0.2</v>
      </c>
      <c r="M836" s="30">
        <f t="shared" si="41"/>
        <v>0</v>
      </c>
    </row>
    <row r="837" spans="1:13">
      <c r="A837" s="31">
        <v>1210</v>
      </c>
      <c r="B837" s="31" t="s">
        <v>56</v>
      </c>
      <c r="C837" s="31" t="s">
        <v>49</v>
      </c>
      <c r="D837" s="24">
        <v>0.22</v>
      </c>
      <c r="E837" s="24">
        <v>50.8</v>
      </c>
      <c r="F837" s="24">
        <v>0</v>
      </c>
      <c r="G837" s="24">
        <v>1.2450000000000001</v>
      </c>
      <c r="H837" s="24">
        <v>0.21299999999999999</v>
      </c>
      <c r="I837" s="24">
        <v>0.28799999999999998</v>
      </c>
      <c r="J837" s="49">
        <v>9.8064694425344504E-2</v>
      </c>
      <c r="K837" s="30">
        <f t="shared" si="39"/>
        <v>0.11956047544338</v>
      </c>
      <c r="L837" s="30">
        <f t="shared" si="40"/>
        <v>0.4</v>
      </c>
      <c r="M837" s="30">
        <f t="shared" si="41"/>
        <v>0.1</v>
      </c>
    </row>
    <row r="838" spans="1:13">
      <c r="A838" s="31">
        <v>1210</v>
      </c>
      <c r="B838" s="31" t="s">
        <v>56</v>
      </c>
      <c r="C838" s="31" t="s">
        <v>47</v>
      </c>
      <c r="D838" s="24">
        <v>0.22</v>
      </c>
      <c r="E838" s="24">
        <v>50.8</v>
      </c>
      <c r="F838" s="24">
        <v>0</v>
      </c>
      <c r="G838" s="24">
        <v>1.2450000000000001</v>
      </c>
      <c r="H838" s="24">
        <v>0.21299999999999999</v>
      </c>
      <c r="I838" s="24">
        <v>0.28799999999999998</v>
      </c>
      <c r="J838" s="49">
        <v>5.3821148329844196E-3</v>
      </c>
      <c r="K838" s="30">
        <f t="shared" si="39"/>
        <v>6.5618744043746029E-3</v>
      </c>
      <c r="L838" s="30">
        <f t="shared" si="40"/>
        <v>0</v>
      </c>
      <c r="M838" s="30">
        <f t="shared" si="41"/>
        <v>0</v>
      </c>
    </row>
    <row r="839" spans="1:13">
      <c r="A839" s="31">
        <v>1400</v>
      </c>
      <c r="B839" s="31" t="s">
        <v>56</v>
      </c>
      <c r="C839" s="31" t="s">
        <v>49</v>
      </c>
      <c r="D839" s="24">
        <v>0.22</v>
      </c>
      <c r="E839" s="24">
        <v>50.8</v>
      </c>
      <c r="F839" s="24">
        <v>0</v>
      </c>
      <c r="G839" s="24">
        <v>0.70899999999999996</v>
      </c>
      <c r="H839" s="24">
        <v>0.11700000000000001</v>
      </c>
      <c r="I839" s="24">
        <v>0.43099999999999999</v>
      </c>
      <c r="J839" s="49">
        <v>9.9943124841630994E-4</v>
      </c>
      <c r="K839" s="30">
        <f t="shared" si="39"/>
        <v>1.8235289414854519E-3</v>
      </c>
      <c r="L839" s="30">
        <f t="shared" si="40"/>
        <v>0</v>
      </c>
      <c r="M839" s="30">
        <f t="shared" si="41"/>
        <v>0</v>
      </c>
    </row>
    <row r="840" spans="1:13">
      <c r="A840" s="31">
        <v>1400</v>
      </c>
      <c r="B840" s="31" t="s">
        <v>56</v>
      </c>
      <c r="C840" s="31" t="s">
        <v>49</v>
      </c>
      <c r="D840" s="24">
        <v>0.22</v>
      </c>
      <c r="E840" s="24">
        <v>50.8</v>
      </c>
      <c r="F840" s="24">
        <v>0</v>
      </c>
      <c r="G840" s="24">
        <v>0.70899999999999996</v>
      </c>
      <c r="H840" s="24">
        <v>0.11700000000000001</v>
      </c>
      <c r="I840" s="24">
        <v>0.43099999999999999</v>
      </c>
      <c r="J840" s="49">
        <v>5.1960331831033902E-3</v>
      </c>
      <c r="K840" s="30">
        <f t="shared" si="39"/>
        <v>9.4805089447843414E-3</v>
      </c>
      <c r="L840" s="30">
        <f t="shared" si="40"/>
        <v>0</v>
      </c>
      <c r="M840" s="30">
        <f t="shared" si="41"/>
        <v>0</v>
      </c>
    </row>
    <row r="841" spans="1:13">
      <c r="A841" s="31">
        <v>1400</v>
      </c>
      <c r="B841" s="31" t="s">
        <v>56</v>
      </c>
      <c r="C841" s="31" t="s">
        <v>47</v>
      </c>
      <c r="D841" s="24">
        <v>0.22</v>
      </c>
      <c r="E841" s="24">
        <v>50.8</v>
      </c>
      <c r="F841" s="24">
        <v>0</v>
      </c>
      <c r="G841" s="24">
        <v>0.70899999999999996</v>
      </c>
      <c r="H841" s="24">
        <v>0.11700000000000001</v>
      </c>
      <c r="I841" s="24">
        <v>0.43099999999999999</v>
      </c>
      <c r="J841" s="49">
        <v>8.8239358202040295E-3</v>
      </c>
      <c r="K841" s="30">
        <f t="shared" si="39"/>
        <v>1.6099859166350265E-2</v>
      </c>
      <c r="L841" s="30">
        <f t="shared" si="40"/>
        <v>0</v>
      </c>
      <c r="M841" s="30">
        <f t="shared" si="41"/>
        <v>0</v>
      </c>
    </row>
    <row r="842" spans="1:13">
      <c r="A842" s="31">
        <v>1110</v>
      </c>
      <c r="B842" s="31" t="s">
        <v>56</v>
      </c>
      <c r="D842" s="24">
        <v>0.22</v>
      </c>
      <c r="E842" s="24">
        <v>50.8</v>
      </c>
      <c r="F842" s="24">
        <v>0</v>
      </c>
      <c r="G842" s="24">
        <v>0.96799999999999997</v>
      </c>
      <c r="H842" s="24">
        <v>0.125</v>
      </c>
      <c r="I842" s="24">
        <v>0.28799999999999998</v>
      </c>
      <c r="J842" s="49">
        <v>8.6679892830642299E-2</v>
      </c>
      <c r="K842" s="30">
        <f t="shared" si="39"/>
        <v>0.10568012533911908</v>
      </c>
      <c r="L842" s="30">
        <f t="shared" si="40"/>
        <v>0.3</v>
      </c>
      <c r="M842" s="30">
        <f t="shared" si="41"/>
        <v>0.1</v>
      </c>
    </row>
    <row r="843" spans="1:13">
      <c r="A843" s="31">
        <v>1110</v>
      </c>
      <c r="B843" s="31" t="s">
        <v>56</v>
      </c>
      <c r="C843" s="31" t="s">
        <v>46</v>
      </c>
      <c r="D843" s="24">
        <v>0.22</v>
      </c>
      <c r="E843" s="24">
        <v>50.8</v>
      </c>
      <c r="F843" s="24">
        <v>0</v>
      </c>
      <c r="G843" s="24">
        <v>0.96799999999999997</v>
      </c>
      <c r="H843" s="24">
        <v>0.125</v>
      </c>
      <c r="I843" s="24">
        <v>0.28799999999999998</v>
      </c>
      <c r="J843" s="49">
        <v>1.0723894313808799</v>
      </c>
      <c r="K843" s="30">
        <f t="shared" si="39"/>
        <v>1.3074571947395686</v>
      </c>
      <c r="L843" s="30">
        <f t="shared" si="40"/>
        <v>3.4</v>
      </c>
      <c r="M843" s="30">
        <f t="shared" si="41"/>
        <v>0.7</v>
      </c>
    </row>
    <row r="844" spans="1:13">
      <c r="A844" s="31">
        <v>1110</v>
      </c>
      <c r="B844" s="31" t="s">
        <v>56</v>
      </c>
      <c r="C844" s="31" t="s">
        <v>47</v>
      </c>
      <c r="D844" s="24">
        <v>0.22</v>
      </c>
      <c r="E844" s="24">
        <v>50.8</v>
      </c>
      <c r="F844" s="24">
        <v>0</v>
      </c>
      <c r="G844" s="24">
        <v>0.96799999999999997</v>
      </c>
      <c r="H844" s="24">
        <v>0.125</v>
      </c>
      <c r="I844" s="24">
        <v>0.28799999999999998</v>
      </c>
      <c r="J844" s="49">
        <v>0.99507099620222805</v>
      </c>
      <c r="K844" s="30">
        <f t="shared" si="39"/>
        <v>1.2131905585697562</v>
      </c>
      <c r="L844" s="30">
        <f t="shared" si="40"/>
        <v>3.2</v>
      </c>
      <c r="M844" s="30">
        <f t="shared" si="41"/>
        <v>0.6</v>
      </c>
    </row>
    <row r="845" spans="1:13">
      <c r="A845" s="31">
        <v>1110</v>
      </c>
      <c r="B845" s="31" t="s">
        <v>56</v>
      </c>
      <c r="C845" s="31" t="s">
        <v>46</v>
      </c>
      <c r="D845" s="24">
        <v>0.22</v>
      </c>
      <c r="E845" s="24">
        <v>50.8</v>
      </c>
      <c r="F845" s="24">
        <v>0</v>
      </c>
      <c r="G845" s="24">
        <v>0.96799999999999997</v>
      </c>
      <c r="H845" s="24">
        <v>0.125</v>
      </c>
      <c r="I845" s="24">
        <v>0.28799999999999998</v>
      </c>
      <c r="J845" s="49">
        <v>2.5429509329284299</v>
      </c>
      <c r="K845" s="30">
        <f t="shared" si="39"/>
        <v>3.1003657774263416</v>
      </c>
      <c r="L845" s="30">
        <f t="shared" si="40"/>
        <v>8.1999999999999993</v>
      </c>
      <c r="M845" s="30">
        <f t="shared" si="41"/>
        <v>1.6</v>
      </c>
    </row>
    <row r="846" spans="1:13">
      <c r="A846" s="31">
        <v>1110</v>
      </c>
      <c r="B846" s="31" t="s">
        <v>56</v>
      </c>
      <c r="C846" s="31" t="s">
        <v>47</v>
      </c>
      <c r="D846" s="24">
        <v>0.22</v>
      </c>
      <c r="E846" s="24">
        <v>50.8</v>
      </c>
      <c r="F846" s="24">
        <v>0</v>
      </c>
      <c r="G846" s="24">
        <v>0.96799999999999997</v>
      </c>
      <c r="H846" s="24">
        <v>0.125</v>
      </c>
      <c r="I846" s="24">
        <v>0.28799999999999998</v>
      </c>
      <c r="J846" s="49">
        <v>0.39327519471649602</v>
      </c>
      <c r="K846" s="30">
        <f t="shared" si="39"/>
        <v>0.47948111739835192</v>
      </c>
      <c r="L846" s="30">
        <f t="shared" si="40"/>
        <v>1.3</v>
      </c>
      <c r="M846" s="30">
        <f t="shared" si="41"/>
        <v>0.2</v>
      </c>
    </row>
    <row r="847" spans="1:13">
      <c r="A847" s="31">
        <v>1330</v>
      </c>
      <c r="B847" s="31" t="s">
        <v>56</v>
      </c>
      <c r="C847" s="31" t="s">
        <v>47</v>
      </c>
      <c r="D847" s="24">
        <v>0.22</v>
      </c>
      <c r="E847" s="24">
        <v>50.8</v>
      </c>
      <c r="F847" s="24">
        <v>0</v>
      </c>
      <c r="G847" s="24">
        <v>1.395</v>
      </c>
      <c r="H847" s="24">
        <v>0.33900000000000002</v>
      </c>
      <c r="I847" s="24">
        <v>0.39300000000000002</v>
      </c>
      <c r="J847" s="49">
        <v>5.6076434611708102E-2</v>
      </c>
      <c r="K847" s="30">
        <f t="shared" si="39"/>
        <v>9.3294364263498783E-2</v>
      </c>
      <c r="L847" s="30">
        <f t="shared" si="40"/>
        <v>0.4</v>
      </c>
      <c r="M847" s="30">
        <f t="shared" si="41"/>
        <v>0.1</v>
      </c>
    </row>
    <row r="848" spans="1:13">
      <c r="A848" s="31">
        <v>1330</v>
      </c>
      <c r="B848" s="31" t="s">
        <v>56</v>
      </c>
      <c r="C848" s="31" t="s">
        <v>49</v>
      </c>
      <c r="D848" s="24">
        <v>0.22</v>
      </c>
      <c r="E848" s="24">
        <v>50.8</v>
      </c>
      <c r="F848" s="24">
        <v>0</v>
      </c>
      <c r="G848" s="24">
        <v>1.395</v>
      </c>
      <c r="H848" s="24">
        <v>0.33900000000000002</v>
      </c>
      <c r="I848" s="24">
        <v>0.39300000000000002</v>
      </c>
      <c r="J848" s="49">
        <v>5.7250604754255103E-3</v>
      </c>
      <c r="K848" s="30">
        <f t="shared" si="39"/>
        <v>9.5247831129654219E-3</v>
      </c>
      <c r="L848" s="30">
        <f t="shared" si="40"/>
        <v>0</v>
      </c>
      <c r="M848" s="30">
        <f t="shared" si="41"/>
        <v>0</v>
      </c>
    </row>
    <row r="849" spans="1:13">
      <c r="A849" s="31">
        <v>7400</v>
      </c>
      <c r="B849" s="31" t="s">
        <v>56</v>
      </c>
      <c r="C849" s="31" t="s">
        <v>46</v>
      </c>
      <c r="D849" s="24">
        <v>0.22</v>
      </c>
      <c r="E849" s="24">
        <v>50.8</v>
      </c>
      <c r="F849" s="24">
        <v>0</v>
      </c>
      <c r="G849" s="24">
        <v>0.70899999999999996</v>
      </c>
      <c r="H849" s="24">
        <v>9.8000000000000004E-2</v>
      </c>
      <c r="I849" s="24">
        <v>0.26200000000000001</v>
      </c>
      <c r="J849" s="49">
        <v>0.940869361508612</v>
      </c>
      <c r="K849" s="30">
        <f t="shared" si="39"/>
        <v>1.0435495711612519</v>
      </c>
      <c r="L849" s="30">
        <f t="shared" si="40"/>
        <v>2</v>
      </c>
      <c r="M849" s="30">
        <f t="shared" si="41"/>
        <v>0.5</v>
      </c>
    </row>
    <row r="850" spans="1:13">
      <c r="A850" s="31">
        <v>7400</v>
      </c>
      <c r="B850" s="31" t="s">
        <v>56</v>
      </c>
      <c r="C850" s="31" t="s">
        <v>46</v>
      </c>
      <c r="D850" s="24">
        <v>0.22</v>
      </c>
      <c r="E850" s="24">
        <v>50.8</v>
      </c>
      <c r="F850" s="24">
        <v>0</v>
      </c>
      <c r="G850" s="24">
        <v>0.70899999999999996</v>
      </c>
      <c r="H850" s="24">
        <v>9.8000000000000004E-2</v>
      </c>
      <c r="I850" s="24">
        <v>0.26200000000000001</v>
      </c>
      <c r="J850" s="49">
        <v>1.2621731156731399</v>
      </c>
      <c r="K850" s="30">
        <f t="shared" si="39"/>
        <v>1.3999182750302686</v>
      </c>
      <c r="L850" s="30">
        <f t="shared" si="40"/>
        <v>2.7</v>
      </c>
      <c r="M850" s="30">
        <f t="shared" si="41"/>
        <v>0.7</v>
      </c>
    </row>
    <row r="851" spans="1:13">
      <c r="A851" s="31">
        <v>7400</v>
      </c>
      <c r="B851" s="31" t="s">
        <v>56</v>
      </c>
      <c r="C851" s="31" t="s">
        <v>47</v>
      </c>
      <c r="D851" s="24">
        <v>0.22</v>
      </c>
      <c r="E851" s="24">
        <v>50.8</v>
      </c>
      <c r="F851" s="24">
        <v>0</v>
      </c>
      <c r="G851" s="24">
        <v>0.70899999999999996</v>
      </c>
      <c r="H851" s="24">
        <v>9.8000000000000004E-2</v>
      </c>
      <c r="I851" s="24">
        <v>0.26200000000000001</v>
      </c>
      <c r="J851" s="49">
        <v>0.98577037911165499</v>
      </c>
      <c r="K851" s="30">
        <f t="shared" si="39"/>
        <v>1.0933507864853735</v>
      </c>
      <c r="L851" s="30">
        <f t="shared" si="40"/>
        <v>2.1</v>
      </c>
      <c r="M851" s="30">
        <f t="shared" si="41"/>
        <v>0.5</v>
      </c>
    </row>
    <row r="852" spans="1:13">
      <c r="A852" s="31">
        <v>1660</v>
      </c>
      <c r="B852" s="31" t="s">
        <v>45</v>
      </c>
      <c r="D852" s="24">
        <v>0.8</v>
      </c>
      <c r="E852" s="24">
        <v>49.9</v>
      </c>
      <c r="F852" s="24">
        <v>0</v>
      </c>
      <c r="G852" s="24">
        <v>0.505</v>
      </c>
      <c r="H852" s="24">
        <v>6.8000000000000005E-2</v>
      </c>
      <c r="I852" s="24">
        <v>5.2999999999999999E-2</v>
      </c>
      <c r="J852" s="49">
        <v>70.394582800400002</v>
      </c>
      <c r="K852" s="30">
        <f t="shared" si="39"/>
        <v>15.514379427684823</v>
      </c>
      <c r="L852" s="30">
        <f t="shared" si="40"/>
        <v>21.3</v>
      </c>
      <c r="M852" s="30">
        <f t="shared" si="41"/>
        <v>59.2</v>
      </c>
    </row>
    <row r="853" spans="1:13">
      <c r="A853" s="31">
        <v>1660</v>
      </c>
      <c r="B853" s="31" t="s">
        <v>45</v>
      </c>
      <c r="C853" s="31" t="s">
        <v>46</v>
      </c>
      <c r="D853" s="24">
        <v>0.8</v>
      </c>
      <c r="E853" s="24">
        <v>49.9</v>
      </c>
      <c r="F853" s="24">
        <v>0</v>
      </c>
      <c r="G853" s="24">
        <v>0.505</v>
      </c>
      <c r="H853" s="24">
        <v>6.8000000000000005E-2</v>
      </c>
      <c r="I853" s="24">
        <v>5.2999999999999999E-2</v>
      </c>
      <c r="J853" s="49">
        <v>1.3111402849870899</v>
      </c>
      <c r="K853" s="30">
        <f t="shared" si="39"/>
        <v>0.28896439264211304</v>
      </c>
      <c r="L853" s="30">
        <f t="shared" si="40"/>
        <v>0.4</v>
      </c>
      <c r="M853" s="30">
        <f t="shared" si="41"/>
        <v>1.1000000000000001</v>
      </c>
    </row>
    <row r="854" spans="1:13">
      <c r="A854" s="31">
        <v>1210</v>
      </c>
      <c r="B854" s="31" t="s">
        <v>51</v>
      </c>
      <c r="C854" s="31" t="s">
        <v>47</v>
      </c>
      <c r="D854" s="24">
        <v>0.63</v>
      </c>
      <c r="E854" s="24">
        <v>53.6</v>
      </c>
      <c r="F854" s="24">
        <v>0.66</v>
      </c>
      <c r="G854" s="24">
        <v>1.2450000000000001</v>
      </c>
      <c r="H854" s="24">
        <v>0.21299999999999999</v>
      </c>
      <c r="I854" s="24">
        <v>0.28799999999999998</v>
      </c>
      <c r="J854" s="49">
        <v>2.50153740274488</v>
      </c>
      <c r="K854" s="30">
        <f t="shared" si="39"/>
        <v>4.8689924007026342</v>
      </c>
      <c r="L854" s="30">
        <f t="shared" si="40"/>
        <v>16.5</v>
      </c>
      <c r="M854" s="30">
        <f t="shared" si="41"/>
        <v>4.4000000000000004</v>
      </c>
    </row>
    <row r="855" spans="1:13">
      <c r="A855" s="31">
        <v>1210</v>
      </c>
      <c r="B855" s="31" t="s">
        <v>51</v>
      </c>
      <c r="C855" s="31" t="s">
        <v>47</v>
      </c>
      <c r="D855" s="24">
        <v>0.63</v>
      </c>
      <c r="E855" s="24">
        <v>53.6</v>
      </c>
      <c r="F855" s="24">
        <v>0.66</v>
      </c>
      <c r="G855" s="24">
        <v>1.2450000000000001</v>
      </c>
      <c r="H855" s="24">
        <v>0.21299999999999999</v>
      </c>
      <c r="I855" s="24">
        <v>0.28799999999999998</v>
      </c>
      <c r="J855" s="49">
        <v>1.25595970887372</v>
      </c>
      <c r="K855" s="30">
        <f t="shared" si="39"/>
        <v>2.4445999773518086</v>
      </c>
      <c r="L855" s="30">
        <f t="shared" si="40"/>
        <v>8.3000000000000007</v>
      </c>
      <c r="M855" s="30">
        <f t="shared" si="41"/>
        <v>2.2000000000000002</v>
      </c>
    </row>
    <row r="856" spans="1:13">
      <c r="A856" s="31">
        <v>1210</v>
      </c>
      <c r="B856" s="31" t="s">
        <v>51</v>
      </c>
      <c r="C856" s="31" t="s">
        <v>47</v>
      </c>
      <c r="D856" s="24">
        <v>0.63</v>
      </c>
      <c r="E856" s="24">
        <v>53.6</v>
      </c>
      <c r="F856" s="24">
        <v>0.66</v>
      </c>
      <c r="G856" s="24">
        <v>1.2450000000000001</v>
      </c>
      <c r="H856" s="24">
        <v>0.21299999999999999</v>
      </c>
      <c r="I856" s="24">
        <v>0.28799999999999998</v>
      </c>
      <c r="J856" s="49">
        <v>12.8762423545</v>
      </c>
      <c r="K856" s="30">
        <f t="shared" si="39"/>
        <v>25.0623181187988</v>
      </c>
      <c r="L856" s="30">
        <f t="shared" si="40"/>
        <v>84.9</v>
      </c>
      <c r="M856" s="30">
        <f t="shared" si="41"/>
        <v>22.6</v>
      </c>
    </row>
    <row r="857" spans="1:13">
      <c r="A857" s="31">
        <v>1210</v>
      </c>
      <c r="B857" s="31" t="s">
        <v>51</v>
      </c>
      <c r="D857" s="24">
        <v>0.63</v>
      </c>
      <c r="E857" s="24">
        <v>53.6</v>
      </c>
      <c r="F857" s="24">
        <v>0.66</v>
      </c>
      <c r="G857" s="24">
        <v>1.2450000000000001</v>
      </c>
      <c r="H857" s="24">
        <v>0.21299999999999999</v>
      </c>
      <c r="I857" s="24">
        <v>0.28799999999999998</v>
      </c>
      <c r="J857" s="49">
        <v>4.1240550397656797E-2</v>
      </c>
      <c r="K857" s="30">
        <f t="shared" si="39"/>
        <v>8.0270607293999194E-2</v>
      </c>
      <c r="L857" s="30">
        <f t="shared" si="40"/>
        <v>0.3</v>
      </c>
      <c r="M857" s="30">
        <f t="shared" si="41"/>
        <v>0.1</v>
      </c>
    </row>
    <row r="858" spans="1:13">
      <c r="A858" s="31">
        <v>1110</v>
      </c>
      <c r="B858" s="31" t="s">
        <v>56</v>
      </c>
      <c r="C858" s="31" t="s">
        <v>46</v>
      </c>
      <c r="D858" s="24">
        <v>0.22</v>
      </c>
      <c r="E858" s="24">
        <v>50.8</v>
      </c>
      <c r="F858" s="24">
        <v>0</v>
      </c>
      <c r="G858" s="24">
        <v>0.96799999999999997</v>
      </c>
      <c r="H858" s="24">
        <v>0.125</v>
      </c>
      <c r="I858" s="24">
        <v>0.28799999999999998</v>
      </c>
      <c r="J858" s="49">
        <v>5.93537246328723E-2</v>
      </c>
      <c r="K858" s="30">
        <f t="shared" si="39"/>
        <v>7.2364061072397901E-2</v>
      </c>
      <c r="L858" s="30">
        <f t="shared" si="40"/>
        <v>0.2</v>
      </c>
      <c r="M858" s="30">
        <f t="shared" si="41"/>
        <v>0</v>
      </c>
    </row>
    <row r="859" spans="1:13">
      <c r="A859" s="31">
        <v>1700</v>
      </c>
      <c r="B859" s="31" t="s">
        <v>56</v>
      </c>
      <c r="C859" s="31" t="s">
        <v>49</v>
      </c>
      <c r="D859" s="24">
        <v>0.22</v>
      </c>
      <c r="E859" s="24">
        <v>50.8</v>
      </c>
      <c r="F859" s="24">
        <v>0</v>
      </c>
      <c r="G859" s="24">
        <v>0.96799999999999997</v>
      </c>
      <c r="H859" s="24">
        <v>0.125</v>
      </c>
      <c r="I859" s="24">
        <v>0.34100000000000003</v>
      </c>
      <c r="J859" s="49">
        <v>0.87951040266911495</v>
      </c>
      <c r="K859" s="30">
        <f t="shared" si="39"/>
        <v>1.2696319002797121</v>
      </c>
      <c r="L859" s="30">
        <f t="shared" si="40"/>
        <v>3.3</v>
      </c>
      <c r="M859" s="30">
        <f t="shared" si="41"/>
        <v>0.6</v>
      </c>
    </row>
    <row r="860" spans="1:13">
      <c r="A860" s="31">
        <v>1700</v>
      </c>
      <c r="B860" s="31" t="s">
        <v>56</v>
      </c>
      <c r="C860" s="31" t="s">
        <v>49</v>
      </c>
      <c r="D860" s="24">
        <v>0.22</v>
      </c>
      <c r="E860" s="24">
        <v>50.8</v>
      </c>
      <c r="F860" s="24">
        <v>0</v>
      </c>
      <c r="G860" s="24">
        <v>0.96799999999999997</v>
      </c>
      <c r="H860" s="24">
        <v>0.125</v>
      </c>
      <c r="I860" s="24">
        <v>0.34100000000000003</v>
      </c>
      <c r="J860" s="49">
        <v>0.51775586703588194</v>
      </c>
      <c r="K860" s="30">
        <f t="shared" si="39"/>
        <v>0.74741511112409809</v>
      </c>
      <c r="L860" s="30">
        <f t="shared" si="40"/>
        <v>2</v>
      </c>
      <c r="M860" s="30">
        <f t="shared" si="41"/>
        <v>0.4</v>
      </c>
    </row>
    <row r="861" spans="1:13">
      <c r="A861" s="31">
        <v>1400</v>
      </c>
      <c r="B861" s="31" t="s">
        <v>56</v>
      </c>
      <c r="C861" s="31" t="s">
        <v>47</v>
      </c>
      <c r="D861" s="24">
        <v>0.22</v>
      </c>
      <c r="E861" s="24">
        <v>50.8</v>
      </c>
      <c r="F861" s="24">
        <v>0</v>
      </c>
      <c r="G861" s="24">
        <v>0.70899999999999996</v>
      </c>
      <c r="H861" s="24">
        <v>0.11700000000000001</v>
      </c>
      <c r="I861" s="24">
        <v>0.43099999999999999</v>
      </c>
      <c r="J861" s="49">
        <v>2.6001135228703801E-2</v>
      </c>
      <c r="K861" s="30">
        <f t="shared" si="39"/>
        <v>4.7440804633785333E-2</v>
      </c>
      <c r="L861" s="30">
        <f t="shared" si="40"/>
        <v>0.1</v>
      </c>
      <c r="M861" s="30">
        <f t="shared" si="41"/>
        <v>0</v>
      </c>
    </row>
    <row r="862" spans="1:13">
      <c r="A862" s="31">
        <v>1400</v>
      </c>
      <c r="B862" s="31" t="s">
        <v>56</v>
      </c>
      <c r="C862" s="31" t="s">
        <v>46</v>
      </c>
      <c r="D862" s="24">
        <v>0.22</v>
      </c>
      <c r="E862" s="24">
        <v>50.8</v>
      </c>
      <c r="F862" s="24">
        <v>0</v>
      </c>
      <c r="G862" s="24">
        <v>0.70899999999999996</v>
      </c>
      <c r="H862" s="24">
        <v>0.11700000000000001</v>
      </c>
      <c r="I862" s="24">
        <v>0.43099999999999999</v>
      </c>
      <c r="J862" s="49">
        <v>0.28228853378176599</v>
      </c>
      <c r="K862" s="30">
        <f t="shared" si="39"/>
        <v>0.51505424912041753</v>
      </c>
      <c r="L862" s="30">
        <f t="shared" si="40"/>
        <v>1</v>
      </c>
      <c r="M862" s="30">
        <f t="shared" si="41"/>
        <v>0.2</v>
      </c>
    </row>
    <row r="863" spans="1:13">
      <c r="A863" s="31">
        <v>1400</v>
      </c>
      <c r="B863" s="31" t="s">
        <v>56</v>
      </c>
      <c r="C863" s="31" t="s">
        <v>46</v>
      </c>
      <c r="D863" s="24">
        <v>0.22</v>
      </c>
      <c r="E863" s="24">
        <v>50.8</v>
      </c>
      <c r="F863" s="24">
        <v>0</v>
      </c>
      <c r="G863" s="24">
        <v>0.70899999999999996</v>
      </c>
      <c r="H863" s="24">
        <v>0.11700000000000001</v>
      </c>
      <c r="I863" s="24">
        <v>0.43099999999999999</v>
      </c>
      <c r="J863" s="49">
        <v>2.7681486999291098</v>
      </c>
      <c r="K863" s="30">
        <f t="shared" si="39"/>
        <v>5.0506718462673232</v>
      </c>
      <c r="L863" s="30">
        <f t="shared" si="40"/>
        <v>9.6999999999999993</v>
      </c>
      <c r="M863" s="30">
        <f t="shared" si="41"/>
        <v>2.2000000000000002</v>
      </c>
    </row>
    <row r="864" spans="1:13">
      <c r="A864" s="31">
        <v>1400</v>
      </c>
      <c r="B864" s="31" t="s">
        <v>56</v>
      </c>
      <c r="C864" s="31" t="s">
        <v>47</v>
      </c>
      <c r="D864" s="24">
        <v>0.22</v>
      </c>
      <c r="E864" s="24">
        <v>50.8</v>
      </c>
      <c r="F864" s="24">
        <v>0</v>
      </c>
      <c r="G864" s="24">
        <v>0.70899999999999996</v>
      </c>
      <c r="H864" s="24">
        <v>0.11700000000000001</v>
      </c>
      <c r="I864" s="24">
        <v>0.43099999999999999</v>
      </c>
      <c r="J864" s="49">
        <v>10.230959798100001</v>
      </c>
      <c r="K864" s="30">
        <f t="shared" si="39"/>
        <v>18.667068215619992</v>
      </c>
      <c r="L864" s="30">
        <f t="shared" si="40"/>
        <v>36</v>
      </c>
      <c r="M864" s="30">
        <f t="shared" si="41"/>
        <v>8.1999999999999993</v>
      </c>
    </row>
    <row r="865" spans="1:13">
      <c r="A865" s="31">
        <v>1400</v>
      </c>
      <c r="B865" s="31" t="s">
        <v>56</v>
      </c>
      <c r="D865" s="24">
        <v>0.22</v>
      </c>
      <c r="E865" s="24">
        <v>50.8</v>
      </c>
      <c r="F865" s="24">
        <v>0</v>
      </c>
      <c r="G865" s="24">
        <v>0.70899999999999996</v>
      </c>
      <c r="H865" s="24">
        <v>0.11700000000000001</v>
      </c>
      <c r="I865" s="24">
        <v>0.43099999999999999</v>
      </c>
      <c r="J865" s="49">
        <v>0.48991566030109401</v>
      </c>
      <c r="K865" s="30">
        <f t="shared" si="39"/>
        <v>0.89388378326336604</v>
      </c>
      <c r="L865" s="30">
        <f t="shared" si="40"/>
        <v>1.7</v>
      </c>
      <c r="M865" s="30">
        <f t="shared" si="41"/>
        <v>0.4</v>
      </c>
    </row>
    <row r="866" spans="1:13">
      <c r="A866" s="31">
        <v>7400</v>
      </c>
      <c r="B866" s="31" t="s">
        <v>45</v>
      </c>
      <c r="C866" s="31" t="s">
        <v>49</v>
      </c>
      <c r="D866" s="24">
        <v>0.8</v>
      </c>
      <c r="E866" s="24">
        <v>49.9</v>
      </c>
      <c r="F866" s="24">
        <v>0</v>
      </c>
      <c r="G866" s="24">
        <v>0.70899999999999996</v>
      </c>
      <c r="H866" s="24">
        <v>9.8000000000000004E-2</v>
      </c>
      <c r="I866" s="24">
        <v>0.26200000000000001</v>
      </c>
      <c r="J866" s="49">
        <v>22.7386589163</v>
      </c>
      <c r="K866" s="30">
        <f t="shared" si="39"/>
        <v>24.773389911660246</v>
      </c>
      <c r="L866" s="30">
        <f t="shared" si="40"/>
        <v>47.8</v>
      </c>
      <c r="M866" s="30">
        <f t="shared" si="41"/>
        <v>24.8</v>
      </c>
    </row>
    <row r="867" spans="1:13">
      <c r="A867" s="31">
        <v>7400</v>
      </c>
      <c r="B867" s="31" t="s">
        <v>45</v>
      </c>
      <c r="C867" s="31" t="s">
        <v>49</v>
      </c>
      <c r="D867" s="24">
        <v>0.8</v>
      </c>
      <c r="E867" s="24">
        <v>49.9</v>
      </c>
      <c r="F867" s="24">
        <v>0</v>
      </c>
      <c r="G867" s="24">
        <v>0.70899999999999996</v>
      </c>
      <c r="H867" s="24">
        <v>9.8000000000000004E-2</v>
      </c>
      <c r="I867" s="24">
        <v>0.26200000000000001</v>
      </c>
      <c r="J867" s="49">
        <v>0.102884416538662</v>
      </c>
      <c r="K867" s="30">
        <f t="shared" si="39"/>
        <v>0.1120908570785966</v>
      </c>
      <c r="L867" s="30">
        <f t="shared" si="40"/>
        <v>0.2</v>
      </c>
      <c r="M867" s="30">
        <f t="shared" si="41"/>
        <v>0.1</v>
      </c>
    </row>
    <row r="868" spans="1:13">
      <c r="A868" s="31">
        <v>7400</v>
      </c>
      <c r="B868" s="31" t="s">
        <v>45</v>
      </c>
      <c r="C868" s="31" t="s">
        <v>49</v>
      </c>
      <c r="D868" s="24">
        <v>0.8</v>
      </c>
      <c r="E868" s="24">
        <v>49.9</v>
      </c>
      <c r="F868" s="24">
        <v>0</v>
      </c>
      <c r="G868" s="24">
        <v>0.70899999999999996</v>
      </c>
      <c r="H868" s="24">
        <v>9.8000000000000004E-2</v>
      </c>
      <c r="I868" s="24">
        <v>0.26200000000000001</v>
      </c>
      <c r="J868" s="49">
        <v>0.13339739380233301</v>
      </c>
      <c r="K868" s="30">
        <f t="shared" si="39"/>
        <v>0.14533423725774511</v>
      </c>
      <c r="L868" s="30">
        <f t="shared" si="40"/>
        <v>0.3</v>
      </c>
      <c r="M868" s="30">
        <f t="shared" si="41"/>
        <v>0.1</v>
      </c>
    </row>
    <row r="869" spans="1:13">
      <c r="A869" s="31">
        <v>7400</v>
      </c>
      <c r="B869" s="31" t="s">
        <v>45</v>
      </c>
      <c r="C869" s="31" t="s">
        <v>49</v>
      </c>
      <c r="D869" s="24">
        <v>0.8</v>
      </c>
      <c r="E869" s="24">
        <v>49.9</v>
      </c>
      <c r="F869" s="24">
        <v>0</v>
      </c>
      <c r="G869" s="24">
        <v>0.70899999999999996</v>
      </c>
      <c r="H869" s="24">
        <v>9.8000000000000004E-2</v>
      </c>
      <c r="I869" s="24">
        <v>0.26200000000000001</v>
      </c>
      <c r="J869" s="49">
        <v>25.3624175472</v>
      </c>
      <c r="K869" s="30">
        <f t="shared" si="39"/>
        <v>27.63193121071528</v>
      </c>
      <c r="L869" s="30">
        <f t="shared" si="40"/>
        <v>53.3</v>
      </c>
      <c r="M869" s="30">
        <f t="shared" si="41"/>
        <v>27.7</v>
      </c>
    </row>
    <row r="870" spans="1:13">
      <c r="A870" s="31">
        <v>1110</v>
      </c>
      <c r="B870" s="31" t="s">
        <v>51</v>
      </c>
      <c r="C870" s="31" t="s">
        <v>49</v>
      </c>
      <c r="D870" s="24">
        <v>0.63</v>
      </c>
      <c r="E870" s="24">
        <v>53.6</v>
      </c>
      <c r="F870" s="24">
        <v>0.66</v>
      </c>
      <c r="G870" s="24">
        <v>0.96799999999999997</v>
      </c>
      <c r="H870" s="24">
        <v>0.125</v>
      </c>
      <c r="I870" s="24">
        <v>0.28799999999999998</v>
      </c>
      <c r="J870" s="49">
        <v>2.5720624587799299</v>
      </c>
      <c r="K870" s="30">
        <f t="shared" si="39"/>
        <v>5.0062623697692556</v>
      </c>
      <c r="L870" s="30">
        <f t="shared" si="40"/>
        <v>13.2</v>
      </c>
      <c r="M870" s="30">
        <f t="shared" si="41"/>
        <v>3.3</v>
      </c>
    </row>
    <row r="871" spans="1:13">
      <c r="A871" s="31">
        <v>1820</v>
      </c>
      <c r="B871" s="31" t="s">
        <v>51</v>
      </c>
      <c r="C871" s="31" t="s">
        <v>49</v>
      </c>
      <c r="D871" s="24">
        <v>0.63</v>
      </c>
      <c r="E871" s="24">
        <v>53.6</v>
      </c>
      <c r="F871" s="24">
        <v>0.66</v>
      </c>
      <c r="G871" s="24">
        <v>2.0139999999999998</v>
      </c>
      <c r="H871" s="24">
        <v>0.28699999999999998</v>
      </c>
      <c r="I871" s="24">
        <v>0.28899999999999998</v>
      </c>
      <c r="J871" s="49">
        <v>4.0941134600050902E-2</v>
      </c>
      <c r="K871" s="30">
        <f t="shared" si="39"/>
        <v>7.9870694786752627E-2</v>
      </c>
      <c r="L871" s="30">
        <f t="shared" si="40"/>
        <v>0.4</v>
      </c>
      <c r="M871" s="30">
        <f t="shared" si="41"/>
        <v>0.1</v>
      </c>
    </row>
    <row r="872" spans="1:13">
      <c r="A872" s="31">
        <v>1820</v>
      </c>
      <c r="B872" s="31" t="s">
        <v>51</v>
      </c>
      <c r="C872" s="31" t="s">
        <v>47</v>
      </c>
      <c r="D872" s="24">
        <v>0.63</v>
      </c>
      <c r="E872" s="24">
        <v>53.6</v>
      </c>
      <c r="F872" s="24">
        <v>0.66</v>
      </c>
      <c r="G872" s="24">
        <v>2.0139999999999998</v>
      </c>
      <c r="H872" s="24">
        <v>0.28699999999999998</v>
      </c>
      <c r="I872" s="24">
        <v>0.28899999999999998</v>
      </c>
      <c r="J872" s="49">
        <v>2.0211946445960098</v>
      </c>
      <c r="K872" s="30">
        <f t="shared" si="39"/>
        <v>3.9430812589875357</v>
      </c>
      <c r="L872" s="30">
        <f t="shared" si="40"/>
        <v>21.6</v>
      </c>
      <c r="M872" s="30">
        <f t="shared" si="41"/>
        <v>4.4000000000000004</v>
      </c>
    </row>
    <row r="873" spans="1:13">
      <c r="A873" s="31">
        <v>1820</v>
      </c>
      <c r="B873" s="31" t="s">
        <v>51</v>
      </c>
      <c r="C873" s="31" t="s">
        <v>49</v>
      </c>
      <c r="D873" s="24">
        <v>0.63</v>
      </c>
      <c r="E873" s="24">
        <v>53.6</v>
      </c>
      <c r="F873" s="24">
        <v>0.66</v>
      </c>
      <c r="G873" s="24">
        <v>2.0139999999999998</v>
      </c>
      <c r="H873" s="24">
        <v>0.28699999999999998</v>
      </c>
      <c r="I873" s="24">
        <v>0.28899999999999998</v>
      </c>
      <c r="J873" s="49">
        <v>2.46078951323239</v>
      </c>
      <c r="K873" s="30">
        <f t="shared" si="39"/>
        <v>4.800672235047962</v>
      </c>
      <c r="L873" s="30">
        <f t="shared" si="40"/>
        <v>26.3</v>
      </c>
      <c r="M873" s="30">
        <f t="shared" si="41"/>
        <v>5.3</v>
      </c>
    </row>
    <row r="874" spans="1:13">
      <c r="A874" s="31">
        <v>1820</v>
      </c>
      <c r="B874" s="31" t="s">
        <v>51</v>
      </c>
      <c r="C874" s="31" t="s">
        <v>49</v>
      </c>
      <c r="D874" s="24">
        <v>0.63</v>
      </c>
      <c r="E874" s="24">
        <v>53.6</v>
      </c>
      <c r="F874" s="24">
        <v>0.66</v>
      </c>
      <c r="G874" s="24">
        <v>2.0139999999999998</v>
      </c>
      <c r="H874" s="24">
        <v>0.28699999999999998</v>
      </c>
      <c r="I874" s="24">
        <v>0.28899999999999998</v>
      </c>
      <c r="J874" s="49">
        <v>85.2718321973</v>
      </c>
      <c r="K874" s="30">
        <f t="shared" si="39"/>
        <v>166.35397503930599</v>
      </c>
      <c r="L874" s="30">
        <f t="shared" si="40"/>
        <v>911.6</v>
      </c>
      <c r="M874" s="30">
        <f t="shared" si="41"/>
        <v>183.6</v>
      </c>
    </row>
    <row r="875" spans="1:13">
      <c r="A875" s="31">
        <v>1820</v>
      </c>
      <c r="B875" s="31" t="s">
        <v>51</v>
      </c>
      <c r="C875" s="31" t="s">
        <v>47</v>
      </c>
      <c r="D875" s="24">
        <v>0.63</v>
      </c>
      <c r="E875" s="24">
        <v>53.6</v>
      </c>
      <c r="F875" s="24">
        <v>0.66</v>
      </c>
      <c r="G875" s="24">
        <v>2.0139999999999998</v>
      </c>
      <c r="H875" s="24">
        <v>0.28699999999999998</v>
      </c>
      <c r="I875" s="24">
        <v>0.28899999999999998</v>
      </c>
      <c r="J875" s="49">
        <v>2.6294416861454399</v>
      </c>
      <c r="K875" s="30">
        <f t="shared" si="39"/>
        <v>5.1296901374449337</v>
      </c>
      <c r="L875" s="30">
        <f t="shared" si="40"/>
        <v>28.1</v>
      </c>
      <c r="M875" s="30">
        <f t="shared" si="41"/>
        <v>5.7</v>
      </c>
    </row>
    <row r="876" spans="1:13">
      <c r="A876" s="31">
        <v>1820</v>
      </c>
      <c r="B876" s="31" t="s">
        <v>51</v>
      </c>
      <c r="C876" s="31" t="s">
        <v>47</v>
      </c>
      <c r="D876" s="24">
        <v>0.63</v>
      </c>
      <c r="E876" s="24">
        <v>53.6</v>
      </c>
      <c r="F876" s="24">
        <v>0.66</v>
      </c>
      <c r="G876" s="24">
        <v>2.0139999999999998</v>
      </c>
      <c r="H876" s="24">
        <v>0.28699999999999998</v>
      </c>
      <c r="I876" s="24">
        <v>0.28899999999999998</v>
      </c>
      <c r="J876" s="49">
        <v>5.2455968159376596</v>
      </c>
      <c r="K876" s="30">
        <f t="shared" si="39"/>
        <v>10.233459974985582</v>
      </c>
      <c r="L876" s="30">
        <f t="shared" si="40"/>
        <v>56.1</v>
      </c>
      <c r="M876" s="30">
        <f t="shared" si="41"/>
        <v>11.3</v>
      </c>
    </row>
    <row r="877" spans="1:13">
      <c r="A877" s="31">
        <v>1820</v>
      </c>
      <c r="B877" s="31" t="s">
        <v>51</v>
      </c>
      <c r="C877" s="31" t="s">
        <v>49</v>
      </c>
      <c r="D877" s="24">
        <v>0.63</v>
      </c>
      <c r="E877" s="24">
        <v>53.6</v>
      </c>
      <c r="F877" s="24">
        <v>0.66</v>
      </c>
      <c r="G877" s="24">
        <v>2.0139999999999998</v>
      </c>
      <c r="H877" s="24">
        <v>0.28699999999999998</v>
      </c>
      <c r="I877" s="24">
        <v>0.28899999999999998</v>
      </c>
      <c r="J877" s="49">
        <v>5.28758356780508</v>
      </c>
      <c r="K877" s="30">
        <f t="shared" si="39"/>
        <v>10.315370529645337</v>
      </c>
      <c r="L877" s="30">
        <f t="shared" si="40"/>
        <v>56.5</v>
      </c>
      <c r="M877" s="30">
        <f t="shared" si="41"/>
        <v>11.4</v>
      </c>
    </row>
    <row r="878" spans="1:13">
      <c r="A878" s="31">
        <v>1210</v>
      </c>
      <c r="B878" s="31" t="s">
        <v>56</v>
      </c>
      <c r="D878" s="24">
        <v>0.22</v>
      </c>
      <c r="E878" s="24">
        <v>50.8</v>
      </c>
      <c r="F878" s="24">
        <v>0</v>
      </c>
      <c r="G878" s="24">
        <v>1.2450000000000001</v>
      </c>
      <c r="H878" s="24">
        <v>0.21299999999999999</v>
      </c>
      <c r="I878" s="24">
        <v>0.28799999999999998</v>
      </c>
      <c r="J878" s="49">
        <v>5.5330150839764503E-2</v>
      </c>
      <c r="K878" s="30">
        <f t="shared" si="39"/>
        <v>6.7458519903840872E-2</v>
      </c>
      <c r="L878" s="30">
        <f t="shared" si="40"/>
        <v>0.2</v>
      </c>
      <c r="M878" s="30">
        <f t="shared" si="41"/>
        <v>0.1</v>
      </c>
    </row>
    <row r="879" spans="1:13">
      <c r="A879" s="31">
        <v>1210</v>
      </c>
      <c r="B879" s="31" t="s">
        <v>56</v>
      </c>
      <c r="C879" s="31" t="s">
        <v>49</v>
      </c>
      <c r="D879" s="24">
        <v>0.22</v>
      </c>
      <c r="E879" s="24">
        <v>50.8</v>
      </c>
      <c r="F879" s="24">
        <v>0</v>
      </c>
      <c r="G879" s="24">
        <v>1.2450000000000001</v>
      </c>
      <c r="H879" s="24">
        <v>0.21299999999999999</v>
      </c>
      <c r="I879" s="24">
        <v>0.28799999999999998</v>
      </c>
      <c r="J879" s="49">
        <v>0.20482986807082401</v>
      </c>
      <c r="K879" s="30">
        <f t="shared" si="39"/>
        <v>0.2497285751519486</v>
      </c>
      <c r="L879" s="30">
        <f t="shared" si="40"/>
        <v>0.8</v>
      </c>
      <c r="M879" s="30">
        <f t="shared" si="41"/>
        <v>0.2</v>
      </c>
    </row>
    <row r="880" spans="1:13">
      <c r="A880" s="31">
        <v>1210</v>
      </c>
      <c r="B880" s="31" t="s">
        <v>56</v>
      </c>
      <c r="C880" s="31" t="s">
        <v>46</v>
      </c>
      <c r="D880" s="24">
        <v>0.22</v>
      </c>
      <c r="E880" s="24">
        <v>50.8</v>
      </c>
      <c r="F880" s="24">
        <v>0</v>
      </c>
      <c r="G880" s="24">
        <v>1.2450000000000001</v>
      </c>
      <c r="H880" s="24">
        <v>0.21299999999999999</v>
      </c>
      <c r="I880" s="24">
        <v>0.28799999999999998</v>
      </c>
      <c r="J880" s="49">
        <v>0.81051843379708899</v>
      </c>
      <c r="K880" s="30">
        <f t="shared" si="39"/>
        <v>0.98818407448541079</v>
      </c>
      <c r="L880" s="30">
        <f t="shared" si="40"/>
        <v>3.3</v>
      </c>
      <c r="M880" s="30">
        <f t="shared" si="41"/>
        <v>0.8</v>
      </c>
    </row>
    <row r="881" spans="1:13">
      <c r="A881" s="31">
        <v>1210</v>
      </c>
      <c r="B881" s="31" t="s">
        <v>56</v>
      </c>
      <c r="C881" s="31" t="s">
        <v>49</v>
      </c>
      <c r="D881" s="24">
        <v>0.22</v>
      </c>
      <c r="E881" s="24">
        <v>50.8</v>
      </c>
      <c r="F881" s="24">
        <v>0</v>
      </c>
      <c r="G881" s="24">
        <v>1.2450000000000001</v>
      </c>
      <c r="H881" s="24">
        <v>0.21299999999999999</v>
      </c>
      <c r="I881" s="24">
        <v>0.28799999999999998</v>
      </c>
      <c r="J881" s="49">
        <v>0.66243566434355206</v>
      </c>
      <c r="K881" s="30">
        <f t="shared" si="39"/>
        <v>0.80764156196765857</v>
      </c>
      <c r="L881" s="30">
        <f t="shared" si="40"/>
        <v>2.7</v>
      </c>
      <c r="M881" s="30">
        <f t="shared" si="41"/>
        <v>0.6</v>
      </c>
    </row>
    <row r="882" spans="1:13">
      <c r="A882" s="31">
        <v>1210</v>
      </c>
      <c r="B882" s="31" t="s">
        <v>56</v>
      </c>
      <c r="C882" s="31" t="s">
        <v>49</v>
      </c>
      <c r="D882" s="24">
        <v>0.22</v>
      </c>
      <c r="E882" s="24">
        <v>50.8</v>
      </c>
      <c r="F882" s="24">
        <v>0</v>
      </c>
      <c r="G882" s="24">
        <v>1.2450000000000001</v>
      </c>
      <c r="H882" s="24">
        <v>0.21299999999999999</v>
      </c>
      <c r="I882" s="24">
        <v>0.28799999999999998</v>
      </c>
      <c r="J882" s="49">
        <v>2.3825519366039001E-2</v>
      </c>
      <c r="K882" s="30">
        <f t="shared" si="39"/>
        <v>2.9048073211074745E-2</v>
      </c>
      <c r="L882" s="30">
        <f t="shared" si="40"/>
        <v>0.1</v>
      </c>
      <c r="M882" s="30">
        <f t="shared" si="41"/>
        <v>0</v>
      </c>
    </row>
    <row r="883" spans="1:13">
      <c r="A883" s="31">
        <v>1210</v>
      </c>
      <c r="B883" s="31" t="s">
        <v>56</v>
      </c>
      <c r="C883" s="31" t="s">
        <v>46</v>
      </c>
      <c r="D883" s="24">
        <v>0.22</v>
      </c>
      <c r="E883" s="24">
        <v>50.8</v>
      </c>
      <c r="F883" s="24">
        <v>0</v>
      </c>
      <c r="G883" s="24">
        <v>1.2450000000000001</v>
      </c>
      <c r="H883" s="24">
        <v>0.21299999999999999</v>
      </c>
      <c r="I883" s="24">
        <v>0.28799999999999998</v>
      </c>
      <c r="J883" s="49">
        <v>3.0613296000627098E-3</v>
      </c>
      <c r="K883" s="30">
        <f t="shared" si="39"/>
        <v>3.7323730483964554E-3</v>
      </c>
      <c r="L883" s="30">
        <f t="shared" si="40"/>
        <v>0</v>
      </c>
      <c r="M883" s="30">
        <f t="shared" si="41"/>
        <v>0</v>
      </c>
    </row>
    <row r="884" spans="1:13">
      <c r="A884" s="31">
        <v>1210</v>
      </c>
      <c r="B884" s="31" t="s">
        <v>56</v>
      </c>
      <c r="C884" s="31" t="s">
        <v>46</v>
      </c>
      <c r="D884" s="24">
        <v>0.22</v>
      </c>
      <c r="E884" s="24">
        <v>50.8</v>
      </c>
      <c r="F884" s="24">
        <v>0</v>
      </c>
      <c r="G884" s="24">
        <v>1.2450000000000001</v>
      </c>
      <c r="H884" s="24">
        <v>0.21299999999999999</v>
      </c>
      <c r="I884" s="24">
        <v>0.28799999999999998</v>
      </c>
      <c r="J884" s="49">
        <v>0.20289101297277901</v>
      </c>
      <c r="K884" s="30">
        <f t="shared" si="39"/>
        <v>0.24736472301641213</v>
      </c>
      <c r="L884" s="30">
        <f t="shared" si="40"/>
        <v>0.8</v>
      </c>
      <c r="M884" s="30">
        <f t="shared" si="41"/>
        <v>0.2</v>
      </c>
    </row>
    <row r="885" spans="1:13">
      <c r="A885" s="31">
        <v>1820</v>
      </c>
      <c r="B885" s="31" t="s">
        <v>51</v>
      </c>
      <c r="C885" s="31" t="s">
        <v>49</v>
      </c>
      <c r="D885" s="24">
        <v>0.63</v>
      </c>
      <c r="E885" s="24">
        <v>53.6</v>
      </c>
      <c r="F885" s="24">
        <v>0.66</v>
      </c>
      <c r="G885" s="24">
        <v>2.0139999999999998</v>
      </c>
      <c r="H885" s="24">
        <v>0.28699999999999998</v>
      </c>
      <c r="I885" s="24">
        <v>0.28899999999999998</v>
      </c>
      <c r="J885" s="49">
        <v>3.5092658281199098E-2</v>
      </c>
      <c r="K885" s="30">
        <f t="shared" si="39"/>
        <v>6.8461097285515277E-2</v>
      </c>
      <c r="L885" s="30">
        <f t="shared" si="40"/>
        <v>0.4</v>
      </c>
      <c r="M885" s="30">
        <f t="shared" si="41"/>
        <v>0.1</v>
      </c>
    </row>
    <row r="886" spans="1:13">
      <c r="A886" s="31">
        <v>1820</v>
      </c>
      <c r="B886" s="31" t="s">
        <v>51</v>
      </c>
      <c r="C886" s="31" t="s">
        <v>47</v>
      </c>
      <c r="D886" s="24">
        <v>0.63</v>
      </c>
      <c r="E886" s="24">
        <v>53.6</v>
      </c>
      <c r="F886" s="24">
        <v>0.66</v>
      </c>
      <c r="G886" s="24">
        <v>2.0139999999999998</v>
      </c>
      <c r="H886" s="24">
        <v>0.28699999999999998</v>
      </c>
      <c r="I886" s="24">
        <v>0.28899999999999998</v>
      </c>
      <c r="J886" s="49">
        <v>2.936397128631</v>
      </c>
      <c r="K886" s="30">
        <f t="shared" si="39"/>
        <v>5.7285192783419294</v>
      </c>
      <c r="L886" s="30">
        <f t="shared" si="40"/>
        <v>31.4</v>
      </c>
      <c r="M886" s="30">
        <f t="shared" si="41"/>
        <v>6.3</v>
      </c>
    </row>
    <row r="887" spans="1:13">
      <c r="A887" s="31">
        <v>1820</v>
      </c>
      <c r="B887" s="31" t="s">
        <v>51</v>
      </c>
      <c r="C887" s="31" t="s">
        <v>47</v>
      </c>
      <c r="D887" s="24">
        <v>0.63</v>
      </c>
      <c r="E887" s="24">
        <v>53.6</v>
      </c>
      <c r="F887" s="24">
        <v>0.66</v>
      </c>
      <c r="G887" s="24">
        <v>2.0139999999999998</v>
      </c>
      <c r="H887" s="24">
        <v>0.28699999999999998</v>
      </c>
      <c r="I887" s="24">
        <v>0.28899999999999998</v>
      </c>
      <c r="J887" s="49">
        <v>4.1324904119881998</v>
      </c>
      <c r="K887" s="30">
        <f t="shared" si="39"/>
        <v>8.0619377950673794</v>
      </c>
      <c r="L887" s="30">
        <f t="shared" si="40"/>
        <v>44.2</v>
      </c>
      <c r="M887" s="30">
        <f t="shared" si="41"/>
        <v>8.9</v>
      </c>
    </row>
    <row r="888" spans="1:13">
      <c r="A888" s="31">
        <v>1820</v>
      </c>
      <c r="B888" s="31" t="s">
        <v>51</v>
      </c>
      <c r="C888" s="31" t="s">
        <v>49</v>
      </c>
      <c r="D888" s="24">
        <v>0.63</v>
      </c>
      <c r="E888" s="24">
        <v>53.6</v>
      </c>
      <c r="F888" s="24">
        <v>0.66</v>
      </c>
      <c r="G888" s="24">
        <v>2.0139999999999998</v>
      </c>
      <c r="H888" s="24">
        <v>0.28699999999999998</v>
      </c>
      <c r="I888" s="24">
        <v>0.28899999999999998</v>
      </c>
      <c r="J888" s="49">
        <v>0.67470415629612601</v>
      </c>
      <c r="K888" s="30">
        <f t="shared" si="39"/>
        <v>1.3162578483795691</v>
      </c>
      <c r="L888" s="30">
        <f t="shared" si="40"/>
        <v>7.2</v>
      </c>
      <c r="M888" s="30">
        <f t="shared" si="41"/>
        <v>1.5</v>
      </c>
    </row>
    <row r="889" spans="1:13">
      <c r="A889" s="31">
        <v>1330</v>
      </c>
      <c r="B889" s="31" t="s">
        <v>56</v>
      </c>
      <c r="C889" s="31" t="s">
        <v>49</v>
      </c>
      <c r="D889" s="24">
        <v>0.22</v>
      </c>
      <c r="E889" s="24">
        <v>50.8</v>
      </c>
      <c r="F889" s="24">
        <v>0</v>
      </c>
      <c r="G889" s="24">
        <v>1.395</v>
      </c>
      <c r="H889" s="24">
        <v>0.33900000000000002</v>
      </c>
      <c r="I889" s="24">
        <v>0.39300000000000002</v>
      </c>
      <c r="J889" s="49">
        <v>3.9367706059255398E-3</v>
      </c>
      <c r="K889" s="30">
        <f t="shared" si="39"/>
        <v>6.5496052570783204E-3</v>
      </c>
      <c r="L889" s="30">
        <f t="shared" si="40"/>
        <v>0</v>
      </c>
      <c r="M889" s="30">
        <f t="shared" si="41"/>
        <v>0</v>
      </c>
    </row>
    <row r="890" spans="1:13">
      <c r="A890" s="31">
        <v>1330</v>
      </c>
      <c r="B890" s="31" t="s">
        <v>56</v>
      </c>
      <c r="C890" s="31" t="s">
        <v>49</v>
      </c>
      <c r="D890" s="24">
        <v>0.22</v>
      </c>
      <c r="E890" s="24">
        <v>50.8</v>
      </c>
      <c r="F890" s="24">
        <v>0</v>
      </c>
      <c r="G890" s="24">
        <v>1.395</v>
      </c>
      <c r="H890" s="24">
        <v>0.33900000000000002</v>
      </c>
      <c r="I890" s="24">
        <v>0.39300000000000002</v>
      </c>
      <c r="J890" s="49">
        <v>1.4175361392075999E-2</v>
      </c>
      <c r="K890" s="30">
        <f t="shared" si="39"/>
        <v>2.3583548747996841E-2</v>
      </c>
      <c r="L890" s="30">
        <f t="shared" si="40"/>
        <v>0.1</v>
      </c>
      <c r="M890" s="30">
        <f t="shared" si="41"/>
        <v>0</v>
      </c>
    </row>
    <row r="891" spans="1:13">
      <c r="A891" s="31">
        <v>1330</v>
      </c>
      <c r="B891" s="31" t="s">
        <v>56</v>
      </c>
      <c r="C891" s="31" t="s">
        <v>47</v>
      </c>
      <c r="D891" s="24">
        <v>0.22</v>
      </c>
      <c r="E891" s="24">
        <v>50.8</v>
      </c>
      <c r="F891" s="24">
        <v>0</v>
      </c>
      <c r="G891" s="24">
        <v>1.395</v>
      </c>
      <c r="H891" s="24">
        <v>0.33900000000000002</v>
      </c>
      <c r="I891" s="24">
        <v>0.39300000000000002</v>
      </c>
      <c r="J891" s="49">
        <v>1.84972652247509E-3</v>
      </c>
      <c r="K891" s="30">
        <f t="shared" si="39"/>
        <v>3.0773900154418073E-3</v>
      </c>
      <c r="L891" s="30">
        <f t="shared" si="40"/>
        <v>0</v>
      </c>
      <c r="M891" s="30">
        <f t="shared" si="41"/>
        <v>0</v>
      </c>
    </row>
    <row r="892" spans="1:13">
      <c r="A892" s="31">
        <v>1400</v>
      </c>
      <c r="B892" s="31" t="s">
        <v>56</v>
      </c>
      <c r="C892" s="31" t="s">
        <v>49</v>
      </c>
      <c r="D892" s="24">
        <v>0.22</v>
      </c>
      <c r="E892" s="24">
        <v>50.8</v>
      </c>
      <c r="F892" s="24">
        <v>0</v>
      </c>
      <c r="G892" s="24">
        <v>0.70899999999999996</v>
      </c>
      <c r="H892" s="24">
        <v>0.11700000000000001</v>
      </c>
      <c r="I892" s="24">
        <v>0.43099999999999999</v>
      </c>
      <c r="J892" s="49">
        <v>1.0459768982722301E-2</v>
      </c>
      <c r="K892" s="30">
        <f t="shared" si="39"/>
        <v>1.9084545826909018E-2</v>
      </c>
      <c r="L892" s="30">
        <f t="shared" si="40"/>
        <v>0</v>
      </c>
      <c r="M892" s="30">
        <f t="shared" si="41"/>
        <v>0</v>
      </c>
    </row>
    <row r="893" spans="1:13">
      <c r="A893" s="31">
        <v>1700</v>
      </c>
      <c r="B893" s="31" t="s">
        <v>56</v>
      </c>
      <c r="C893" s="31" t="s">
        <v>49</v>
      </c>
      <c r="D893" s="24">
        <v>0.22</v>
      </c>
      <c r="E893" s="24">
        <v>50.8</v>
      </c>
      <c r="F893" s="24">
        <v>0</v>
      </c>
      <c r="G893" s="24">
        <v>0.96799999999999997</v>
      </c>
      <c r="H893" s="24">
        <v>0.125</v>
      </c>
      <c r="I893" s="24">
        <v>0.34100000000000003</v>
      </c>
      <c r="J893" s="49">
        <v>0.17531962781508001</v>
      </c>
      <c r="K893" s="30">
        <f t="shared" si="39"/>
        <v>0.25308557072625565</v>
      </c>
      <c r="L893" s="30">
        <f t="shared" si="40"/>
        <v>0.7</v>
      </c>
      <c r="M893" s="30">
        <f t="shared" si="41"/>
        <v>0.1</v>
      </c>
    </row>
    <row r="894" spans="1:13">
      <c r="A894" s="31">
        <v>8115</v>
      </c>
      <c r="B894" s="31" t="s">
        <v>45</v>
      </c>
      <c r="C894" s="31" t="s">
        <v>49</v>
      </c>
      <c r="D894" s="24">
        <v>0.8</v>
      </c>
      <c r="E894" s="24">
        <v>49.9</v>
      </c>
      <c r="F894" s="24">
        <v>0</v>
      </c>
      <c r="G894" s="24">
        <v>0.96799999999999997</v>
      </c>
      <c r="H894" s="24">
        <v>0.125</v>
      </c>
      <c r="I894" s="24">
        <v>0.28799999999999998</v>
      </c>
      <c r="J894" s="49">
        <v>0.90094488651543503</v>
      </c>
      <c r="K894" s="30">
        <f t="shared" si="39"/>
        <v>1.078971596090885</v>
      </c>
      <c r="L894" s="30">
        <f t="shared" si="40"/>
        <v>2.8</v>
      </c>
      <c r="M894" s="30">
        <f t="shared" si="41"/>
        <v>1.1000000000000001</v>
      </c>
    </row>
    <row r="895" spans="1:13">
      <c r="A895" s="31">
        <v>8115</v>
      </c>
      <c r="B895" s="31" t="s">
        <v>45</v>
      </c>
      <c r="C895" s="31" t="s">
        <v>49</v>
      </c>
      <c r="D895" s="24">
        <v>0.8</v>
      </c>
      <c r="E895" s="24">
        <v>49.9</v>
      </c>
      <c r="F895" s="24">
        <v>0</v>
      </c>
      <c r="G895" s="24">
        <v>0.96799999999999997</v>
      </c>
      <c r="H895" s="24">
        <v>0.125</v>
      </c>
      <c r="I895" s="24">
        <v>0.28799999999999998</v>
      </c>
      <c r="J895" s="49">
        <v>1.2244860831116</v>
      </c>
      <c r="K895" s="30">
        <f t="shared" si="39"/>
        <v>1.466444533134452</v>
      </c>
      <c r="L895" s="30">
        <f t="shared" si="40"/>
        <v>3.9</v>
      </c>
      <c r="M895" s="30">
        <f t="shared" si="41"/>
        <v>1.5</v>
      </c>
    </row>
    <row r="896" spans="1:13">
      <c r="A896" s="31">
        <v>8115</v>
      </c>
      <c r="B896" s="31" t="s">
        <v>45</v>
      </c>
      <c r="C896" s="31" t="s">
        <v>49</v>
      </c>
      <c r="D896" s="24">
        <v>0.8</v>
      </c>
      <c r="E896" s="24">
        <v>49.9</v>
      </c>
      <c r="F896" s="24">
        <v>0</v>
      </c>
      <c r="G896" s="24">
        <v>0.96799999999999997</v>
      </c>
      <c r="H896" s="24">
        <v>0.125</v>
      </c>
      <c r="I896" s="24">
        <v>0.28799999999999998</v>
      </c>
      <c r="J896" s="49">
        <v>7.0108573210393601</v>
      </c>
      <c r="K896" s="30">
        <f t="shared" si="39"/>
        <v>8.3962027276767355</v>
      </c>
      <c r="L896" s="30">
        <f t="shared" si="40"/>
        <v>22.1</v>
      </c>
      <c r="M896" s="30">
        <f t="shared" si="41"/>
        <v>8.5</v>
      </c>
    </row>
    <row r="897" spans="1:13">
      <c r="A897" s="31">
        <v>8115</v>
      </c>
      <c r="B897" s="31" t="s">
        <v>45</v>
      </c>
      <c r="C897" s="31" t="s">
        <v>49</v>
      </c>
      <c r="D897" s="24">
        <v>0.8</v>
      </c>
      <c r="E897" s="24">
        <v>49.9</v>
      </c>
      <c r="F897" s="24">
        <v>0</v>
      </c>
      <c r="G897" s="24">
        <v>0.96799999999999997</v>
      </c>
      <c r="H897" s="24">
        <v>0.125</v>
      </c>
      <c r="I897" s="24">
        <v>0.28799999999999998</v>
      </c>
      <c r="J897" s="49">
        <v>0.76154915107589805</v>
      </c>
      <c r="K897" s="30">
        <f t="shared" si="39"/>
        <v>0.91203126332849538</v>
      </c>
      <c r="L897" s="30">
        <f t="shared" si="40"/>
        <v>2.4</v>
      </c>
      <c r="M897" s="30">
        <f t="shared" si="41"/>
        <v>0.9</v>
      </c>
    </row>
    <row r="898" spans="1:13">
      <c r="A898" s="31">
        <v>8115</v>
      </c>
      <c r="B898" s="31" t="s">
        <v>45</v>
      </c>
      <c r="C898" s="31" t="s">
        <v>49</v>
      </c>
      <c r="D898" s="24">
        <v>0.8</v>
      </c>
      <c r="E898" s="24">
        <v>49.9</v>
      </c>
      <c r="F898" s="24">
        <v>0</v>
      </c>
      <c r="G898" s="24">
        <v>0.96799999999999997</v>
      </c>
      <c r="H898" s="24">
        <v>0.125</v>
      </c>
      <c r="I898" s="24">
        <v>0.28799999999999998</v>
      </c>
      <c r="J898" s="49">
        <v>0.85800334348344398</v>
      </c>
      <c r="K898" s="30">
        <f t="shared" si="39"/>
        <v>1.0275448041557724</v>
      </c>
      <c r="L898" s="30">
        <f t="shared" si="40"/>
        <v>2.7</v>
      </c>
      <c r="M898" s="30">
        <f t="shared" si="41"/>
        <v>1</v>
      </c>
    </row>
    <row r="899" spans="1:13">
      <c r="A899" s="31">
        <v>8115</v>
      </c>
      <c r="B899" s="31" t="s">
        <v>45</v>
      </c>
      <c r="C899" s="31" t="s">
        <v>49</v>
      </c>
      <c r="D899" s="24">
        <v>0.8</v>
      </c>
      <c r="E899" s="24">
        <v>49.9</v>
      </c>
      <c r="F899" s="24">
        <v>0</v>
      </c>
      <c r="G899" s="24">
        <v>0.96799999999999997</v>
      </c>
      <c r="H899" s="24">
        <v>0.125</v>
      </c>
      <c r="I899" s="24">
        <v>0.28799999999999998</v>
      </c>
      <c r="J899" s="49">
        <v>1.0066676488194299</v>
      </c>
      <c r="K899" s="30">
        <f t="shared" ref="K899:K962" si="42">(E899*I899*J899/12)+(F899*J899)</f>
        <v>1.2055851762261491</v>
      </c>
      <c r="L899" s="30">
        <f t="shared" ref="L899:L962" si="43">ROUND(2.721*G899*K899,1)</f>
        <v>3.2</v>
      </c>
      <c r="M899" s="30">
        <f t="shared" ref="M899:M962" si="44">ROUND((2.721*H899*K899)+(D899*J899),1)</f>
        <v>1.2</v>
      </c>
    </row>
    <row r="900" spans="1:13">
      <c r="A900" s="31">
        <v>8320</v>
      </c>
      <c r="B900" s="31" t="s">
        <v>51</v>
      </c>
      <c r="C900" s="31" t="s">
        <v>49</v>
      </c>
      <c r="D900" s="24">
        <v>0.63</v>
      </c>
      <c r="E900" s="24">
        <v>53.6</v>
      </c>
      <c r="F900" s="24">
        <v>0.66</v>
      </c>
      <c r="G900" s="24">
        <v>0.70899999999999996</v>
      </c>
      <c r="H900" s="24">
        <v>0.11700000000000001</v>
      </c>
      <c r="I900" s="24">
        <v>0.26200000000000001</v>
      </c>
      <c r="J900" s="49">
        <v>7.9017512813617996</v>
      </c>
      <c r="K900" s="30">
        <f t="shared" si="42"/>
        <v>14.462311978567122</v>
      </c>
      <c r="L900" s="30">
        <f t="shared" si="43"/>
        <v>27.9</v>
      </c>
      <c r="M900" s="30">
        <f t="shared" si="44"/>
        <v>9.6</v>
      </c>
    </row>
    <row r="901" spans="1:13">
      <c r="A901" s="31">
        <v>8320</v>
      </c>
      <c r="B901" s="31" t="s">
        <v>51</v>
      </c>
      <c r="C901" s="31" t="s">
        <v>50</v>
      </c>
      <c r="D901" s="24">
        <v>0.63</v>
      </c>
      <c r="E901" s="24">
        <v>53.6</v>
      </c>
      <c r="F901" s="24">
        <v>0.66</v>
      </c>
      <c r="G901" s="24">
        <v>0.70899999999999996</v>
      </c>
      <c r="H901" s="24">
        <v>0.11700000000000001</v>
      </c>
      <c r="I901" s="24">
        <v>0.26200000000000001</v>
      </c>
      <c r="J901" s="49">
        <v>5.5152237141107401</v>
      </c>
      <c r="K901" s="30">
        <f t="shared" si="42"/>
        <v>10.094330123146419</v>
      </c>
      <c r="L901" s="30">
        <f t="shared" si="43"/>
        <v>19.5</v>
      </c>
      <c r="M901" s="30">
        <f t="shared" si="44"/>
        <v>6.7</v>
      </c>
    </row>
    <row r="902" spans="1:13">
      <c r="A902" s="31">
        <v>8320</v>
      </c>
      <c r="B902" s="31" t="s">
        <v>51</v>
      </c>
      <c r="C902" s="31" t="s">
        <v>47</v>
      </c>
      <c r="D902" s="24">
        <v>0.63</v>
      </c>
      <c r="E902" s="24">
        <v>53.6</v>
      </c>
      <c r="F902" s="24">
        <v>0.66</v>
      </c>
      <c r="G902" s="24">
        <v>0.70899999999999996</v>
      </c>
      <c r="H902" s="24">
        <v>0.11700000000000001</v>
      </c>
      <c r="I902" s="24">
        <v>0.26200000000000001</v>
      </c>
      <c r="J902" s="49">
        <v>4.35840191606452</v>
      </c>
      <c r="K902" s="30">
        <f t="shared" si="42"/>
        <v>7.9770377469090228</v>
      </c>
      <c r="L902" s="30">
        <f t="shared" si="43"/>
        <v>15.4</v>
      </c>
      <c r="M902" s="30">
        <f t="shared" si="44"/>
        <v>5.3</v>
      </c>
    </row>
    <row r="903" spans="1:13">
      <c r="A903" s="31">
        <v>8320</v>
      </c>
      <c r="B903" s="31" t="s">
        <v>51</v>
      </c>
      <c r="C903" s="31" t="s">
        <v>50</v>
      </c>
      <c r="D903" s="24">
        <v>0.63</v>
      </c>
      <c r="E903" s="24">
        <v>53.6</v>
      </c>
      <c r="F903" s="24">
        <v>0.66</v>
      </c>
      <c r="G903" s="24">
        <v>0.70899999999999996</v>
      </c>
      <c r="H903" s="24">
        <v>0.11700000000000001</v>
      </c>
      <c r="I903" s="24">
        <v>0.26200000000000001</v>
      </c>
      <c r="J903" s="49">
        <v>3.2705807064063701</v>
      </c>
      <c r="K903" s="30">
        <f t="shared" si="42"/>
        <v>5.9860348475786989</v>
      </c>
      <c r="L903" s="30">
        <f t="shared" si="43"/>
        <v>11.5</v>
      </c>
      <c r="M903" s="30">
        <f t="shared" si="44"/>
        <v>4</v>
      </c>
    </row>
    <row r="904" spans="1:13">
      <c r="A904" s="31">
        <v>8320</v>
      </c>
      <c r="B904" s="31" t="s">
        <v>51</v>
      </c>
      <c r="C904" s="31" t="s">
        <v>49</v>
      </c>
      <c r="D904" s="24">
        <v>0.63</v>
      </c>
      <c r="E904" s="24">
        <v>53.6</v>
      </c>
      <c r="F904" s="24">
        <v>0.66</v>
      </c>
      <c r="G904" s="24">
        <v>0.70899999999999996</v>
      </c>
      <c r="H904" s="24">
        <v>0.11700000000000001</v>
      </c>
      <c r="I904" s="24">
        <v>0.26200000000000001</v>
      </c>
      <c r="J904" s="49">
        <v>14.2198754312</v>
      </c>
      <c r="K904" s="30">
        <f t="shared" si="42"/>
        <v>26.026164005877654</v>
      </c>
      <c r="L904" s="30">
        <f t="shared" si="43"/>
        <v>50.2</v>
      </c>
      <c r="M904" s="30">
        <f t="shared" si="44"/>
        <v>17.2</v>
      </c>
    </row>
    <row r="905" spans="1:13">
      <c r="A905" s="31">
        <v>8320</v>
      </c>
      <c r="B905" s="31" t="s">
        <v>51</v>
      </c>
      <c r="C905" s="31" t="s">
        <v>47</v>
      </c>
      <c r="D905" s="24">
        <v>0.63</v>
      </c>
      <c r="E905" s="24">
        <v>53.6</v>
      </c>
      <c r="F905" s="24">
        <v>0.66</v>
      </c>
      <c r="G905" s="24">
        <v>0.70899999999999996</v>
      </c>
      <c r="H905" s="24">
        <v>0.11700000000000001</v>
      </c>
      <c r="I905" s="24">
        <v>0.26200000000000001</v>
      </c>
      <c r="J905" s="49">
        <v>4.10613481120612</v>
      </c>
      <c r="K905" s="30">
        <f t="shared" si="42"/>
        <v>7.5153216737901882</v>
      </c>
      <c r="L905" s="30">
        <f t="shared" si="43"/>
        <v>14.5</v>
      </c>
      <c r="M905" s="30">
        <f t="shared" si="44"/>
        <v>5</v>
      </c>
    </row>
    <row r="906" spans="1:13">
      <c r="A906" s="31">
        <v>8320</v>
      </c>
      <c r="B906" s="31" t="s">
        <v>51</v>
      </c>
      <c r="C906" s="31" t="s">
        <v>47</v>
      </c>
      <c r="D906" s="24">
        <v>0.63</v>
      </c>
      <c r="E906" s="24">
        <v>53.6</v>
      </c>
      <c r="F906" s="24">
        <v>0.66</v>
      </c>
      <c r="G906" s="24">
        <v>0.70899999999999996</v>
      </c>
      <c r="H906" s="24">
        <v>0.11700000000000001</v>
      </c>
      <c r="I906" s="24">
        <v>0.26200000000000001</v>
      </c>
      <c r="J906" s="49">
        <v>3.2464209393769002E-4</v>
      </c>
      <c r="K906" s="30">
        <f t="shared" si="42"/>
        <v>5.9418160313102282E-4</v>
      </c>
      <c r="L906" s="30">
        <f t="shared" si="43"/>
        <v>0</v>
      </c>
      <c r="M906" s="30">
        <f t="shared" si="44"/>
        <v>0</v>
      </c>
    </row>
    <row r="907" spans="1:13">
      <c r="A907" s="31">
        <v>8320</v>
      </c>
      <c r="B907" s="31" t="s">
        <v>51</v>
      </c>
      <c r="C907" s="31" t="s">
        <v>47</v>
      </c>
      <c r="D907" s="24">
        <v>0.63</v>
      </c>
      <c r="E907" s="24">
        <v>53.6</v>
      </c>
      <c r="F907" s="24">
        <v>0.66</v>
      </c>
      <c r="G907" s="24">
        <v>0.70899999999999996</v>
      </c>
      <c r="H907" s="24">
        <v>0.11700000000000001</v>
      </c>
      <c r="I907" s="24">
        <v>0.26200000000000001</v>
      </c>
      <c r="J907" s="49">
        <v>2.3085892596845001E-2</v>
      </c>
      <c r="K907" s="30">
        <f t="shared" si="42"/>
        <v>4.2253339690252183E-2</v>
      </c>
      <c r="L907" s="30">
        <f t="shared" si="43"/>
        <v>0.1</v>
      </c>
      <c r="M907" s="30">
        <f t="shared" si="44"/>
        <v>0</v>
      </c>
    </row>
    <row r="908" spans="1:13">
      <c r="A908" s="31">
        <v>8320</v>
      </c>
      <c r="B908" s="31" t="s">
        <v>56</v>
      </c>
      <c r="C908" s="31" t="s">
        <v>50</v>
      </c>
      <c r="D908" s="24">
        <v>0.22</v>
      </c>
      <c r="E908" s="24">
        <v>50.8</v>
      </c>
      <c r="F908" s="24">
        <v>0</v>
      </c>
      <c r="G908" s="24">
        <v>0.70899999999999996</v>
      </c>
      <c r="H908" s="24">
        <v>0.11700000000000001</v>
      </c>
      <c r="I908" s="24">
        <v>0.26200000000000001</v>
      </c>
      <c r="J908" s="49">
        <v>0.631110607982315</v>
      </c>
      <c r="K908" s="30">
        <f t="shared" si="42"/>
        <v>0.69998581233345158</v>
      </c>
      <c r="L908" s="30">
        <f t="shared" si="43"/>
        <v>1.4</v>
      </c>
      <c r="M908" s="30">
        <f t="shared" si="44"/>
        <v>0.4</v>
      </c>
    </row>
    <row r="909" spans="1:13">
      <c r="A909" s="31">
        <v>8320</v>
      </c>
      <c r="B909" s="31" t="s">
        <v>56</v>
      </c>
      <c r="C909" s="31" t="s">
        <v>47</v>
      </c>
      <c r="D909" s="24">
        <v>0.22</v>
      </c>
      <c r="E909" s="24">
        <v>50.8</v>
      </c>
      <c r="F909" s="24">
        <v>0</v>
      </c>
      <c r="G909" s="24">
        <v>0.70899999999999996</v>
      </c>
      <c r="H909" s="24">
        <v>0.11700000000000001</v>
      </c>
      <c r="I909" s="24">
        <v>0.26200000000000001</v>
      </c>
      <c r="J909" s="49">
        <v>4.3007915315765004</v>
      </c>
      <c r="K909" s="30">
        <f t="shared" si="42"/>
        <v>4.770151247389216</v>
      </c>
      <c r="L909" s="30">
        <f t="shared" si="43"/>
        <v>9.1999999999999993</v>
      </c>
      <c r="M909" s="30">
        <f t="shared" si="44"/>
        <v>2.5</v>
      </c>
    </row>
    <row r="910" spans="1:13">
      <c r="A910" s="31">
        <v>8320</v>
      </c>
      <c r="B910" s="31" t="s">
        <v>56</v>
      </c>
      <c r="C910" s="31" t="s">
        <v>47</v>
      </c>
      <c r="D910" s="24">
        <v>0.22</v>
      </c>
      <c r="E910" s="24">
        <v>50.8</v>
      </c>
      <c r="F910" s="24">
        <v>0</v>
      </c>
      <c r="G910" s="24">
        <v>0.70899999999999996</v>
      </c>
      <c r="H910" s="24">
        <v>0.11700000000000001</v>
      </c>
      <c r="I910" s="24">
        <v>0.26200000000000001</v>
      </c>
      <c r="J910" s="49">
        <v>0.175400838199232</v>
      </c>
      <c r="K910" s="30">
        <f t="shared" si="42"/>
        <v>0.19454291634137486</v>
      </c>
      <c r="L910" s="30">
        <f t="shared" si="43"/>
        <v>0.4</v>
      </c>
      <c r="M910" s="30">
        <f t="shared" si="44"/>
        <v>0.1</v>
      </c>
    </row>
    <row r="911" spans="1:13">
      <c r="A911" s="31">
        <v>1110</v>
      </c>
      <c r="B911" s="31" t="s">
        <v>56</v>
      </c>
      <c r="C911" s="31" t="s">
        <v>49</v>
      </c>
      <c r="D911" s="24">
        <v>0.22</v>
      </c>
      <c r="E911" s="24">
        <v>50.8</v>
      </c>
      <c r="F911" s="24">
        <v>0</v>
      </c>
      <c r="G911" s="24">
        <v>0.96799999999999997</v>
      </c>
      <c r="H911" s="24">
        <v>0.125</v>
      </c>
      <c r="I911" s="24">
        <v>0.28799999999999998</v>
      </c>
      <c r="J911" s="49">
        <v>4.0226996587804098E-3</v>
      </c>
      <c r="K911" s="30">
        <f t="shared" si="42"/>
        <v>4.9044754239850755E-3</v>
      </c>
      <c r="L911" s="30">
        <f t="shared" si="43"/>
        <v>0</v>
      </c>
      <c r="M911" s="30">
        <f t="shared" si="44"/>
        <v>0</v>
      </c>
    </row>
    <row r="912" spans="1:13">
      <c r="A912" s="31">
        <v>1110</v>
      </c>
      <c r="B912" s="31" t="s">
        <v>56</v>
      </c>
      <c r="C912" s="31" t="s">
        <v>49</v>
      </c>
      <c r="D912" s="24">
        <v>0.22</v>
      </c>
      <c r="E912" s="24">
        <v>50.8</v>
      </c>
      <c r="F912" s="24">
        <v>0</v>
      </c>
      <c r="G912" s="24">
        <v>0.96799999999999997</v>
      </c>
      <c r="H912" s="24">
        <v>0.125</v>
      </c>
      <c r="I912" s="24">
        <v>0.28799999999999998</v>
      </c>
      <c r="J912" s="49">
        <v>1.70419300448626E-2</v>
      </c>
      <c r="K912" s="30">
        <f t="shared" si="42"/>
        <v>2.077752111069648E-2</v>
      </c>
      <c r="L912" s="30">
        <f t="shared" si="43"/>
        <v>0.1</v>
      </c>
      <c r="M912" s="30">
        <f t="shared" si="44"/>
        <v>0</v>
      </c>
    </row>
    <row r="913" spans="1:13">
      <c r="A913" s="31">
        <v>1330</v>
      </c>
      <c r="B913" s="31" t="s">
        <v>56</v>
      </c>
      <c r="C913" s="31" t="s">
        <v>49</v>
      </c>
      <c r="D913" s="24">
        <v>0.22</v>
      </c>
      <c r="E913" s="24">
        <v>50.8</v>
      </c>
      <c r="F913" s="24">
        <v>0</v>
      </c>
      <c r="G913" s="24">
        <v>1.395</v>
      </c>
      <c r="H913" s="24">
        <v>0.33900000000000002</v>
      </c>
      <c r="I913" s="24">
        <v>0.39300000000000002</v>
      </c>
      <c r="J913" s="49">
        <v>4.4909201383811603E-2</v>
      </c>
      <c r="K913" s="30">
        <f t="shared" si="42"/>
        <v>7.4715438342247378E-2</v>
      </c>
      <c r="L913" s="30">
        <f t="shared" si="43"/>
        <v>0.3</v>
      </c>
      <c r="M913" s="30">
        <f t="shared" si="44"/>
        <v>0.1</v>
      </c>
    </row>
    <row r="914" spans="1:13">
      <c r="A914" s="31">
        <v>1330</v>
      </c>
      <c r="B914" s="31" t="s">
        <v>56</v>
      </c>
      <c r="C914" s="31" t="s">
        <v>49</v>
      </c>
      <c r="D914" s="24">
        <v>0.22</v>
      </c>
      <c r="E914" s="24">
        <v>50.8</v>
      </c>
      <c r="F914" s="24">
        <v>0</v>
      </c>
      <c r="G914" s="24">
        <v>1.395</v>
      </c>
      <c r="H914" s="24">
        <v>0.33900000000000002</v>
      </c>
      <c r="I914" s="24">
        <v>0.39300000000000002</v>
      </c>
      <c r="J914" s="49">
        <v>8.80060004818259E-2</v>
      </c>
      <c r="K914" s="30">
        <f t="shared" si="42"/>
        <v>0.14641558300161375</v>
      </c>
      <c r="L914" s="30">
        <f t="shared" si="43"/>
        <v>0.6</v>
      </c>
      <c r="M914" s="30">
        <f t="shared" si="44"/>
        <v>0.2</v>
      </c>
    </row>
    <row r="915" spans="1:13">
      <c r="A915" s="31">
        <v>8115</v>
      </c>
      <c r="B915" s="31" t="s">
        <v>51</v>
      </c>
      <c r="C915" s="31" t="s">
        <v>49</v>
      </c>
      <c r="D915" s="24">
        <v>0.63</v>
      </c>
      <c r="E915" s="24">
        <v>53.6</v>
      </c>
      <c r="F915" s="24">
        <v>0.66</v>
      </c>
      <c r="G915" s="24">
        <v>0.96799999999999997</v>
      </c>
      <c r="H915" s="24">
        <v>0.125</v>
      </c>
      <c r="I915" s="24">
        <v>0.28799999999999998</v>
      </c>
      <c r="J915" s="49">
        <v>17.250141734100001</v>
      </c>
      <c r="K915" s="30">
        <f t="shared" si="42"/>
        <v>33.575675871252244</v>
      </c>
      <c r="L915" s="30">
        <f t="shared" si="43"/>
        <v>88.4</v>
      </c>
      <c r="M915" s="30">
        <f t="shared" si="44"/>
        <v>22.3</v>
      </c>
    </row>
    <row r="916" spans="1:13">
      <c r="A916" s="31">
        <v>8115</v>
      </c>
      <c r="B916" s="31" t="s">
        <v>51</v>
      </c>
      <c r="C916" s="31" t="s">
        <v>49</v>
      </c>
      <c r="D916" s="24">
        <v>0.63</v>
      </c>
      <c r="E916" s="24">
        <v>53.6</v>
      </c>
      <c r="F916" s="24">
        <v>0.66</v>
      </c>
      <c r="G916" s="24">
        <v>0.96799999999999997</v>
      </c>
      <c r="H916" s="24">
        <v>0.125</v>
      </c>
      <c r="I916" s="24">
        <v>0.28799999999999998</v>
      </c>
      <c r="J916" s="49">
        <v>1.8296959758268601</v>
      </c>
      <c r="K916" s="30">
        <f t="shared" si="42"/>
        <v>3.5613202473494008</v>
      </c>
      <c r="L916" s="30">
        <f t="shared" si="43"/>
        <v>9.4</v>
      </c>
      <c r="M916" s="30">
        <f t="shared" si="44"/>
        <v>2.4</v>
      </c>
    </row>
    <row r="917" spans="1:13">
      <c r="A917" s="31">
        <v>8115</v>
      </c>
      <c r="B917" s="31" t="s">
        <v>51</v>
      </c>
      <c r="C917" s="31" t="s">
        <v>49</v>
      </c>
      <c r="D917" s="24">
        <v>0.63</v>
      </c>
      <c r="E917" s="24">
        <v>53.6</v>
      </c>
      <c r="F917" s="24">
        <v>0.66</v>
      </c>
      <c r="G917" s="24">
        <v>0.96799999999999997</v>
      </c>
      <c r="H917" s="24">
        <v>0.125</v>
      </c>
      <c r="I917" s="24">
        <v>0.28799999999999998</v>
      </c>
      <c r="J917" s="49">
        <v>0.281147411013079</v>
      </c>
      <c r="K917" s="30">
        <f t="shared" si="42"/>
        <v>0.54722532079585695</v>
      </c>
      <c r="L917" s="30">
        <f t="shared" si="43"/>
        <v>1.4</v>
      </c>
      <c r="M917" s="30">
        <f t="shared" si="44"/>
        <v>0.4</v>
      </c>
    </row>
    <row r="918" spans="1:13">
      <c r="A918" s="31">
        <v>1210</v>
      </c>
      <c r="B918" s="31" t="s">
        <v>56</v>
      </c>
      <c r="C918" s="31" t="s">
        <v>46</v>
      </c>
      <c r="D918" s="24">
        <v>0.22</v>
      </c>
      <c r="E918" s="24">
        <v>50.8</v>
      </c>
      <c r="F918" s="24">
        <v>0</v>
      </c>
      <c r="G918" s="24">
        <v>1.2450000000000001</v>
      </c>
      <c r="H918" s="24">
        <v>0.21299999999999999</v>
      </c>
      <c r="I918" s="24">
        <v>0.28799999999999998</v>
      </c>
      <c r="J918" s="49">
        <v>5.8791590378487601</v>
      </c>
      <c r="K918" s="30">
        <f t="shared" si="42"/>
        <v>7.1678706989452072</v>
      </c>
      <c r="L918" s="30">
        <f t="shared" si="43"/>
        <v>24.3</v>
      </c>
      <c r="M918" s="30">
        <f t="shared" si="44"/>
        <v>5.4</v>
      </c>
    </row>
    <row r="919" spans="1:13">
      <c r="A919" s="31">
        <v>1210</v>
      </c>
      <c r="B919" s="31" t="s">
        <v>56</v>
      </c>
      <c r="C919" s="31" t="s">
        <v>47</v>
      </c>
      <c r="D919" s="24">
        <v>0.22</v>
      </c>
      <c r="E919" s="24">
        <v>50.8</v>
      </c>
      <c r="F919" s="24">
        <v>0</v>
      </c>
      <c r="G919" s="24">
        <v>1.2450000000000001</v>
      </c>
      <c r="H919" s="24">
        <v>0.21299999999999999</v>
      </c>
      <c r="I919" s="24">
        <v>0.28799999999999998</v>
      </c>
      <c r="J919" s="49">
        <v>0.492549795739535</v>
      </c>
      <c r="K919" s="30">
        <f t="shared" si="42"/>
        <v>0.60051671096564097</v>
      </c>
      <c r="L919" s="30">
        <f t="shared" si="43"/>
        <v>2</v>
      </c>
      <c r="M919" s="30">
        <f t="shared" si="44"/>
        <v>0.5</v>
      </c>
    </row>
    <row r="920" spans="1:13">
      <c r="A920" s="31">
        <v>1210</v>
      </c>
      <c r="B920" s="31" t="s">
        <v>56</v>
      </c>
      <c r="C920" s="31" t="s">
        <v>47</v>
      </c>
      <c r="D920" s="24">
        <v>0.22</v>
      </c>
      <c r="E920" s="24">
        <v>50.8</v>
      </c>
      <c r="F920" s="24">
        <v>0</v>
      </c>
      <c r="G920" s="24">
        <v>1.2450000000000001</v>
      </c>
      <c r="H920" s="24">
        <v>0.21299999999999999</v>
      </c>
      <c r="I920" s="24">
        <v>0.28799999999999998</v>
      </c>
      <c r="J920" s="49">
        <v>6.1415658899961201E-2</v>
      </c>
      <c r="K920" s="30">
        <f t="shared" si="42"/>
        <v>7.4877971330832682E-2</v>
      </c>
      <c r="L920" s="30">
        <f t="shared" si="43"/>
        <v>0.3</v>
      </c>
      <c r="M920" s="30">
        <f t="shared" si="44"/>
        <v>0.1</v>
      </c>
    </row>
    <row r="921" spans="1:13">
      <c r="A921" s="31">
        <v>1400</v>
      </c>
      <c r="B921" s="31" t="s">
        <v>56</v>
      </c>
      <c r="C921" s="31" t="s">
        <v>47</v>
      </c>
      <c r="D921" s="24">
        <v>0.22</v>
      </c>
      <c r="E921" s="24">
        <v>50.8</v>
      </c>
      <c r="F921" s="24">
        <v>0</v>
      </c>
      <c r="G921" s="24">
        <v>0.70899999999999996</v>
      </c>
      <c r="H921" s="24">
        <v>0.11700000000000001</v>
      </c>
      <c r="I921" s="24">
        <v>0.43099999999999999</v>
      </c>
      <c r="J921" s="49">
        <v>0.13944770575245</v>
      </c>
      <c r="K921" s="30">
        <f t="shared" si="42"/>
        <v>0.25443163565906185</v>
      </c>
      <c r="L921" s="30">
        <f t="shared" si="43"/>
        <v>0.5</v>
      </c>
      <c r="M921" s="30">
        <f t="shared" si="44"/>
        <v>0.1</v>
      </c>
    </row>
    <row r="922" spans="1:13">
      <c r="A922" s="31">
        <v>1400</v>
      </c>
      <c r="B922" s="31" t="s">
        <v>56</v>
      </c>
      <c r="C922" s="31" t="s">
        <v>49</v>
      </c>
      <c r="D922" s="24">
        <v>0.22</v>
      </c>
      <c r="E922" s="24">
        <v>50.8</v>
      </c>
      <c r="F922" s="24">
        <v>0</v>
      </c>
      <c r="G922" s="24">
        <v>0.70899999999999996</v>
      </c>
      <c r="H922" s="24">
        <v>0.11700000000000001</v>
      </c>
      <c r="I922" s="24">
        <v>0.43099999999999999</v>
      </c>
      <c r="J922" s="49">
        <v>0.198830008058234</v>
      </c>
      <c r="K922" s="30">
        <f t="shared" si="42"/>
        <v>0.36277860503611853</v>
      </c>
      <c r="L922" s="30">
        <f t="shared" si="43"/>
        <v>0.7</v>
      </c>
      <c r="M922" s="30">
        <f t="shared" si="44"/>
        <v>0.2</v>
      </c>
    </row>
    <row r="923" spans="1:13">
      <c r="A923" s="31">
        <v>1390</v>
      </c>
      <c r="B923" s="31" t="s">
        <v>56</v>
      </c>
      <c r="C923" s="31" t="s">
        <v>49</v>
      </c>
      <c r="D923" s="24">
        <v>0.22</v>
      </c>
      <c r="E923" s="24">
        <v>50.8</v>
      </c>
      <c r="F923" s="24">
        <v>0</v>
      </c>
      <c r="G923" s="24">
        <v>1.395</v>
      </c>
      <c r="H923" s="24">
        <v>0.33900000000000002</v>
      </c>
      <c r="I923" s="24">
        <v>0.39300000000000002</v>
      </c>
      <c r="J923" s="49">
        <v>0.95908339860833702</v>
      </c>
      <c r="K923" s="30">
        <f t="shared" si="42"/>
        <v>1.5956270502646905</v>
      </c>
      <c r="L923" s="30">
        <f t="shared" si="43"/>
        <v>6.1</v>
      </c>
      <c r="M923" s="30">
        <f t="shared" si="44"/>
        <v>1.7</v>
      </c>
    </row>
    <row r="924" spans="1:13">
      <c r="A924" s="31">
        <v>1390</v>
      </c>
      <c r="B924" s="31" t="s">
        <v>56</v>
      </c>
      <c r="C924" s="31" t="s">
        <v>49</v>
      </c>
      <c r="D924" s="24">
        <v>0.22</v>
      </c>
      <c r="E924" s="24">
        <v>50.8</v>
      </c>
      <c r="F924" s="24">
        <v>0</v>
      </c>
      <c r="G924" s="24">
        <v>1.395</v>
      </c>
      <c r="H924" s="24">
        <v>0.33900000000000002</v>
      </c>
      <c r="I924" s="24">
        <v>0.39300000000000002</v>
      </c>
      <c r="J924" s="49">
        <v>4.1491663793921001E-4</v>
      </c>
      <c r="K924" s="30">
        <f t="shared" si="42"/>
        <v>6.9029681053946375E-4</v>
      </c>
      <c r="L924" s="30">
        <f t="shared" si="43"/>
        <v>0</v>
      </c>
      <c r="M924" s="30">
        <f t="shared" si="44"/>
        <v>0</v>
      </c>
    </row>
    <row r="925" spans="1:13">
      <c r="A925" s="31">
        <v>1390</v>
      </c>
      <c r="B925" s="31" t="s">
        <v>56</v>
      </c>
      <c r="C925" s="31" t="s">
        <v>49</v>
      </c>
      <c r="D925" s="24">
        <v>0.22</v>
      </c>
      <c r="E925" s="24">
        <v>50.8</v>
      </c>
      <c r="F925" s="24">
        <v>0</v>
      </c>
      <c r="G925" s="24">
        <v>1.395</v>
      </c>
      <c r="H925" s="24">
        <v>0.33900000000000002</v>
      </c>
      <c r="I925" s="24">
        <v>0.39300000000000002</v>
      </c>
      <c r="J925" s="49">
        <v>6.3828908361543704</v>
      </c>
      <c r="K925" s="30">
        <f t="shared" si="42"/>
        <v>10.619215484110027</v>
      </c>
      <c r="L925" s="30">
        <f t="shared" si="43"/>
        <v>40.299999999999997</v>
      </c>
      <c r="M925" s="30">
        <f t="shared" si="44"/>
        <v>11.2</v>
      </c>
    </row>
    <row r="926" spans="1:13">
      <c r="A926" s="31">
        <v>8310</v>
      </c>
      <c r="B926" s="31" t="s">
        <v>56</v>
      </c>
      <c r="C926" s="31" t="s">
        <v>47</v>
      </c>
      <c r="D926" s="24">
        <v>0.22</v>
      </c>
      <c r="E926" s="24">
        <v>50.8</v>
      </c>
      <c r="F926" s="24">
        <v>0</v>
      </c>
      <c r="G926" s="24">
        <v>0.72099999999999997</v>
      </c>
      <c r="H926" s="24">
        <v>0.17</v>
      </c>
      <c r="I926" s="24">
        <v>0.43099999999999999</v>
      </c>
      <c r="J926" s="49">
        <v>5.3505283372689803E-3</v>
      </c>
      <c r="K926" s="30">
        <f t="shared" si="42"/>
        <v>9.762395653236406E-3</v>
      </c>
      <c r="L926" s="30">
        <f t="shared" si="43"/>
        <v>0</v>
      </c>
      <c r="M926" s="30">
        <f t="shared" si="44"/>
        <v>0</v>
      </c>
    </row>
    <row r="927" spans="1:13">
      <c r="A927" s="31">
        <v>8310</v>
      </c>
      <c r="B927" s="31" t="s">
        <v>56</v>
      </c>
      <c r="C927" s="31" t="s">
        <v>49</v>
      </c>
      <c r="D927" s="24">
        <v>0.22</v>
      </c>
      <c r="E927" s="24">
        <v>50.8</v>
      </c>
      <c r="F927" s="24">
        <v>0</v>
      </c>
      <c r="G927" s="24">
        <v>0.72099999999999997</v>
      </c>
      <c r="H927" s="24">
        <v>0.17</v>
      </c>
      <c r="I927" s="24">
        <v>0.43099999999999999</v>
      </c>
      <c r="J927" s="49">
        <v>0.53401147672217197</v>
      </c>
      <c r="K927" s="30">
        <f t="shared" si="42"/>
        <v>0.97433954004471757</v>
      </c>
      <c r="L927" s="30">
        <f t="shared" si="43"/>
        <v>1.9</v>
      </c>
      <c r="M927" s="30">
        <f t="shared" si="44"/>
        <v>0.6</v>
      </c>
    </row>
    <row r="928" spans="1:13">
      <c r="A928" s="31">
        <v>1110</v>
      </c>
      <c r="B928" s="31" t="s">
        <v>56</v>
      </c>
      <c r="D928" s="24">
        <v>0.22</v>
      </c>
      <c r="E928" s="24">
        <v>50.8</v>
      </c>
      <c r="F928" s="24">
        <v>0</v>
      </c>
      <c r="G928" s="24">
        <v>0.96799999999999997</v>
      </c>
      <c r="H928" s="24">
        <v>0.125</v>
      </c>
      <c r="I928" s="24">
        <v>0.28799999999999998</v>
      </c>
      <c r="J928" s="49">
        <v>3.7775117676741597E-2</v>
      </c>
      <c r="K928" s="30">
        <f t="shared" si="42"/>
        <v>4.6055423471483344E-2</v>
      </c>
      <c r="L928" s="30">
        <f t="shared" si="43"/>
        <v>0.1</v>
      </c>
      <c r="M928" s="30">
        <f t="shared" si="44"/>
        <v>0</v>
      </c>
    </row>
    <row r="929" spans="1:13">
      <c r="A929" s="31">
        <v>1110</v>
      </c>
      <c r="B929" s="31" t="s">
        <v>56</v>
      </c>
      <c r="C929" s="31" t="s">
        <v>46</v>
      </c>
      <c r="D929" s="24">
        <v>0.22</v>
      </c>
      <c r="E929" s="24">
        <v>50.8</v>
      </c>
      <c r="F929" s="24">
        <v>0</v>
      </c>
      <c r="G929" s="24">
        <v>0.96799999999999997</v>
      </c>
      <c r="H929" s="24">
        <v>0.125</v>
      </c>
      <c r="I929" s="24">
        <v>0.28799999999999998</v>
      </c>
      <c r="J929" s="49">
        <v>0.43837893720628701</v>
      </c>
      <c r="K929" s="30">
        <f t="shared" si="42"/>
        <v>0.5344716002419051</v>
      </c>
      <c r="L929" s="30">
        <f t="shared" si="43"/>
        <v>1.4</v>
      </c>
      <c r="M929" s="30">
        <f t="shared" si="44"/>
        <v>0.3</v>
      </c>
    </row>
    <row r="930" spans="1:13">
      <c r="A930" s="31">
        <v>1110</v>
      </c>
      <c r="B930" s="31" t="s">
        <v>56</v>
      </c>
      <c r="C930" s="31" t="s">
        <v>46</v>
      </c>
      <c r="D930" s="24">
        <v>0.22</v>
      </c>
      <c r="E930" s="24">
        <v>50.8</v>
      </c>
      <c r="F930" s="24">
        <v>0</v>
      </c>
      <c r="G930" s="24">
        <v>0.96799999999999997</v>
      </c>
      <c r="H930" s="24">
        <v>0.125</v>
      </c>
      <c r="I930" s="24">
        <v>0.28799999999999998</v>
      </c>
      <c r="J930" s="49">
        <v>8.6504934655471905E-2</v>
      </c>
      <c r="K930" s="30">
        <f t="shared" si="42"/>
        <v>0.10546681633195133</v>
      </c>
      <c r="L930" s="30">
        <f t="shared" si="43"/>
        <v>0.3</v>
      </c>
      <c r="M930" s="30">
        <f t="shared" si="44"/>
        <v>0.1</v>
      </c>
    </row>
    <row r="931" spans="1:13">
      <c r="A931" s="31">
        <v>1110</v>
      </c>
      <c r="B931" s="31" t="s">
        <v>56</v>
      </c>
      <c r="C931" s="31" t="s">
        <v>49</v>
      </c>
      <c r="D931" s="24">
        <v>0.22</v>
      </c>
      <c r="E931" s="24">
        <v>50.8</v>
      </c>
      <c r="F931" s="24">
        <v>0</v>
      </c>
      <c r="G931" s="24">
        <v>0.96799999999999997</v>
      </c>
      <c r="H931" s="24">
        <v>0.125</v>
      </c>
      <c r="I931" s="24">
        <v>0.28799999999999998</v>
      </c>
      <c r="J931" s="49">
        <v>5.1149108557664502E-3</v>
      </c>
      <c r="K931" s="30">
        <f t="shared" si="42"/>
        <v>6.2360993153504551E-3</v>
      </c>
      <c r="L931" s="30">
        <f t="shared" si="43"/>
        <v>0</v>
      </c>
      <c r="M931" s="30">
        <f t="shared" si="44"/>
        <v>0</v>
      </c>
    </row>
    <row r="932" spans="1:13">
      <c r="A932" s="31">
        <v>1710</v>
      </c>
      <c r="B932" s="31" t="s">
        <v>56</v>
      </c>
      <c r="C932" s="31" t="s">
        <v>46</v>
      </c>
      <c r="D932" s="24">
        <v>0.22</v>
      </c>
      <c r="E932" s="24">
        <v>50.8</v>
      </c>
      <c r="F932" s="24">
        <v>0</v>
      </c>
      <c r="G932" s="24">
        <v>0.96799999999999997</v>
      </c>
      <c r="H932" s="24">
        <v>0.125</v>
      </c>
      <c r="I932" s="24">
        <v>0.34100000000000003</v>
      </c>
      <c r="J932" s="49">
        <v>0.175903432261305</v>
      </c>
      <c r="K932" s="30">
        <f t="shared" si="42"/>
        <v>0.25392833136467791</v>
      </c>
      <c r="L932" s="30">
        <f t="shared" si="43"/>
        <v>0.7</v>
      </c>
      <c r="M932" s="30">
        <f t="shared" si="44"/>
        <v>0.1</v>
      </c>
    </row>
    <row r="933" spans="1:13">
      <c r="A933" s="31">
        <v>1710</v>
      </c>
      <c r="B933" s="31" t="s">
        <v>56</v>
      </c>
      <c r="C933" s="31" t="s">
        <v>49</v>
      </c>
      <c r="D933" s="24">
        <v>0.22</v>
      </c>
      <c r="E933" s="24">
        <v>50.8</v>
      </c>
      <c r="F933" s="24">
        <v>0</v>
      </c>
      <c r="G933" s="24">
        <v>0.96799999999999997</v>
      </c>
      <c r="H933" s="24">
        <v>0.125</v>
      </c>
      <c r="I933" s="24">
        <v>0.34100000000000003</v>
      </c>
      <c r="J933" s="49">
        <v>0.21708952059581299</v>
      </c>
      <c r="K933" s="30">
        <f t="shared" si="42"/>
        <v>0.31338319561476247</v>
      </c>
      <c r="L933" s="30">
        <f t="shared" si="43"/>
        <v>0.8</v>
      </c>
      <c r="M933" s="30">
        <f t="shared" si="44"/>
        <v>0.2</v>
      </c>
    </row>
    <row r="934" spans="1:13">
      <c r="A934" s="31">
        <v>1850</v>
      </c>
      <c r="B934" s="31" t="s">
        <v>56</v>
      </c>
      <c r="C934" s="31" t="s">
        <v>46</v>
      </c>
      <c r="D934" s="24">
        <v>0.22</v>
      </c>
      <c r="E934" s="24">
        <v>50.8</v>
      </c>
      <c r="F934" s="24">
        <v>0</v>
      </c>
      <c r="G934" s="24">
        <v>0.96799999999999997</v>
      </c>
      <c r="H934" s="24">
        <v>0.125</v>
      </c>
      <c r="I934" s="24">
        <v>0.34100000000000003</v>
      </c>
      <c r="J934" s="49">
        <v>0.43531903692345902</v>
      </c>
      <c r="K934" s="30">
        <f t="shared" si="42"/>
        <v>0.62841205106814135</v>
      </c>
      <c r="L934" s="30">
        <f t="shared" si="43"/>
        <v>1.7</v>
      </c>
      <c r="M934" s="30">
        <f t="shared" si="44"/>
        <v>0.3</v>
      </c>
    </row>
    <row r="935" spans="1:13">
      <c r="A935" s="31">
        <v>1850</v>
      </c>
      <c r="B935" s="31" t="s">
        <v>56</v>
      </c>
      <c r="D935" s="24">
        <v>0.22</v>
      </c>
      <c r="E935" s="24">
        <v>50.8</v>
      </c>
      <c r="F935" s="24">
        <v>0</v>
      </c>
      <c r="G935" s="24">
        <v>0.96799999999999997</v>
      </c>
      <c r="H935" s="24">
        <v>0.125</v>
      </c>
      <c r="I935" s="24">
        <v>0.34100000000000003</v>
      </c>
      <c r="J935" s="49">
        <v>3.3239361186404</v>
      </c>
      <c r="K935" s="30">
        <f t="shared" si="42"/>
        <v>4.7983233829986602</v>
      </c>
      <c r="L935" s="30">
        <f t="shared" si="43"/>
        <v>12.6</v>
      </c>
      <c r="M935" s="30">
        <f t="shared" si="44"/>
        <v>2.4</v>
      </c>
    </row>
    <row r="936" spans="1:13">
      <c r="A936" s="31">
        <v>1850</v>
      </c>
      <c r="B936" s="31" t="s">
        <v>56</v>
      </c>
      <c r="D936" s="24">
        <v>0.22</v>
      </c>
      <c r="E936" s="24">
        <v>50.8</v>
      </c>
      <c r="F936" s="24">
        <v>0</v>
      </c>
      <c r="G936" s="24">
        <v>0.96799999999999997</v>
      </c>
      <c r="H936" s="24">
        <v>0.125</v>
      </c>
      <c r="I936" s="24">
        <v>0.34100000000000003</v>
      </c>
      <c r="J936" s="49">
        <v>3.14386682739601</v>
      </c>
      <c r="K936" s="30">
        <f t="shared" si="42"/>
        <v>4.5383813564679665</v>
      </c>
      <c r="L936" s="30">
        <f t="shared" si="43"/>
        <v>12</v>
      </c>
      <c r="M936" s="30">
        <f t="shared" si="44"/>
        <v>2.2000000000000002</v>
      </c>
    </row>
    <row r="937" spans="1:13">
      <c r="A937" s="31">
        <v>1850</v>
      </c>
      <c r="B937" s="31" t="s">
        <v>56</v>
      </c>
      <c r="D937" s="24">
        <v>0.22</v>
      </c>
      <c r="E937" s="24">
        <v>50.8</v>
      </c>
      <c r="F937" s="24">
        <v>0</v>
      </c>
      <c r="G937" s="24">
        <v>0.96799999999999997</v>
      </c>
      <c r="H937" s="24">
        <v>0.125</v>
      </c>
      <c r="I937" s="24">
        <v>0.34100000000000003</v>
      </c>
      <c r="J937" s="49">
        <v>0.28872084662459602</v>
      </c>
      <c r="K937" s="30">
        <f t="shared" si="42"/>
        <v>0.41678779015904599</v>
      </c>
      <c r="L937" s="30">
        <f t="shared" si="43"/>
        <v>1.1000000000000001</v>
      </c>
      <c r="M937" s="30">
        <f t="shared" si="44"/>
        <v>0.2</v>
      </c>
    </row>
    <row r="938" spans="1:13">
      <c r="A938" s="31">
        <v>1850</v>
      </c>
      <c r="B938" s="31" t="s">
        <v>56</v>
      </c>
      <c r="C938" s="31" t="s">
        <v>46</v>
      </c>
      <c r="D938" s="24">
        <v>0.22</v>
      </c>
      <c r="E938" s="24">
        <v>50.8</v>
      </c>
      <c r="F938" s="24">
        <v>0</v>
      </c>
      <c r="G938" s="24">
        <v>0.96799999999999997</v>
      </c>
      <c r="H938" s="24">
        <v>0.125</v>
      </c>
      <c r="I938" s="24">
        <v>0.34100000000000003</v>
      </c>
      <c r="J938" s="49">
        <v>0.74612630023618298</v>
      </c>
      <c r="K938" s="30">
        <f t="shared" si="42"/>
        <v>1.0770830561442792</v>
      </c>
      <c r="L938" s="30">
        <f t="shared" si="43"/>
        <v>2.8</v>
      </c>
      <c r="M938" s="30">
        <f t="shared" si="44"/>
        <v>0.5</v>
      </c>
    </row>
    <row r="939" spans="1:13">
      <c r="A939" s="31">
        <v>1850</v>
      </c>
      <c r="B939" s="31" t="s">
        <v>56</v>
      </c>
      <c r="C939" s="31" t="s">
        <v>47</v>
      </c>
      <c r="D939" s="24">
        <v>0.22</v>
      </c>
      <c r="E939" s="24">
        <v>50.8</v>
      </c>
      <c r="F939" s="24">
        <v>0</v>
      </c>
      <c r="G939" s="24">
        <v>0.96799999999999997</v>
      </c>
      <c r="H939" s="24">
        <v>0.125</v>
      </c>
      <c r="I939" s="24">
        <v>0.34100000000000003</v>
      </c>
      <c r="J939" s="49">
        <v>3.6151861262709799</v>
      </c>
      <c r="K939" s="30">
        <f t="shared" si="42"/>
        <v>5.2187621856805775</v>
      </c>
      <c r="L939" s="30">
        <f t="shared" si="43"/>
        <v>13.7</v>
      </c>
      <c r="M939" s="30">
        <f t="shared" si="44"/>
        <v>2.6</v>
      </c>
    </row>
    <row r="940" spans="1:13">
      <c r="A940" s="31">
        <v>1850</v>
      </c>
      <c r="B940" s="31" t="s">
        <v>56</v>
      </c>
      <c r="D940" s="24">
        <v>0.22</v>
      </c>
      <c r="E940" s="24">
        <v>50.8</v>
      </c>
      <c r="F940" s="24">
        <v>0</v>
      </c>
      <c r="G940" s="24">
        <v>0.96799999999999997</v>
      </c>
      <c r="H940" s="24">
        <v>0.125</v>
      </c>
      <c r="I940" s="24">
        <v>0.34100000000000003</v>
      </c>
      <c r="J940" s="49">
        <v>8.7819347557924997E-3</v>
      </c>
      <c r="K940" s="30">
        <f t="shared" si="42"/>
        <v>1.2677308282303526E-2</v>
      </c>
      <c r="L940" s="30">
        <f t="shared" si="43"/>
        <v>0</v>
      </c>
      <c r="M940" s="30">
        <f t="shared" si="44"/>
        <v>0</v>
      </c>
    </row>
    <row r="941" spans="1:13">
      <c r="A941" s="31">
        <v>1710</v>
      </c>
      <c r="B941" s="31" t="s">
        <v>56</v>
      </c>
      <c r="C941" s="31" t="s">
        <v>49</v>
      </c>
      <c r="D941" s="24">
        <v>0.22</v>
      </c>
      <c r="E941" s="24">
        <v>50.8</v>
      </c>
      <c r="F941" s="24">
        <v>0</v>
      </c>
      <c r="G941" s="24">
        <v>0.96799999999999997</v>
      </c>
      <c r="H941" s="24">
        <v>0.125</v>
      </c>
      <c r="I941" s="24">
        <v>0.34100000000000003</v>
      </c>
      <c r="J941" s="49">
        <v>2.4962437981619402E-3</v>
      </c>
      <c r="K941" s="30">
        <f t="shared" si="42"/>
        <v>3.6034943388999715E-3</v>
      </c>
      <c r="L941" s="30">
        <f t="shared" si="43"/>
        <v>0</v>
      </c>
      <c r="M941" s="30">
        <f t="shared" si="44"/>
        <v>0</v>
      </c>
    </row>
    <row r="942" spans="1:13">
      <c r="A942" s="31">
        <v>1110</v>
      </c>
      <c r="B942" s="31" t="s">
        <v>56</v>
      </c>
      <c r="C942" s="31" t="s">
        <v>46</v>
      </c>
      <c r="D942" s="24">
        <v>0.22</v>
      </c>
      <c r="E942" s="24">
        <v>50.8</v>
      </c>
      <c r="F942" s="24">
        <v>0</v>
      </c>
      <c r="G942" s="24">
        <v>0.96799999999999997</v>
      </c>
      <c r="H942" s="24">
        <v>0.125</v>
      </c>
      <c r="I942" s="24">
        <v>0.28799999999999998</v>
      </c>
      <c r="J942" s="49">
        <v>0.19202789308768101</v>
      </c>
      <c r="K942" s="30">
        <f t="shared" si="42"/>
        <v>0.23412040725250063</v>
      </c>
      <c r="L942" s="30">
        <f t="shared" si="43"/>
        <v>0.6</v>
      </c>
      <c r="M942" s="30">
        <f t="shared" si="44"/>
        <v>0.1</v>
      </c>
    </row>
    <row r="943" spans="1:13">
      <c r="A943" s="31">
        <v>1110</v>
      </c>
      <c r="B943" s="31" t="s">
        <v>56</v>
      </c>
      <c r="D943" s="24">
        <v>0.22</v>
      </c>
      <c r="E943" s="24">
        <v>50.8</v>
      </c>
      <c r="F943" s="24">
        <v>0</v>
      </c>
      <c r="G943" s="24">
        <v>0.96799999999999997</v>
      </c>
      <c r="H943" s="24">
        <v>0.125</v>
      </c>
      <c r="I943" s="24">
        <v>0.28799999999999998</v>
      </c>
      <c r="J943" s="49">
        <v>0.14309758783788401</v>
      </c>
      <c r="K943" s="30">
        <f t="shared" si="42"/>
        <v>0.17446457909194815</v>
      </c>
      <c r="L943" s="30">
        <f t="shared" si="43"/>
        <v>0.5</v>
      </c>
      <c r="M943" s="30">
        <f t="shared" si="44"/>
        <v>0.1</v>
      </c>
    </row>
    <row r="944" spans="1:13">
      <c r="A944" s="31">
        <v>1110</v>
      </c>
      <c r="B944" s="31" t="s">
        <v>56</v>
      </c>
      <c r="C944" s="31" t="s">
        <v>46</v>
      </c>
      <c r="D944" s="24">
        <v>0.22</v>
      </c>
      <c r="E944" s="24">
        <v>50.8</v>
      </c>
      <c r="F944" s="24">
        <v>0</v>
      </c>
      <c r="G944" s="24">
        <v>0.96799999999999997</v>
      </c>
      <c r="H944" s="24">
        <v>0.125</v>
      </c>
      <c r="I944" s="24">
        <v>0.28799999999999998</v>
      </c>
      <c r="J944" s="49">
        <v>3.29707206323851</v>
      </c>
      <c r="K944" s="30">
        <f t="shared" si="42"/>
        <v>4.0197902595003905</v>
      </c>
      <c r="L944" s="30">
        <f t="shared" si="43"/>
        <v>10.6</v>
      </c>
      <c r="M944" s="30">
        <f t="shared" si="44"/>
        <v>2.1</v>
      </c>
    </row>
    <row r="945" spans="1:13">
      <c r="A945" s="31">
        <v>1110</v>
      </c>
      <c r="B945" s="31" t="s">
        <v>56</v>
      </c>
      <c r="C945" s="31" t="s">
        <v>49</v>
      </c>
      <c r="D945" s="24">
        <v>0.22</v>
      </c>
      <c r="E945" s="24">
        <v>50.8</v>
      </c>
      <c r="F945" s="24">
        <v>0</v>
      </c>
      <c r="G945" s="24">
        <v>0.96799999999999997</v>
      </c>
      <c r="H945" s="24">
        <v>0.125</v>
      </c>
      <c r="I945" s="24">
        <v>0.28799999999999998</v>
      </c>
      <c r="J945" s="49">
        <v>5.9073285069186401</v>
      </c>
      <c r="K945" s="30">
        <f t="shared" si="42"/>
        <v>7.2022149156352055</v>
      </c>
      <c r="L945" s="30">
        <f t="shared" si="43"/>
        <v>19</v>
      </c>
      <c r="M945" s="30">
        <f t="shared" si="44"/>
        <v>3.7</v>
      </c>
    </row>
    <row r="946" spans="1:13">
      <c r="A946" s="31">
        <v>1110</v>
      </c>
      <c r="B946" s="31" t="s">
        <v>56</v>
      </c>
      <c r="C946" s="31" t="s">
        <v>46</v>
      </c>
      <c r="D946" s="24">
        <v>0.22</v>
      </c>
      <c r="E946" s="24">
        <v>50.8</v>
      </c>
      <c r="F946" s="24">
        <v>0</v>
      </c>
      <c r="G946" s="24">
        <v>0.96799999999999997</v>
      </c>
      <c r="H946" s="24">
        <v>0.125</v>
      </c>
      <c r="I946" s="24">
        <v>0.28799999999999998</v>
      </c>
      <c r="J946" s="49">
        <v>4.00800150855253</v>
      </c>
      <c r="K946" s="30">
        <f t="shared" si="42"/>
        <v>4.8865554392272434</v>
      </c>
      <c r="L946" s="30">
        <f t="shared" si="43"/>
        <v>12.9</v>
      </c>
      <c r="M946" s="30">
        <f t="shared" si="44"/>
        <v>2.5</v>
      </c>
    </row>
    <row r="947" spans="1:13">
      <c r="A947" s="31">
        <v>1110</v>
      </c>
      <c r="B947" s="31" t="s">
        <v>56</v>
      </c>
      <c r="C947" s="31" t="s">
        <v>46</v>
      </c>
      <c r="D947" s="24">
        <v>0.22</v>
      </c>
      <c r="E947" s="24">
        <v>50.8</v>
      </c>
      <c r="F947" s="24">
        <v>0</v>
      </c>
      <c r="G947" s="24">
        <v>0.96799999999999997</v>
      </c>
      <c r="H947" s="24">
        <v>0.125</v>
      </c>
      <c r="I947" s="24">
        <v>0.28799999999999998</v>
      </c>
      <c r="J947" s="49">
        <v>2.8344191060376799E-2</v>
      </c>
      <c r="K947" s="30">
        <f t="shared" si="42"/>
        <v>3.4557237740811389E-2</v>
      </c>
      <c r="L947" s="30">
        <f t="shared" si="43"/>
        <v>0.1</v>
      </c>
      <c r="M947" s="30">
        <f t="shared" si="44"/>
        <v>0</v>
      </c>
    </row>
    <row r="948" spans="1:13">
      <c r="A948" s="31">
        <v>1110</v>
      </c>
      <c r="B948" s="31" t="s">
        <v>56</v>
      </c>
      <c r="C948" s="31" t="s">
        <v>49</v>
      </c>
      <c r="D948" s="24">
        <v>0.22</v>
      </c>
      <c r="E948" s="24">
        <v>50.8</v>
      </c>
      <c r="F948" s="24">
        <v>0</v>
      </c>
      <c r="G948" s="24">
        <v>0.96799999999999997</v>
      </c>
      <c r="H948" s="24">
        <v>0.125</v>
      </c>
      <c r="I948" s="24">
        <v>0.28799999999999998</v>
      </c>
      <c r="J948" s="49">
        <v>1.0903102578848099E-2</v>
      </c>
      <c r="K948" s="30">
        <f t="shared" si="42"/>
        <v>1.32930626641316E-2</v>
      </c>
      <c r="L948" s="30">
        <f t="shared" si="43"/>
        <v>0</v>
      </c>
      <c r="M948" s="30">
        <f t="shared" si="44"/>
        <v>0</v>
      </c>
    </row>
    <row r="949" spans="1:13">
      <c r="A949" s="31">
        <v>1110</v>
      </c>
      <c r="B949" s="31" t="s">
        <v>56</v>
      </c>
      <c r="D949" s="24">
        <v>0.22</v>
      </c>
      <c r="E949" s="24">
        <v>50.8</v>
      </c>
      <c r="F949" s="24">
        <v>0</v>
      </c>
      <c r="G949" s="24">
        <v>0.96799999999999997</v>
      </c>
      <c r="H949" s="24">
        <v>0.125</v>
      </c>
      <c r="I949" s="24">
        <v>0.28799999999999998</v>
      </c>
      <c r="J949" s="49">
        <v>6.1252992675477201E-2</v>
      </c>
      <c r="K949" s="30">
        <f t="shared" si="42"/>
        <v>7.4679648669941798E-2</v>
      </c>
      <c r="L949" s="30">
        <f t="shared" si="43"/>
        <v>0.2</v>
      </c>
      <c r="M949" s="30">
        <f t="shared" si="44"/>
        <v>0</v>
      </c>
    </row>
    <row r="950" spans="1:13">
      <c r="A950" s="31">
        <v>1110</v>
      </c>
      <c r="B950" s="31" t="s">
        <v>56</v>
      </c>
      <c r="C950" s="31" t="s">
        <v>47</v>
      </c>
      <c r="D950" s="24">
        <v>0.22</v>
      </c>
      <c r="E950" s="24">
        <v>50.8</v>
      </c>
      <c r="F950" s="24">
        <v>0</v>
      </c>
      <c r="G950" s="24">
        <v>0.96799999999999997</v>
      </c>
      <c r="H950" s="24">
        <v>0.125</v>
      </c>
      <c r="I950" s="24">
        <v>0.28799999999999998</v>
      </c>
      <c r="J950" s="49">
        <v>2.9753829874114499E-2</v>
      </c>
      <c r="K950" s="30">
        <f t="shared" si="42"/>
        <v>3.6275869382520393E-2</v>
      </c>
      <c r="L950" s="30">
        <f t="shared" si="43"/>
        <v>0.1</v>
      </c>
      <c r="M950" s="30">
        <f t="shared" si="44"/>
        <v>0</v>
      </c>
    </row>
    <row r="951" spans="1:13">
      <c r="A951" s="31">
        <v>1110</v>
      </c>
      <c r="B951" s="31" t="s">
        <v>56</v>
      </c>
      <c r="C951" s="31" t="s">
        <v>47</v>
      </c>
      <c r="D951" s="24">
        <v>0.22</v>
      </c>
      <c r="E951" s="24">
        <v>50.8</v>
      </c>
      <c r="F951" s="24">
        <v>0</v>
      </c>
      <c r="G951" s="24">
        <v>0.96799999999999997</v>
      </c>
      <c r="H951" s="24">
        <v>0.125</v>
      </c>
      <c r="I951" s="24">
        <v>0.28799999999999998</v>
      </c>
      <c r="J951" s="49">
        <v>0.146682503568935</v>
      </c>
      <c r="K951" s="30">
        <f t="shared" si="42"/>
        <v>0.17883530835124553</v>
      </c>
      <c r="L951" s="30">
        <f t="shared" si="43"/>
        <v>0.5</v>
      </c>
      <c r="M951" s="30">
        <f t="shared" si="44"/>
        <v>0.1</v>
      </c>
    </row>
    <row r="952" spans="1:13">
      <c r="A952" s="31">
        <v>1110</v>
      </c>
      <c r="B952" s="31" t="s">
        <v>56</v>
      </c>
      <c r="C952" s="31" t="s">
        <v>46</v>
      </c>
      <c r="D952" s="24">
        <v>0.22</v>
      </c>
      <c r="E952" s="24">
        <v>50.8</v>
      </c>
      <c r="F952" s="24">
        <v>0</v>
      </c>
      <c r="G952" s="24">
        <v>0.96799999999999997</v>
      </c>
      <c r="H952" s="24">
        <v>0.125</v>
      </c>
      <c r="I952" s="24">
        <v>0.28799999999999998</v>
      </c>
      <c r="J952" s="49">
        <v>0.490226446231736</v>
      </c>
      <c r="K952" s="30">
        <f t="shared" si="42"/>
        <v>0.59768408324573252</v>
      </c>
      <c r="L952" s="30">
        <f t="shared" si="43"/>
        <v>1.6</v>
      </c>
      <c r="M952" s="30">
        <f t="shared" si="44"/>
        <v>0.3</v>
      </c>
    </row>
    <row r="953" spans="1:13">
      <c r="A953" s="31">
        <v>1110</v>
      </c>
      <c r="B953" s="31" t="s">
        <v>51</v>
      </c>
      <c r="C953" s="31" t="s">
        <v>49</v>
      </c>
      <c r="D953" s="24">
        <v>0.63</v>
      </c>
      <c r="E953" s="24">
        <v>53.6</v>
      </c>
      <c r="F953" s="24">
        <v>0.66</v>
      </c>
      <c r="G953" s="24">
        <v>0.96799999999999997</v>
      </c>
      <c r="H953" s="24">
        <v>0.125</v>
      </c>
      <c r="I953" s="24">
        <v>0.28799999999999998</v>
      </c>
      <c r="J953" s="49">
        <v>2.5174906709870202</v>
      </c>
      <c r="K953" s="30">
        <f t="shared" si="42"/>
        <v>4.9000438420091363</v>
      </c>
      <c r="L953" s="30">
        <f t="shared" si="43"/>
        <v>12.9</v>
      </c>
      <c r="M953" s="30">
        <f t="shared" si="44"/>
        <v>3.3</v>
      </c>
    </row>
    <row r="954" spans="1:13">
      <c r="A954" s="31">
        <v>1110</v>
      </c>
      <c r="B954" s="31" t="s">
        <v>51</v>
      </c>
      <c r="C954" s="31" t="s">
        <v>47</v>
      </c>
      <c r="D954" s="24">
        <v>0.63</v>
      </c>
      <c r="E954" s="24">
        <v>53.6</v>
      </c>
      <c r="F954" s="24">
        <v>0.66</v>
      </c>
      <c r="G954" s="24">
        <v>0.96799999999999997</v>
      </c>
      <c r="H954" s="24">
        <v>0.125</v>
      </c>
      <c r="I954" s="24">
        <v>0.28799999999999998</v>
      </c>
      <c r="J954" s="49">
        <v>2.6314690533509602</v>
      </c>
      <c r="K954" s="30">
        <f t="shared" si="42"/>
        <v>5.1218913654423091</v>
      </c>
      <c r="L954" s="30">
        <f t="shared" si="43"/>
        <v>13.5</v>
      </c>
      <c r="M954" s="30">
        <f t="shared" si="44"/>
        <v>3.4</v>
      </c>
    </row>
    <row r="955" spans="1:13">
      <c r="A955" s="31">
        <v>1110</v>
      </c>
      <c r="B955" s="31" t="s">
        <v>51</v>
      </c>
      <c r="C955" s="31" t="s">
        <v>49</v>
      </c>
      <c r="D955" s="24">
        <v>0.63</v>
      </c>
      <c r="E955" s="24">
        <v>53.6</v>
      </c>
      <c r="F955" s="24">
        <v>0.66</v>
      </c>
      <c r="G955" s="24">
        <v>0.96799999999999997</v>
      </c>
      <c r="H955" s="24">
        <v>0.125</v>
      </c>
      <c r="I955" s="24">
        <v>0.28799999999999998</v>
      </c>
      <c r="J955" s="49">
        <v>10.8111898464</v>
      </c>
      <c r="K955" s="30">
        <f t="shared" si="42"/>
        <v>21.042899917032962</v>
      </c>
      <c r="L955" s="30">
        <f t="shared" si="43"/>
        <v>55.4</v>
      </c>
      <c r="M955" s="30">
        <f t="shared" si="44"/>
        <v>14</v>
      </c>
    </row>
    <row r="956" spans="1:13">
      <c r="A956" s="31">
        <v>1110</v>
      </c>
      <c r="B956" s="31" t="s">
        <v>51</v>
      </c>
      <c r="C956" s="31" t="s">
        <v>49</v>
      </c>
      <c r="D956" s="24">
        <v>0.63</v>
      </c>
      <c r="E956" s="24">
        <v>53.6</v>
      </c>
      <c r="F956" s="24">
        <v>0.66</v>
      </c>
      <c r="G956" s="24">
        <v>0.96799999999999997</v>
      </c>
      <c r="H956" s="24">
        <v>0.125</v>
      </c>
      <c r="I956" s="24">
        <v>0.28799999999999998</v>
      </c>
      <c r="J956" s="49">
        <v>45.575941447200002</v>
      </c>
      <c r="K956" s="30">
        <f t="shared" si="42"/>
        <v>88.709012432830093</v>
      </c>
      <c r="L956" s="30">
        <f t="shared" si="43"/>
        <v>233.7</v>
      </c>
      <c r="M956" s="30">
        <f t="shared" si="44"/>
        <v>58.9</v>
      </c>
    </row>
    <row r="957" spans="1:13">
      <c r="A957" s="31">
        <v>1110</v>
      </c>
      <c r="B957" s="31" t="s">
        <v>51</v>
      </c>
      <c r="C957" s="31" t="s">
        <v>49</v>
      </c>
      <c r="D957" s="24">
        <v>0.63</v>
      </c>
      <c r="E957" s="24">
        <v>53.6</v>
      </c>
      <c r="F957" s="24">
        <v>0.66</v>
      </c>
      <c r="G957" s="24">
        <v>0.96799999999999997</v>
      </c>
      <c r="H957" s="24">
        <v>0.125</v>
      </c>
      <c r="I957" s="24">
        <v>0.28799999999999998</v>
      </c>
      <c r="J957" s="49">
        <v>17.831132748000002</v>
      </c>
      <c r="K957" s="30">
        <f t="shared" si="42"/>
        <v>34.706516780707204</v>
      </c>
      <c r="L957" s="30">
        <f t="shared" si="43"/>
        <v>91.4</v>
      </c>
      <c r="M957" s="30">
        <f t="shared" si="44"/>
        <v>23</v>
      </c>
    </row>
    <row r="958" spans="1:13">
      <c r="A958" s="31">
        <v>1110</v>
      </c>
      <c r="B958" s="31" t="s">
        <v>51</v>
      </c>
      <c r="C958" s="31" t="s">
        <v>49</v>
      </c>
      <c r="D958" s="24">
        <v>0.63</v>
      </c>
      <c r="E958" s="24">
        <v>53.6</v>
      </c>
      <c r="F958" s="24">
        <v>0.66</v>
      </c>
      <c r="G958" s="24">
        <v>0.96799999999999997</v>
      </c>
      <c r="H958" s="24">
        <v>0.125</v>
      </c>
      <c r="I958" s="24">
        <v>0.28799999999999998</v>
      </c>
      <c r="J958" s="49">
        <v>0.23131357781988199</v>
      </c>
      <c r="K958" s="30">
        <f t="shared" si="42"/>
        <v>0.45022874786861827</v>
      </c>
      <c r="L958" s="30">
        <f t="shared" si="43"/>
        <v>1.2</v>
      </c>
      <c r="M958" s="30">
        <f t="shared" si="44"/>
        <v>0.3</v>
      </c>
    </row>
    <row r="959" spans="1:13">
      <c r="A959" s="31">
        <v>1110</v>
      </c>
      <c r="B959" s="31" t="s">
        <v>51</v>
      </c>
      <c r="C959" s="31" t="s">
        <v>47</v>
      </c>
      <c r="D959" s="24">
        <v>0.63</v>
      </c>
      <c r="E959" s="24">
        <v>53.6</v>
      </c>
      <c r="F959" s="24">
        <v>0.66</v>
      </c>
      <c r="G959" s="24">
        <v>0.96799999999999997</v>
      </c>
      <c r="H959" s="24">
        <v>0.125</v>
      </c>
      <c r="I959" s="24">
        <v>0.28799999999999998</v>
      </c>
      <c r="J959" s="49">
        <v>16.9894423866</v>
      </c>
      <c r="K959" s="30">
        <f t="shared" si="42"/>
        <v>33.068250661278242</v>
      </c>
      <c r="L959" s="30">
        <f t="shared" si="43"/>
        <v>87.1</v>
      </c>
      <c r="M959" s="30">
        <f t="shared" si="44"/>
        <v>22</v>
      </c>
    </row>
    <row r="960" spans="1:13">
      <c r="A960" s="31">
        <v>1110</v>
      </c>
      <c r="B960" s="31" t="s">
        <v>51</v>
      </c>
      <c r="C960" s="31" t="s">
        <v>49</v>
      </c>
      <c r="D960" s="24">
        <v>0.63</v>
      </c>
      <c r="E960" s="24">
        <v>53.6</v>
      </c>
      <c r="F960" s="24">
        <v>0.66</v>
      </c>
      <c r="G960" s="24">
        <v>0.96799999999999997</v>
      </c>
      <c r="H960" s="24">
        <v>0.125</v>
      </c>
      <c r="I960" s="24">
        <v>0.28799999999999998</v>
      </c>
      <c r="J960" s="49">
        <v>2.4820798086889302</v>
      </c>
      <c r="K960" s="30">
        <f t="shared" si="42"/>
        <v>4.8311201396321337</v>
      </c>
      <c r="L960" s="30">
        <f t="shared" si="43"/>
        <v>12.7</v>
      </c>
      <c r="M960" s="30">
        <f t="shared" si="44"/>
        <v>3.2</v>
      </c>
    </row>
    <row r="961" spans="1:13">
      <c r="A961" s="31">
        <v>1110</v>
      </c>
      <c r="B961" s="31" t="s">
        <v>51</v>
      </c>
      <c r="C961" s="31" t="s">
        <v>49</v>
      </c>
      <c r="D961" s="24">
        <v>0.63</v>
      </c>
      <c r="E961" s="24">
        <v>53.6</v>
      </c>
      <c r="F961" s="24">
        <v>0.66</v>
      </c>
      <c r="G961" s="24">
        <v>0.96799999999999997</v>
      </c>
      <c r="H961" s="24">
        <v>0.125</v>
      </c>
      <c r="I961" s="24">
        <v>0.28799999999999998</v>
      </c>
      <c r="J961" s="49">
        <v>1.45637288689059E-2</v>
      </c>
      <c r="K961" s="30">
        <f t="shared" si="42"/>
        <v>2.8346841870438445E-2</v>
      </c>
      <c r="L961" s="30">
        <f t="shared" si="43"/>
        <v>0.1</v>
      </c>
      <c r="M961" s="30">
        <f t="shared" si="44"/>
        <v>0</v>
      </c>
    </row>
    <row r="962" spans="1:13">
      <c r="A962" s="31">
        <v>1110</v>
      </c>
      <c r="B962" s="31" t="s">
        <v>51</v>
      </c>
      <c r="C962" s="31" t="s">
        <v>49</v>
      </c>
      <c r="D962" s="24">
        <v>0.63</v>
      </c>
      <c r="E962" s="24">
        <v>53.6</v>
      </c>
      <c r="F962" s="24">
        <v>0.66</v>
      </c>
      <c r="G962" s="24">
        <v>0.96799999999999997</v>
      </c>
      <c r="H962" s="24">
        <v>0.125</v>
      </c>
      <c r="I962" s="24">
        <v>0.28799999999999998</v>
      </c>
      <c r="J962" s="49">
        <v>1.4060081421067501</v>
      </c>
      <c r="K962" s="30">
        <f t="shared" si="42"/>
        <v>2.7366542477965785</v>
      </c>
      <c r="L962" s="30">
        <f t="shared" si="43"/>
        <v>7.2</v>
      </c>
      <c r="M962" s="30">
        <f t="shared" si="44"/>
        <v>1.8</v>
      </c>
    </row>
    <row r="963" spans="1:13">
      <c r="A963" s="31">
        <v>1110</v>
      </c>
      <c r="B963" s="31" t="s">
        <v>51</v>
      </c>
      <c r="D963" s="24">
        <v>0.63</v>
      </c>
      <c r="E963" s="24">
        <v>53.6</v>
      </c>
      <c r="F963" s="24">
        <v>0.66</v>
      </c>
      <c r="G963" s="24">
        <v>0.96799999999999997</v>
      </c>
      <c r="H963" s="24">
        <v>0.125</v>
      </c>
      <c r="I963" s="24">
        <v>0.28799999999999998</v>
      </c>
      <c r="J963" s="49">
        <v>0.21595929770559399</v>
      </c>
      <c r="K963" s="30">
        <f t="shared" ref="K963:K1026" si="45">(E963*I963*J963/12)+(F963*J963)</f>
        <v>0.42034317705416813</v>
      </c>
      <c r="L963" s="30">
        <f t="shared" ref="L963:L1026" si="46">ROUND(2.721*G963*K963,1)</f>
        <v>1.1000000000000001</v>
      </c>
      <c r="M963" s="30">
        <f t="shared" ref="M963:M1026" si="47">ROUND((2.721*H963*K963)+(D963*J963),1)</f>
        <v>0.3</v>
      </c>
    </row>
    <row r="964" spans="1:13">
      <c r="A964" s="31">
        <v>1110</v>
      </c>
      <c r="B964" s="31" t="s">
        <v>51</v>
      </c>
      <c r="C964" s="31" t="s">
        <v>49</v>
      </c>
      <c r="D964" s="24">
        <v>0.63</v>
      </c>
      <c r="E964" s="24">
        <v>53.6</v>
      </c>
      <c r="F964" s="24">
        <v>0.66</v>
      </c>
      <c r="G964" s="24">
        <v>0.96799999999999997</v>
      </c>
      <c r="H964" s="24">
        <v>0.125</v>
      </c>
      <c r="I964" s="24">
        <v>0.28799999999999998</v>
      </c>
      <c r="J964" s="49">
        <v>2.6896564510327998</v>
      </c>
      <c r="K964" s="30">
        <f t="shared" si="45"/>
        <v>5.2351473162902415</v>
      </c>
      <c r="L964" s="30">
        <f t="shared" si="46"/>
        <v>13.8</v>
      </c>
      <c r="M964" s="30">
        <f t="shared" si="47"/>
        <v>3.5</v>
      </c>
    </row>
    <row r="965" spans="1:13">
      <c r="A965" s="31">
        <v>1210</v>
      </c>
      <c r="B965" s="31" t="s">
        <v>51</v>
      </c>
      <c r="C965" s="31" t="s">
        <v>47</v>
      </c>
      <c r="D965" s="24">
        <v>0.63</v>
      </c>
      <c r="E965" s="24">
        <v>53.6</v>
      </c>
      <c r="F965" s="24">
        <v>0.66</v>
      </c>
      <c r="G965" s="24">
        <v>1.2450000000000001</v>
      </c>
      <c r="H965" s="24">
        <v>0.21299999999999999</v>
      </c>
      <c r="I965" s="24">
        <v>0.28799999999999998</v>
      </c>
      <c r="J965" s="49">
        <v>0.61272948713465403</v>
      </c>
      <c r="K965" s="30">
        <f t="shared" si="45"/>
        <v>1.1926166737588906</v>
      </c>
      <c r="L965" s="30">
        <f t="shared" si="46"/>
        <v>4</v>
      </c>
      <c r="M965" s="30">
        <f t="shared" si="47"/>
        <v>1.1000000000000001</v>
      </c>
    </row>
    <row r="966" spans="1:13">
      <c r="A966" s="31">
        <v>1210</v>
      </c>
      <c r="B966" s="31" t="s">
        <v>51</v>
      </c>
      <c r="C966" s="31" t="s">
        <v>47</v>
      </c>
      <c r="D966" s="24">
        <v>0.63</v>
      </c>
      <c r="E966" s="24">
        <v>53.6</v>
      </c>
      <c r="F966" s="24">
        <v>0.66</v>
      </c>
      <c r="G966" s="24">
        <v>1.2450000000000001</v>
      </c>
      <c r="H966" s="24">
        <v>0.21299999999999999</v>
      </c>
      <c r="I966" s="24">
        <v>0.28799999999999998</v>
      </c>
      <c r="J966" s="49">
        <v>14.4890486346</v>
      </c>
      <c r="K966" s="30">
        <f t="shared" si="45"/>
        <v>28.201484262385438</v>
      </c>
      <c r="L966" s="30">
        <f t="shared" si="46"/>
        <v>95.5</v>
      </c>
      <c r="M966" s="30">
        <f t="shared" si="47"/>
        <v>25.5</v>
      </c>
    </row>
    <row r="967" spans="1:13">
      <c r="A967" s="31">
        <v>1210</v>
      </c>
      <c r="B967" s="31" t="s">
        <v>51</v>
      </c>
      <c r="C967" s="31" t="s">
        <v>47</v>
      </c>
      <c r="D967" s="24">
        <v>0.63</v>
      </c>
      <c r="E967" s="24">
        <v>53.6</v>
      </c>
      <c r="F967" s="24">
        <v>0.66</v>
      </c>
      <c r="G967" s="24">
        <v>1.2450000000000001</v>
      </c>
      <c r="H967" s="24">
        <v>0.21299999999999999</v>
      </c>
      <c r="I967" s="24">
        <v>0.28799999999999998</v>
      </c>
      <c r="J967" s="49">
        <v>0.116571848152105</v>
      </c>
      <c r="K967" s="30">
        <f t="shared" si="45"/>
        <v>0.22689544524325717</v>
      </c>
      <c r="L967" s="30">
        <f t="shared" si="46"/>
        <v>0.8</v>
      </c>
      <c r="M967" s="30">
        <f t="shared" si="47"/>
        <v>0.2</v>
      </c>
    </row>
    <row r="968" spans="1:13">
      <c r="A968" s="31">
        <v>1210</v>
      </c>
      <c r="B968" s="31" t="s">
        <v>51</v>
      </c>
      <c r="C968" s="31" t="s">
        <v>47</v>
      </c>
      <c r="D968" s="24">
        <v>0.63</v>
      </c>
      <c r="E968" s="24">
        <v>53.6</v>
      </c>
      <c r="F968" s="24">
        <v>0.66</v>
      </c>
      <c r="G968" s="24">
        <v>1.2450000000000001</v>
      </c>
      <c r="H968" s="24">
        <v>0.21299999999999999</v>
      </c>
      <c r="I968" s="24">
        <v>0.28799999999999998</v>
      </c>
      <c r="J968" s="49">
        <v>7.7217636446318197E-2</v>
      </c>
      <c r="K968" s="30">
        <f t="shared" si="45"/>
        <v>0.15029640757911375</v>
      </c>
      <c r="L968" s="30">
        <f t="shared" si="46"/>
        <v>0.5</v>
      </c>
      <c r="M968" s="30">
        <f t="shared" si="47"/>
        <v>0.1</v>
      </c>
    </row>
    <row r="969" spans="1:13">
      <c r="A969" s="31">
        <v>1210</v>
      </c>
      <c r="B969" s="31" t="s">
        <v>51</v>
      </c>
      <c r="C969" s="31" t="s">
        <v>47</v>
      </c>
      <c r="D969" s="24">
        <v>0.63</v>
      </c>
      <c r="E969" s="24">
        <v>53.6</v>
      </c>
      <c r="F969" s="24">
        <v>0.66</v>
      </c>
      <c r="G969" s="24">
        <v>1.2450000000000001</v>
      </c>
      <c r="H969" s="24">
        <v>0.21299999999999999</v>
      </c>
      <c r="I969" s="24">
        <v>0.28799999999999998</v>
      </c>
      <c r="J969" s="49">
        <v>2.2726373148590402</v>
      </c>
      <c r="K969" s="30">
        <f t="shared" si="45"/>
        <v>4.4234612696416358</v>
      </c>
      <c r="L969" s="30">
        <f t="shared" si="46"/>
        <v>15</v>
      </c>
      <c r="M969" s="30">
        <f t="shared" si="47"/>
        <v>4</v>
      </c>
    </row>
    <row r="970" spans="1:13">
      <c r="A970" s="31">
        <v>1400</v>
      </c>
      <c r="B970" s="31" t="s">
        <v>56</v>
      </c>
      <c r="C970" s="31" t="s">
        <v>49</v>
      </c>
      <c r="D970" s="24">
        <v>0.22</v>
      </c>
      <c r="E970" s="24">
        <v>50.8</v>
      </c>
      <c r="F970" s="24">
        <v>0</v>
      </c>
      <c r="G970" s="24">
        <v>0.70899999999999996</v>
      </c>
      <c r="H970" s="24">
        <v>0.11700000000000001</v>
      </c>
      <c r="I970" s="24">
        <v>0.43099999999999999</v>
      </c>
      <c r="J970" s="49">
        <v>1.36003542360254</v>
      </c>
      <c r="K970" s="30">
        <f t="shared" si="45"/>
        <v>2.4814752993910747</v>
      </c>
      <c r="L970" s="30">
        <f t="shared" si="46"/>
        <v>4.8</v>
      </c>
      <c r="M970" s="30">
        <f t="shared" si="47"/>
        <v>1.1000000000000001</v>
      </c>
    </row>
    <row r="971" spans="1:13">
      <c r="A971" s="31">
        <v>1400</v>
      </c>
      <c r="B971" s="31" t="s">
        <v>56</v>
      </c>
      <c r="C971" s="31" t="s">
        <v>49</v>
      </c>
      <c r="D971" s="24">
        <v>0.22</v>
      </c>
      <c r="E971" s="24">
        <v>50.8</v>
      </c>
      <c r="F971" s="24">
        <v>0</v>
      </c>
      <c r="G971" s="24">
        <v>0.70899999999999996</v>
      </c>
      <c r="H971" s="24">
        <v>0.11700000000000001</v>
      </c>
      <c r="I971" s="24">
        <v>0.43099999999999999</v>
      </c>
      <c r="J971" s="49">
        <v>6.00689807371175E-2</v>
      </c>
      <c r="K971" s="30">
        <f t="shared" si="45"/>
        <v>0.10959985995358669</v>
      </c>
      <c r="L971" s="30">
        <f t="shared" si="46"/>
        <v>0.2</v>
      </c>
      <c r="M971" s="30">
        <f t="shared" si="47"/>
        <v>0</v>
      </c>
    </row>
    <row r="972" spans="1:13">
      <c r="A972" s="31">
        <v>1411</v>
      </c>
      <c r="B972" s="31" t="s">
        <v>56</v>
      </c>
      <c r="C972" s="31" t="s">
        <v>49</v>
      </c>
      <c r="D972" s="24">
        <v>0.22</v>
      </c>
      <c r="E972" s="24">
        <v>50.8</v>
      </c>
      <c r="F972" s="24">
        <v>0</v>
      </c>
      <c r="G972" s="24">
        <v>1.4430000000000001</v>
      </c>
      <c r="H972" s="24">
        <v>0.22500000000000001</v>
      </c>
      <c r="I972" s="24">
        <v>0.43099999999999999</v>
      </c>
      <c r="J972" s="49">
        <v>0.317154067853189</v>
      </c>
      <c r="K972" s="30">
        <f t="shared" si="45"/>
        <v>0.57866874040266691</v>
      </c>
      <c r="L972" s="30">
        <f t="shared" si="46"/>
        <v>2.2999999999999998</v>
      </c>
      <c r="M972" s="30">
        <f t="shared" si="47"/>
        <v>0.4</v>
      </c>
    </row>
    <row r="973" spans="1:13">
      <c r="A973" s="31">
        <v>1411</v>
      </c>
      <c r="B973" s="31" t="s">
        <v>56</v>
      </c>
      <c r="C973" s="31" t="s">
        <v>49</v>
      </c>
      <c r="D973" s="24">
        <v>0.22</v>
      </c>
      <c r="E973" s="24">
        <v>50.8</v>
      </c>
      <c r="F973" s="24">
        <v>0</v>
      </c>
      <c r="G973" s="24">
        <v>1.4430000000000001</v>
      </c>
      <c r="H973" s="24">
        <v>0.22500000000000001</v>
      </c>
      <c r="I973" s="24">
        <v>0.43099999999999999</v>
      </c>
      <c r="J973" s="49">
        <v>3.1541798655077599E-2</v>
      </c>
      <c r="K973" s="30">
        <f t="shared" si="45"/>
        <v>5.7550114432766086E-2</v>
      </c>
      <c r="L973" s="30">
        <f t="shared" si="46"/>
        <v>0.2</v>
      </c>
      <c r="M973" s="30">
        <f t="shared" si="47"/>
        <v>0</v>
      </c>
    </row>
    <row r="974" spans="1:13">
      <c r="A974" s="31">
        <v>1411</v>
      </c>
      <c r="B974" s="31" t="s">
        <v>56</v>
      </c>
      <c r="C974" s="31" t="s">
        <v>49</v>
      </c>
      <c r="D974" s="24">
        <v>0.22</v>
      </c>
      <c r="E974" s="24">
        <v>50.8</v>
      </c>
      <c r="F974" s="24">
        <v>0</v>
      </c>
      <c r="G974" s="24">
        <v>1.4430000000000001</v>
      </c>
      <c r="H974" s="24">
        <v>0.22500000000000001</v>
      </c>
      <c r="I974" s="24">
        <v>0.43099999999999999</v>
      </c>
      <c r="J974" s="49">
        <v>0.30145327164782099</v>
      </c>
      <c r="K974" s="30">
        <f t="shared" si="45"/>
        <v>0.55002159100622594</v>
      </c>
      <c r="L974" s="30">
        <f t="shared" si="46"/>
        <v>2.2000000000000002</v>
      </c>
      <c r="M974" s="30">
        <f t="shared" si="47"/>
        <v>0.4</v>
      </c>
    </row>
    <row r="975" spans="1:13">
      <c r="A975" s="31">
        <v>1120</v>
      </c>
      <c r="B975" s="31" t="s">
        <v>45</v>
      </c>
      <c r="C975" s="31" t="s">
        <v>49</v>
      </c>
      <c r="D975" s="24">
        <v>0.8</v>
      </c>
      <c r="E975" s="24">
        <v>49.9</v>
      </c>
      <c r="F975" s="24">
        <v>0</v>
      </c>
      <c r="G975" s="24">
        <v>0.96799999999999997</v>
      </c>
      <c r="H975" s="24">
        <v>0.125</v>
      </c>
      <c r="I975" s="24">
        <v>0.28799999999999998</v>
      </c>
      <c r="J975" s="49">
        <v>5.1536329118000001E-7</v>
      </c>
      <c r="K975" s="30">
        <f t="shared" si="45"/>
        <v>6.1719907751716796E-7</v>
      </c>
      <c r="L975" s="30">
        <f t="shared" si="46"/>
        <v>0</v>
      </c>
      <c r="M975" s="30">
        <f t="shared" si="47"/>
        <v>0</v>
      </c>
    </row>
    <row r="976" spans="1:13">
      <c r="A976" s="31">
        <v>1120</v>
      </c>
      <c r="B976" s="31" t="s">
        <v>45</v>
      </c>
      <c r="C976" s="31" t="s">
        <v>49</v>
      </c>
      <c r="D976" s="24">
        <v>0.8</v>
      </c>
      <c r="E976" s="24">
        <v>49.9</v>
      </c>
      <c r="F976" s="24">
        <v>0</v>
      </c>
      <c r="G976" s="24">
        <v>0.96799999999999997</v>
      </c>
      <c r="H976" s="24">
        <v>0.125</v>
      </c>
      <c r="I976" s="24">
        <v>0.28799999999999998</v>
      </c>
      <c r="J976" s="49">
        <v>1.9942764043160801</v>
      </c>
      <c r="K976" s="30">
        <f t="shared" si="45"/>
        <v>2.3883454218089373</v>
      </c>
      <c r="L976" s="30">
        <f t="shared" si="46"/>
        <v>6.3</v>
      </c>
      <c r="M976" s="30">
        <f t="shared" si="47"/>
        <v>2.4</v>
      </c>
    </row>
    <row r="977" spans="1:13">
      <c r="A977" s="31">
        <v>8100</v>
      </c>
      <c r="B977" s="31" t="s">
        <v>56</v>
      </c>
      <c r="C977" s="31" t="s">
        <v>47</v>
      </c>
      <c r="D977" s="24">
        <v>0.22</v>
      </c>
      <c r="E977" s="24">
        <v>50.8</v>
      </c>
      <c r="F977" s="24">
        <v>0</v>
      </c>
      <c r="G977" s="24">
        <v>0.98599999999999999</v>
      </c>
      <c r="H977" s="24">
        <v>0.14299999999999999</v>
      </c>
      <c r="I977" s="24">
        <v>0.44600000000000001</v>
      </c>
      <c r="J977" s="49">
        <v>0.20746550638978101</v>
      </c>
      <c r="K977" s="30">
        <f t="shared" si="45"/>
        <v>0.39170870709766586</v>
      </c>
      <c r="L977" s="30">
        <f t="shared" si="46"/>
        <v>1.1000000000000001</v>
      </c>
      <c r="M977" s="30">
        <f t="shared" si="47"/>
        <v>0.2</v>
      </c>
    </row>
    <row r="978" spans="1:13">
      <c r="A978" s="31">
        <v>8100</v>
      </c>
      <c r="B978" s="31" t="s">
        <v>56</v>
      </c>
      <c r="C978" s="31" t="s">
        <v>49</v>
      </c>
      <c r="D978" s="24">
        <v>0.22</v>
      </c>
      <c r="E978" s="24">
        <v>50.8</v>
      </c>
      <c r="F978" s="24">
        <v>0</v>
      </c>
      <c r="G978" s="24">
        <v>0.98599999999999999</v>
      </c>
      <c r="H978" s="24">
        <v>0.14299999999999999</v>
      </c>
      <c r="I978" s="24">
        <v>0.44600000000000001</v>
      </c>
      <c r="J978" s="49">
        <v>10.258343057199999</v>
      </c>
      <c r="K978" s="30">
        <f t="shared" si="45"/>
        <v>19.368435581530747</v>
      </c>
      <c r="L978" s="30">
        <f t="shared" si="46"/>
        <v>52</v>
      </c>
      <c r="M978" s="30">
        <f t="shared" si="47"/>
        <v>9.8000000000000007</v>
      </c>
    </row>
    <row r="979" spans="1:13">
      <c r="A979" s="31">
        <v>8100</v>
      </c>
      <c r="B979" s="31" t="s">
        <v>56</v>
      </c>
      <c r="C979" s="31" t="s">
        <v>49</v>
      </c>
      <c r="D979" s="24">
        <v>0.22</v>
      </c>
      <c r="E979" s="24">
        <v>50.8</v>
      </c>
      <c r="F979" s="24">
        <v>0</v>
      </c>
      <c r="G979" s="24">
        <v>0.98599999999999999</v>
      </c>
      <c r="H979" s="24">
        <v>0.14299999999999999</v>
      </c>
      <c r="I979" s="24">
        <v>0.44600000000000001</v>
      </c>
      <c r="J979" s="49">
        <v>4.6878825772327399</v>
      </c>
      <c r="K979" s="30">
        <f t="shared" si="45"/>
        <v>8.8510348313205629</v>
      </c>
      <c r="L979" s="30">
        <f t="shared" si="46"/>
        <v>23.7</v>
      </c>
      <c r="M979" s="30">
        <f t="shared" si="47"/>
        <v>4.5</v>
      </c>
    </row>
    <row r="980" spans="1:13">
      <c r="A980" s="31">
        <v>8100</v>
      </c>
      <c r="B980" s="31" t="s">
        <v>56</v>
      </c>
      <c r="C980" s="31" t="s">
        <v>49</v>
      </c>
      <c r="D980" s="24">
        <v>0.22</v>
      </c>
      <c r="E980" s="24">
        <v>50.8</v>
      </c>
      <c r="F980" s="24">
        <v>0</v>
      </c>
      <c r="G980" s="24">
        <v>0.98599999999999999</v>
      </c>
      <c r="H980" s="24">
        <v>0.14299999999999999</v>
      </c>
      <c r="I980" s="24">
        <v>0.44600000000000001</v>
      </c>
      <c r="J980" s="49">
        <v>1.0212684194224999</v>
      </c>
      <c r="K980" s="30">
        <f t="shared" si="45"/>
        <v>1.9282228604309746</v>
      </c>
      <c r="L980" s="30">
        <f t="shared" si="46"/>
        <v>5.2</v>
      </c>
      <c r="M980" s="30">
        <f t="shared" si="47"/>
        <v>1</v>
      </c>
    </row>
    <row r="981" spans="1:13">
      <c r="A981" s="31">
        <v>8100</v>
      </c>
      <c r="B981" s="31" t="s">
        <v>56</v>
      </c>
      <c r="C981" s="31" t="s">
        <v>49</v>
      </c>
      <c r="D981" s="24">
        <v>0.22</v>
      </c>
      <c r="E981" s="24">
        <v>50.8</v>
      </c>
      <c r="F981" s="24">
        <v>0</v>
      </c>
      <c r="G981" s="24">
        <v>0.98599999999999999</v>
      </c>
      <c r="H981" s="24">
        <v>0.14299999999999999</v>
      </c>
      <c r="I981" s="24">
        <v>0.44600000000000001</v>
      </c>
      <c r="J981" s="49">
        <v>3.5006898066789298</v>
      </c>
      <c r="K981" s="30">
        <f t="shared" si="45"/>
        <v>6.6095357343302652</v>
      </c>
      <c r="L981" s="30">
        <f t="shared" si="46"/>
        <v>17.7</v>
      </c>
      <c r="M981" s="30">
        <f t="shared" si="47"/>
        <v>3.3</v>
      </c>
    </row>
    <row r="982" spans="1:13">
      <c r="A982" s="31">
        <v>8100</v>
      </c>
      <c r="B982" s="31" t="s">
        <v>56</v>
      </c>
      <c r="C982" s="31" t="s">
        <v>50</v>
      </c>
      <c r="D982" s="24">
        <v>0.22</v>
      </c>
      <c r="E982" s="24">
        <v>50.8</v>
      </c>
      <c r="F982" s="24">
        <v>0</v>
      </c>
      <c r="G982" s="24">
        <v>0.98599999999999999</v>
      </c>
      <c r="H982" s="24">
        <v>0.14299999999999999</v>
      </c>
      <c r="I982" s="24">
        <v>0.44600000000000001</v>
      </c>
      <c r="J982" s="49">
        <v>26.518743004899999</v>
      </c>
      <c r="K982" s="30">
        <f t="shared" si="45"/>
        <v>50.069154709451531</v>
      </c>
      <c r="L982" s="30">
        <f t="shared" si="46"/>
        <v>134.30000000000001</v>
      </c>
      <c r="M982" s="30">
        <f t="shared" si="47"/>
        <v>25.3</v>
      </c>
    </row>
    <row r="983" spans="1:13">
      <c r="A983" s="31">
        <v>1110</v>
      </c>
      <c r="B983" s="31" t="s">
        <v>56</v>
      </c>
      <c r="C983" s="31" t="s">
        <v>49</v>
      </c>
      <c r="D983" s="24">
        <v>0.22</v>
      </c>
      <c r="E983" s="24">
        <v>50.8</v>
      </c>
      <c r="F983" s="24">
        <v>0</v>
      </c>
      <c r="G983" s="24">
        <v>0.96799999999999997</v>
      </c>
      <c r="H983" s="24">
        <v>0.125</v>
      </c>
      <c r="I983" s="24">
        <v>0.28799999999999998</v>
      </c>
      <c r="J983" s="49">
        <v>5.32304587810117</v>
      </c>
      <c r="K983" s="30">
        <f t="shared" si="45"/>
        <v>6.4898575345809455</v>
      </c>
      <c r="L983" s="30">
        <f t="shared" si="46"/>
        <v>17.100000000000001</v>
      </c>
      <c r="M983" s="30">
        <f t="shared" si="47"/>
        <v>3.4</v>
      </c>
    </row>
    <row r="984" spans="1:13">
      <c r="A984" s="31">
        <v>1110</v>
      </c>
      <c r="B984" s="31" t="s">
        <v>56</v>
      </c>
      <c r="C984" s="31" t="s">
        <v>47</v>
      </c>
      <c r="D984" s="24">
        <v>0.22</v>
      </c>
      <c r="E984" s="24">
        <v>50.8</v>
      </c>
      <c r="F984" s="24">
        <v>0</v>
      </c>
      <c r="G984" s="24">
        <v>0.96799999999999997</v>
      </c>
      <c r="H984" s="24">
        <v>0.125</v>
      </c>
      <c r="I984" s="24">
        <v>0.28799999999999998</v>
      </c>
      <c r="J984" s="49">
        <v>6.3615343651781302E-3</v>
      </c>
      <c r="K984" s="30">
        <f t="shared" si="45"/>
        <v>7.7559826980251748E-3</v>
      </c>
      <c r="L984" s="30">
        <f t="shared" si="46"/>
        <v>0</v>
      </c>
      <c r="M984" s="30">
        <f t="shared" si="47"/>
        <v>0</v>
      </c>
    </row>
    <row r="985" spans="1:13">
      <c r="A985" s="31">
        <v>1110</v>
      </c>
      <c r="B985" s="31" t="s">
        <v>56</v>
      </c>
      <c r="C985" s="31" t="s">
        <v>49</v>
      </c>
      <c r="D985" s="24">
        <v>0.22</v>
      </c>
      <c r="E985" s="24">
        <v>50.8</v>
      </c>
      <c r="F985" s="24">
        <v>0</v>
      </c>
      <c r="G985" s="24">
        <v>0.96799999999999997</v>
      </c>
      <c r="H985" s="24">
        <v>0.125</v>
      </c>
      <c r="I985" s="24">
        <v>0.28799999999999998</v>
      </c>
      <c r="J985" s="49">
        <v>0.26896705791973302</v>
      </c>
      <c r="K985" s="30">
        <f t="shared" si="45"/>
        <v>0.32792463701573843</v>
      </c>
      <c r="L985" s="30">
        <f t="shared" si="46"/>
        <v>0.9</v>
      </c>
      <c r="M985" s="30">
        <f t="shared" si="47"/>
        <v>0.2</v>
      </c>
    </row>
    <row r="986" spans="1:13">
      <c r="A986" s="31">
        <v>1110</v>
      </c>
      <c r="B986" s="31" t="s">
        <v>56</v>
      </c>
      <c r="C986" s="31" t="s">
        <v>47</v>
      </c>
      <c r="D986" s="24">
        <v>0.22</v>
      </c>
      <c r="E986" s="24">
        <v>50.8</v>
      </c>
      <c r="F986" s="24">
        <v>0</v>
      </c>
      <c r="G986" s="24">
        <v>0.96799999999999997</v>
      </c>
      <c r="H986" s="24">
        <v>0.125</v>
      </c>
      <c r="I986" s="24">
        <v>0.28799999999999998</v>
      </c>
      <c r="J986" s="49">
        <v>4.5240661541034999E-4</v>
      </c>
      <c r="K986" s="30">
        <f t="shared" si="45"/>
        <v>5.5157414550829865E-4</v>
      </c>
      <c r="L986" s="30">
        <f t="shared" si="46"/>
        <v>0</v>
      </c>
      <c r="M986" s="30">
        <f t="shared" si="47"/>
        <v>0</v>
      </c>
    </row>
    <row r="987" spans="1:13">
      <c r="A987" s="31">
        <v>1320</v>
      </c>
      <c r="B987" s="31" t="s">
        <v>56</v>
      </c>
      <c r="C987" s="31" t="s">
        <v>49</v>
      </c>
      <c r="D987" s="24">
        <v>0.22</v>
      </c>
      <c r="E987" s="24">
        <v>50.8</v>
      </c>
      <c r="F987" s="24">
        <v>0</v>
      </c>
      <c r="G987" s="24">
        <v>1.395</v>
      </c>
      <c r="H987" s="24">
        <v>0.33900000000000002</v>
      </c>
      <c r="I987" s="24">
        <v>0.39300000000000002</v>
      </c>
      <c r="J987" s="49">
        <v>3.9627463511188003E-2</v>
      </c>
      <c r="K987" s="30">
        <f t="shared" si="45"/>
        <v>6.5928211043563487E-2</v>
      </c>
      <c r="L987" s="30">
        <f t="shared" si="46"/>
        <v>0.3</v>
      </c>
      <c r="M987" s="30">
        <f t="shared" si="47"/>
        <v>0.1</v>
      </c>
    </row>
    <row r="988" spans="1:13">
      <c r="A988" s="31">
        <v>1320</v>
      </c>
      <c r="B988" s="31" t="s">
        <v>56</v>
      </c>
      <c r="C988" s="31" t="s">
        <v>49</v>
      </c>
      <c r="D988" s="24">
        <v>0.22</v>
      </c>
      <c r="E988" s="24">
        <v>50.8</v>
      </c>
      <c r="F988" s="24">
        <v>0</v>
      </c>
      <c r="G988" s="24">
        <v>1.395</v>
      </c>
      <c r="H988" s="24">
        <v>0.33900000000000002</v>
      </c>
      <c r="I988" s="24">
        <v>0.39300000000000002</v>
      </c>
      <c r="J988" s="49">
        <v>0.266246400260373</v>
      </c>
      <c r="K988" s="30">
        <f t="shared" si="45"/>
        <v>0.44295413611318257</v>
      </c>
      <c r="L988" s="30">
        <f t="shared" si="46"/>
        <v>1.7</v>
      </c>
      <c r="M988" s="30">
        <f t="shared" si="47"/>
        <v>0.5</v>
      </c>
    </row>
    <row r="989" spans="1:13">
      <c r="A989" s="31">
        <v>1320</v>
      </c>
      <c r="B989" s="31" t="s">
        <v>56</v>
      </c>
      <c r="D989" s="24">
        <v>0.22</v>
      </c>
      <c r="E989" s="24">
        <v>50.8</v>
      </c>
      <c r="F989" s="24">
        <v>0</v>
      </c>
      <c r="G989" s="24">
        <v>1.395</v>
      </c>
      <c r="H989" s="24">
        <v>0.33900000000000002</v>
      </c>
      <c r="I989" s="24">
        <v>0.39300000000000002</v>
      </c>
      <c r="J989" s="49">
        <v>3.22089496742533E-2</v>
      </c>
      <c r="K989" s="30">
        <f t="shared" si="45"/>
        <v>5.3586029573055222E-2</v>
      </c>
      <c r="L989" s="30">
        <f t="shared" si="46"/>
        <v>0.2</v>
      </c>
      <c r="M989" s="30">
        <f t="shared" si="47"/>
        <v>0.1</v>
      </c>
    </row>
    <row r="990" spans="1:13">
      <c r="A990" s="31">
        <v>1320</v>
      </c>
      <c r="B990" s="31" t="s">
        <v>56</v>
      </c>
      <c r="C990" s="31" t="s">
        <v>49</v>
      </c>
      <c r="D990" s="24">
        <v>0.22</v>
      </c>
      <c r="E990" s="24">
        <v>50.8</v>
      </c>
      <c r="F990" s="24">
        <v>0</v>
      </c>
      <c r="G990" s="24">
        <v>1.395</v>
      </c>
      <c r="H990" s="24">
        <v>0.33900000000000002</v>
      </c>
      <c r="I990" s="24">
        <v>0.39300000000000002</v>
      </c>
      <c r="J990" s="49">
        <v>4.4066444993515699</v>
      </c>
      <c r="K990" s="30">
        <f t="shared" si="45"/>
        <v>7.3313344535712064</v>
      </c>
      <c r="L990" s="30">
        <f t="shared" si="46"/>
        <v>27.8</v>
      </c>
      <c r="M990" s="30">
        <f t="shared" si="47"/>
        <v>7.7</v>
      </c>
    </row>
    <row r="991" spans="1:13">
      <c r="A991" s="31">
        <v>1320</v>
      </c>
      <c r="B991" s="31" t="s">
        <v>56</v>
      </c>
      <c r="C991" s="31" t="s">
        <v>49</v>
      </c>
      <c r="D991" s="24">
        <v>0.22</v>
      </c>
      <c r="E991" s="24">
        <v>50.8</v>
      </c>
      <c r="F991" s="24">
        <v>0</v>
      </c>
      <c r="G991" s="24">
        <v>1.395</v>
      </c>
      <c r="H991" s="24">
        <v>0.33900000000000002</v>
      </c>
      <c r="I991" s="24">
        <v>0.39300000000000002</v>
      </c>
      <c r="J991" s="49">
        <v>3.4765463541185202</v>
      </c>
      <c r="K991" s="30">
        <f t="shared" si="45"/>
        <v>5.7839301693469816</v>
      </c>
      <c r="L991" s="30">
        <f t="shared" si="46"/>
        <v>22</v>
      </c>
      <c r="M991" s="30">
        <f t="shared" si="47"/>
        <v>6.1</v>
      </c>
    </row>
    <row r="992" spans="1:13">
      <c r="A992" s="31">
        <v>1320</v>
      </c>
      <c r="B992" s="31" t="s">
        <v>56</v>
      </c>
      <c r="D992" s="24">
        <v>0.22</v>
      </c>
      <c r="E992" s="24">
        <v>50.8</v>
      </c>
      <c r="F992" s="24">
        <v>0</v>
      </c>
      <c r="G992" s="24">
        <v>1.395</v>
      </c>
      <c r="H992" s="24">
        <v>0.33900000000000002</v>
      </c>
      <c r="I992" s="24">
        <v>0.39300000000000002</v>
      </c>
      <c r="J992" s="49">
        <v>2.5337357074614602</v>
      </c>
      <c r="K992" s="30">
        <f t="shared" si="45"/>
        <v>4.2153760965036318</v>
      </c>
      <c r="L992" s="30">
        <f t="shared" si="46"/>
        <v>16</v>
      </c>
      <c r="M992" s="30">
        <f t="shared" si="47"/>
        <v>4.4000000000000004</v>
      </c>
    </row>
    <row r="993" spans="1:13">
      <c r="A993" s="31">
        <v>1320</v>
      </c>
      <c r="B993" s="31" t="s">
        <v>56</v>
      </c>
      <c r="D993" s="24">
        <v>0.22</v>
      </c>
      <c r="E993" s="24">
        <v>50.8</v>
      </c>
      <c r="F993" s="24">
        <v>0</v>
      </c>
      <c r="G993" s="24">
        <v>1.395</v>
      </c>
      <c r="H993" s="24">
        <v>0.33900000000000002</v>
      </c>
      <c r="I993" s="24">
        <v>0.39300000000000002</v>
      </c>
      <c r="J993" s="49">
        <v>4.1068882202009702E-2</v>
      </c>
      <c r="K993" s="30">
        <f t="shared" si="45"/>
        <v>6.8326299319483544E-2</v>
      </c>
      <c r="L993" s="30">
        <f t="shared" si="46"/>
        <v>0.3</v>
      </c>
      <c r="M993" s="30">
        <f t="shared" si="47"/>
        <v>0.1</v>
      </c>
    </row>
    <row r="994" spans="1:13">
      <c r="A994" s="31">
        <v>1320</v>
      </c>
      <c r="B994" s="31" t="s">
        <v>56</v>
      </c>
      <c r="D994" s="24">
        <v>0.22</v>
      </c>
      <c r="E994" s="24">
        <v>50.8</v>
      </c>
      <c r="F994" s="24">
        <v>0</v>
      </c>
      <c r="G994" s="24">
        <v>1.395</v>
      </c>
      <c r="H994" s="24">
        <v>0.33900000000000002</v>
      </c>
      <c r="I994" s="24">
        <v>0.39300000000000002</v>
      </c>
      <c r="J994" s="49">
        <v>0.43831627573863602</v>
      </c>
      <c r="K994" s="30">
        <f t="shared" si="45"/>
        <v>0.72922678794636875</v>
      </c>
      <c r="L994" s="30">
        <f t="shared" si="46"/>
        <v>2.8</v>
      </c>
      <c r="M994" s="30">
        <f t="shared" si="47"/>
        <v>0.8</v>
      </c>
    </row>
    <row r="995" spans="1:13">
      <c r="A995" s="31">
        <v>1320</v>
      </c>
      <c r="B995" s="31" t="s">
        <v>56</v>
      </c>
      <c r="C995" s="31" t="s">
        <v>49</v>
      </c>
      <c r="D995" s="24">
        <v>0.22</v>
      </c>
      <c r="E995" s="24">
        <v>50.8</v>
      </c>
      <c r="F995" s="24">
        <v>0</v>
      </c>
      <c r="G995" s="24">
        <v>1.395</v>
      </c>
      <c r="H995" s="24">
        <v>0.33900000000000002</v>
      </c>
      <c r="I995" s="24">
        <v>0.39300000000000002</v>
      </c>
      <c r="J995" s="49">
        <v>111.729485919</v>
      </c>
      <c r="K995" s="30">
        <f t="shared" si="45"/>
        <v>185.8843457234403</v>
      </c>
      <c r="L995" s="30">
        <f t="shared" si="46"/>
        <v>705.6</v>
      </c>
      <c r="M995" s="30">
        <f t="shared" si="47"/>
        <v>196</v>
      </c>
    </row>
    <row r="996" spans="1:13">
      <c r="A996" s="31">
        <v>1110</v>
      </c>
      <c r="B996" s="31" t="s">
        <v>56</v>
      </c>
      <c r="C996" s="31" t="s">
        <v>49</v>
      </c>
      <c r="D996" s="24">
        <v>0.22</v>
      </c>
      <c r="E996" s="24">
        <v>50.8</v>
      </c>
      <c r="F996" s="24">
        <v>0</v>
      </c>
      <c r="G996" s="24">
        <v>0.96799999999999997</v>
      </c>
      <c r="H996" s="24">
        <v>0.125</v>
      </c>
      <c r="I996" s="24">
        <v>0.28799999999999998</v>
      </c>
      <c r="J996" s="49">
        <v>0.23423779700782801</v>
      </c>
      <c r="K996" s="30">
        <f t="shared" si="45"/>
        <v>0.28558272211194385</v>
      </c>
      <c r="L996" s="30">
        <f t="shared" si="46"/>
        <v>0.8</v>
      </c>
      <c r="M996" s="30">
        <f t="shared" si="47"/>
        <v>0.1</v>
      </c>
    </row>
    <row r="997" spans="1:13">
      <c r="A997" s="31">
        <v>1230</v>
      </c>
      <c r="B997" s="31" t="s">
        <v>51</v>
      </c>
      <c r="C997" s="31" t="s">
        <v>49</v>
      </c>
      <c r="D997" s="24">
        <v>0.63</v>
      </c>
      <c r="E997" s="24">
        <v>53.6</v>
      </c>
      <c r="F997" s="24">
        <v>0.66</v>
      </c>
      <c r="G997" s="24">
        <v>1.2450000000000001</v>
      </c>
      <c r="H997" s="24">
        <v>0.21299999999999999</v>
      </c>
      <c r="I997" s="24">
        <v>0.28799999999999998</v>
      </c>
      <c r="J997" s="49">
        <v>7.0744864730024801</v>
      </c>
      <c r="K997" s="30">
        <f t="shared" si="45"/>
        <v>13.769780471052028</v>
      </c>
      <c r="L997" s="30">
        <f t="shared" si="46"/>
        <v>46.6</v>
      </c>
      <c r="M997" s="30">
        <f t="shared" si="47"/>
        <v>12.4</v>
      </c>
    </row>
    <row r="998" spans="1:13">
      <c r="A998" s="31">
        <v>1290</v>
      </c>
      <c r="B998" s="31" t="s">
        <v>51</v>
      </c>
      <c r="C998" s="31" t="s">
        <v>47</v>
      </c>
      <c r="D998" s="24">
        <v>0.63</v>
      </c>
      <c r="E998" s="24">
        <v>53.6</v>
      </c>
      <c r="F998" s="24">
        <v>0.66</v>
      </c>
      <c r="G998" s="24">
        <v>1.2450000000000001</v>
      </c>
      <c r="H998" s="24">
        <v>0.21299999999999999</v>
      </c>
      <c r="I998" s="24">
        <v>0.34100000000000003</v>
      </c>
      <c r="J998" s="49">
        <v>4.1631672742120402</v>
      </c>
      <c r="K998" s="30">
        <f t="shared" si="45"/>
        <v>9.0887492485747803</v>
      </c>
      <c r="L998" s="30">
        <f t="shared" si="46"/>
        <v>30.8</v>
      </c>
      <c r="M998" s="30">
        <f t="shared" si="47"/>
        <v>7.9</v>
      </c>
    </row>
    <row r="999" spans="1:13">
      <c r="A999" s="31">
        <v>1290</v>
      </c>
      <c r="B999" s="31" t="s">
        <v>51</v>
      </c>
      <c r="C999" s="31" t="s">
        <v>47</v>
      </c>
      <c r="D999" s="24">
        <v>0.63</v>
      </c>
      <c r="E999" s="24">
        <v>53.6</v>
      </c>
      <c r="F999" s="24">
        <v>0.66</v>
      </c>
      <c r="G999" s="24">
        <v>1.2450000000000001</v>
      </c>
      <c r="H999" s="24">
        <v>0.21299999999999999</v>
      </c>
      <c r="I999" s="24">
        <v>0.34100000000000003</v>
      </c>
      <c r="J999" s="49">
        <v>0.827678657980358</v>
      </c>
      <c r="K999" s="30">
        <f t="shared" si="45"/>
        <v>1.8069328675255192</v>
      </c>
      <c r="L999" s="30">
        <f t="shared" si="46"/>
        <v>6.1</v>
      </c>
      <c r="M999" s="30">
        <f t="shared" si="47"/>
        <v>1.6</v>
      </c>
    </row>
    <row r="1000" spans="1:13">
      <c r="A1000" s="31">
        <v>1290</v>
      </c>
      <c r="B1000" s="31" t="s">
        <v>51</v>
      </c>
      <c r="C1000" s="31" t="s">
        <v>50</v>
      </c>
      <c r="D1000" s="24">
        <v>0.63</v>
      </c>
      <c r="E1000" s="24">
        <v>53.6</v>
      </c>
      <c r="F1000" s="24">
        <v>0.66</v>
      </c>
      <c r="G1000" s="24">
        <v>1.2450000000000001</v>
      </c>
      <c r="H1000" s="24">
        <v>0.21299999999999999</v>
      </c>
      <c r="I1000" s="24">
        <v>0.34100000000000003</v>
      </c>
      <c r="J1000" s="49">
        <v>54.396342182300003</v>
      </c>
      <c r="K1000" s="30">
        <f t="shared" si="45"/>
        <v>118.75446782958524</v>
      </c>
      <c r="L1000" s="30">
        <f t="shared" si="46"/>
        <v>402.3</v>
      </c>
      <c r="M1000" s="30">
        <f t="shared" si="47"/>
        <v>103.1</v>
      </c>
    </row>
    <row r="1001" spans="1:13">
      <c r="A1001" s="31">
        <v>1290</v>
      </c>
      <c r="B1001" s="31" t="s">
        <v>51</v>
      </c>
      <c r="D1001" s="24">
        <v>0.63</v>
      </c>
      <c r="E1001" s="24">
        <v>53.6</v>
      </c>
      <c r="F1001" s="24">
        <v>0.66</v>
      </c>
      <c r="G1001" s="24">
        <v>1.2450000000000001</v>
      </c>
      <c r="H1001" s="24">
        <v>0.21299999999999999</v>
      </c>
      <c r="I1001" s="24">
        <v>0.34100000000000003</v>
      </c>
      <c r="J1001" s="49">
        <v>4.3814295735581998E-4</v>
      </c>
      <c r="K1001" s="30">
        <f t="shared" si="45"/>
        <v>9.5652449496873597E-4</v>
      </c>
      <c r="L1001" s="30">
        <f t="shared" si="46"/>
        <v>0</v>
      </c>
      <c r="M1001" s="30">
        <f t="shared" si="47"/>
        <v>0</v>
      </c>
    </row>
    <row r="1002" spans="1:13">
      <c r="A1002" s="31">
        <v>1290</v>
      </c>
      <c r="B1002" s="31" t="s">
        <v>51</v>
      </c>
      <c r="C1002" s="31" t="s">
        <v>47</v>
      </c>
      <c r="D1002" s="24">
        <v>0.63</v>
      </c>
      <c r="E1002" s="24">
        <v>53.6</v>
      </c>
      <c r="F1002" s="24">
        <v>0.66</v>
      </c>
      <c r="G1002" s="24">
        <v>1.2450000000000001</v>
      </c>
      <c r="H1002" s="24">
        <v>0.21299999999999999</v>
      </c>
      <c r="I1002" s="24">
        <v>0.34100000000000003</v>
      </c>
      <c r="J1002" s="49">
        <v>0.39364739142800997</v>
      </c>
      <c r="K1002" s="30">
        <f t="shared" si="45"/>
        <v>0.85938474180620306</v>
      </c>
      <c r="L1002" s="30">
        <f t="shared" si="46"/>
        <v>2.9</v>
      </c>
      <c r="M1002" s="30">
        <f t="shared" si="47"/>
        <v>0.7</v>
      </c>
    </row>
    <row r="1003" spans="1:13">
      <c r="A1003" s="31">
        <v>1290</v>
      </c>
      <c r="B1003" s="31" t="s">
        <v>51</v>
      </c>
      <c r="C1003" s="31" t="s">
        <v>47</v>
      </c>
      <c r="D1003" s="24">
        <v>0.63</v>
      </c>
      <c r="E1003" s="24">
        <v>53.6</v>
      </c>
      <c r="F1003" s="24">
        <v>0.66</v>
      </c>
      <c r="G1003" s="24">
        <v>1.2450000000000001</v>
      </c>
      <c r="H1003" s="24">
        <v>0.21299999999999999</v>
      </c>
      <c r="I1003" s="24">
        <v>0.34100000000000003</v>
      </c>
      <c r="J1003" s="49">
        <v>7.5280678732807003</v>
      </c>
      <c r="K1003" s="30">
        <f t="shared" si="45"/>
        <v>16.434775909754876</v>
      </c>
      <c r="L1003" s="30">
        <f t="shared" si="46"/>
        <v>55.7</v>
      </c>
      <c r="M1003" s="30">
        <f t="shared" si="47"/>
        <v>14.3</v>
      </c>
    </row>
    <row r="1004" spans="1:13">
      <c r="A1004" s="31">
        <v>1290</v>
      </c>
      <c r="B1004" s="31" t="s">
        <v>51</v>
      </c>
      <c r="C1004" s="31" t="s">
        <v>47</v>
      </c>
      <c r="D1004" s="24">
        <v>0.63</v>
      </c>
      <c r="E1004" s="24">
        <v>53.6</v>
      </c>
      <c r="F1004" s="24">
        <v>0.66</v>
      </c>
      <c r="G1004" s="24">
        <v>1.2450000000000001</v>
      </c>
      <c r="H1004" s="24">
        <v>0.21299999999999999</v>
      </c>
      <c r="I1004" s="24">
        <v>0.34100000000000003</v>
      </c>
      <c r="J1004" s="49">
        <v>3.4036601746281701</v>
      </c>
      <c r="K1004" s="30">
        <f t="shared" si="45"/>
        <v>7.4306439825699133</v>
      </c>
      <c r="L1004" s="30">
        <f t="shared" si="46"/>
        <v>25.2</v>
      </c>
      <c r="M1004" s="30">
        <f t="shared" si="47"/>
        <v>6.5</v>
      </c>
    </row>
    <row r="1005" spans="1:13">
      <c r="A1005" s="31">
        <v>1210</v>
      </c>
      <c r="B1005" s="31" t="s">
        <v>56</v>
      </c>
      <c r="C1005" s="31" t="s">
        <v>49</v>
      </c>
      <c r="D1005" s="24">
        <v>0.22</v>
      </c>
      <c r="E1005" s="24">
        <v>50.8</v>
      </c>
      <c r="F1005" s="24">
        <v>0</v>
      </c>
      <c r="G1005" s="24">
        <v>1.2450000000000001</v>
      </c>
      <c r="H1005" s="24">
        <v>0.21299999999999999</v>
      </c>
      <c r="I1005" s="24">
        <v>0.28799999999999998</v>
      </c>
      <c r="J1005" s="49">
        <v>7.0993837519333303E-2</v>
      </c>
      <c r="K1005" s="30">
        <f t="shared" si="45"/>
        <v>8.6555686703571152E-2</v>
      </c>
      <c r="L1005" s="30">
        <f t="shared" si="46"/>
        <v>0.3</v>
      </c>
      <c r="M1005" s="30">
        <f t="shared" si="47"/>
        <v>0.1</v>
      </c>
    </row>
    <row r="1006" spans="1:13">
      <c r="A1006" s="31">
        <v>1210</v>
      </c>
      <c r="B1006" s="31" t="s">
        <v>56</v>
      </c>
      <c r="C1006" s="31" t="s">
        <v>50</v>
      </c>
      <c r="D1006" s="24">
        <v>0.22</v>
      </c>
      <c r="E1006" s="24">
        <v>50.8</v>
      </c>
      <c r="F1006" s="24">
        <v>0</v>
      </c>
      <c r="G1006" s="24">
        <v>1.2450000000000001</v>
      </c>
      <c r="H1006" s="24">
        <v>0.21299999999999999</v>
      </c>
      <c r="I1006" s="24">
        <v>0.28799999999999998</v>
      </c>
      <c r="J1006" s="49">
        <v>0.22600572815992701</v>
      </c>
      <c r="K1006" s="30">
        <f t="shared" si="45"/>
        <v>0.27554618377258294</v>
      </c>
      <c r="L1006" s="30">
        <f t="shared" si="46"/>
        <v>0.9</v>
      </c>
      <c r="M1006" s="30">
        <f t="shared" si="47"/>
        <v>0.2</v>
      </c>
    </row>
    <row r="1007" spans="1:13">
      <c r="A1007" s="31">
        <v>1210</v>
      </c>
      <c r="B1007" s="31" t="s">
        <v>56</v>
      </c>
      <c r="C1007" s="31" t="s">
        <v>49</v>
      </c>
      <c r="D1007" s="24">
        <v>0.22</v>
      </c>
      <c r="E1007" s="24">
        <v>50.8</v>
      </c>
      <c r="F1007" s="24">
        <v>0</v>
      </c>
      <c r="G1007" s="24">
        <v>1.2450000000000001</v>
      </c>
      <c r="H1007" s="24">
        <v>0.21299999999999999</v>
      </c>
      <c r="I1007" s="24">
        <v>0.28799999999999998</v>
      </c>
      <c r="J1007" s="49">
        <v>2.16657297250409E-2</v>
      </c>
      <c r="K1007" s="30">
        <f t="shared" si="45"/>
        <v>2.6414857680769861E-2</v>
      </c>
      <c r="L1007" s="30">
        <f t="shared" si="46"/>
        <v>0.1</v>
      </c>
      <c r="M1007" s="30">
        <f t="shared" si="47"/>
        <v>0</v>
      </c>
    </row>
    <row r="1008" spans="1:13">
      <c r="A1008" s="31">
        <v>1210</v>
      </c>
      <c r="B1008" s="31" t="s">
        <v>56</v>
      </c>
      <c r="D1008" s="24">
        <v>0.22</v>
      </c>
      <c r="E1008" s="24">
        <v>50.8</v>
      </c>
      <c r="F1008" s="24">
        <v>0</v>
      </c>
      <c r="G1008" s="24">
        <v>1.2450000000000001</v>
      </c>
      <c r="H1008" s="24">
        <v>0.21299999999999999</v>
      </c>
      <c r="I1008" s="24">
        <v>0.28799999999999998</v>
      </c>
      <c r="J1008" s="49">
        <v>3.0477643948010998E-2</v>
      </c>
      <c r="K1008" s="30">
        <f t="shared" si="45"/>
        <v>3.7158343501415003E-2</v>
      </c>
      <c r="L1008" s="30">
        <f t="shared" si="46"/>
        <v>0.1</v>
      </c>
      <c r="M1008" s="30">
        <f t="shared" si="47"/>
        <v>0</v>
      </c>
    </row>
    <row r="1009" spans="1:13">
      <c r="A1009" s="31">
        <v>1210</v>
      </c>
      <c r="B1009" s="31" t="s">
        <v>56</v>
      </c>
      <c r="C1009" s="31" t="s">
        <v>46</v>
      </c>
      <c r="D1009" s="24">
        <v>0.22</v>
      </c>
      <c r="E1009" s="24">
        <v>50.8</v>
      </c>
      <c r="F1009" s="24">
        <v>0</v>
      </c>
      <c r="G1009" s="24">
        <v>1.2450000000000001</v>
      </c>
      <c r="H1009" s="24">
        <v>0.21299999999999999</v>
      </c>
      <c r="I1009" s="24">
        <v>0.28799999999999998</v>
      </c>
      <c r="J1009" s="49">
        <v>0.23956587662982201</v>
      </c>
      <c r="K1009" s="30">
        <f t="shared" si="45"/>
        <v>0.29207871678707897</v>
      </c>
      <c r="L1009" s="30">
        <f t="shared" si="46"/>
        <v>1</v>
      </c>
      <c r="M1009" s="30">
        <f t="shared" si="47"/>
        <v>0.2</v>
      </c>
    </row>
    <row r="1010" spans="1:13">
      <c r="A1010" s="31">
        <v>1210</v>
      </c>
      <c r="B1010" s="31" t="s">
        <v>56</v>
      </c>
      <c r="C1010" s="31" t="s">
        <v>47</v>
      </c>
      <c r="D1010" s="24">
        <v>0.22</v>
      </c>
      <c r="E1010" s="24">
        <v>50.8</v>
      </c>
      <c r="F1010" s="24">
        <v>0</v>
      </c>
      <c r="G1010" s="24">
        <v>1.2450000000000001</v>
      </c>
      <c r="H1010" s="24">
        <v>0.21299999999999999</v>
      </c>
      <c r="I1010" s="24">
        <v>0.28799999999999998</v>
      </c>
      <c r="J1010" s="49">
        <v>4.8506121074784799E-3</v>
      </c>
      <c r="K1010" s="30">
        <f t="shared" si="45"/>
        <v>5.9138662814377622E-3</v>
      </c>
      <c r="L1010" s="30">
        <f t="shared" si="46"/>
        <v>0</v>
      </c>
      <c r="M1010" s="30">
        <f t="shared" si="47"/>
        <v>0</v>
      </c>
    </row>
    <row r="1011" spans="1:13">
      <c r="A1011" s="31">
        <v>1210</v>
      </c>
      <c r="B1011" s="31" t="s">
        <v>56</v>
      </c>
      <c r="C1011" s="31" t="s">
        <v>49</v>
      </c>
      <c r="D1011" s="24">
        <v>0.22</v>
      </c>
      <c r="E1011" s="24">
        <v>50.8</v>
      </c>
      <c r="F1011" s="24">
        <v>0</v>
      </c>
      <c r="G1011" s="24">
        <v>1.2450000000000001</v>
      </c>
      <c r="H1011" s="24">
        <v>0.21299999999999999</v>
      </c>
      <c r="I1011" s="24">
        <v>0.28799999999999998</v>
      </c>
      <c r="J1011" s="49">
        <v>5.2979141846345099E-3</v>
      </c>
      <c r="K1011" s="30">
        <f t="shared" si="45"/>
        <v>6.4592169739063933E-3</v>
      </c>
      <c r="L1011" s="30">
        <f t="shared" si="46"/>
        <v>0</v>
      </c>
      <c r="M1011" s="30">
        <f t="shared" si="47"/>
        <v>0</v>
      </c>
    </row>
    <row r="1012" spans="1:13">
      <c r="A1012" s="31">
        <v>1110</v>
      </c>
      <c r="B1012" s="31" t="s">
        <v>56</v>
      </c>
      <c r="C1012" s="31" t="s">
        <v>46</v>
      </c>
      <c r="D1012" s="24">
        <v>0.22</v>
      </c>
      <c r="E1012" s="24">
        <v>50.8</v>
      </c>
      <c r="F1012" s="24">
        <v>0</v>
      </c>
      <c r="G1012" s="24">
        <v>0.96799999999999997</v>
      </c>
      <c r="H1012" s="24">
        <v>0.125</v>
      </c>
      <c r="I1012" s="24">
        <v>0.28799999999999998</v>
      </c>
      <c r="J1012" s="49">
        <v>6.1200246838993995E-4</v>
      </c>
      <c r="K1012" s="30">
        <f t="shared" si="45"/>
        <v>7.4615340946101473E-4</v>
      </c>
      <c r="L1012" s="30">
        <f t="shared" si="46"/>
        <v>0</v>
      </c>
      <c r="M1012" s="30">
        <f t="shared" si="47"/>
        <v>0</v>
      </c>
    </row>
    <row r="1013" spans="1:13">
      <c r="A1013" s="31">
        <v>1550</v>
      </c>
      <c r="B1013" s="31" t="s">
        <v>56</v>
      </c>
      <c r="D1013" s="24">
        <v>0.22</v>
      </c>
      <c r="E1013" s="24">
        <v>50.8</v>
      </c>
      <c r="F1013" s="24">
        <v>0</v>
      </c>
      <c r="G1013" s="24">
        <v>0.72099999999999997</v>
      </c>
      <c r="H1013" s="24">
        <v>0.17</v>
      </c>
      <c r="I1013" s="24">
        <v>0.34100000000000003</v>
      </c>
      <c r="J1013" s="49">
        <v>6.5758487724239803E-3</v>
      </c>
      <c r="K1013" s="30">
        <f t="shared" si="45"/>
        <v>9.4926760929121782E-3</v>
      </c>
      <c r="L1013" s="30">
        <f t="shared" si="46"/>
        <v>0</v>
      </c>
      <c r="M1013" s="30">
        <f t="shared" si="47"/>
        <v>0</v>
      </c>
    </row>
    <row r="1014" spans="1:13">
      <c r="A1014" s="31">
        <v>1550</v>
      </c>
      <c r="B1014" s="31" t="s">
        <v>56</v>
      </c>
      <c r="C1014" s="31" t="s">
        <v>46</v>
      </c>
      <c r="D1014" s="24">
        <v>0.22</v>
      </c>
      <c r="E1014" s="24">
        <v>50.8</v>
      </c>
      <c r="F1014" s="24">
        <v>0</v>
      </c>
      <c r="G1014" s="24">
        <v>0.72099999999999997</v>
      </c>
      <c r="H1014" s="24">
        <v>0.17</v>
      </c>
      <c r="I1014" s="24">
        <v>0.34100000000000003</v>
      </c>
      <c r="J1014" s="49">
        <v>1.71138412663117E-3</v>
      </c>
      <c r="K1014" s="30">
        <f t="shared" si="45"/>
        <v>2.4704970790672028E-3</v>
      </c>
      <c r="L1014" s="30">
        <f t="shared" si="46"/>
        <v>0</v>
      </c>
      <c r="M1014" s="30">
        <f t="shared" si="47"/>
        <v>0</v>
      </c>
    </row>
    <row r="1015" spans="1:13">
      <c r="A1015" s="31">
        <v>1550</v>
      </c>
      <c r="B1015" s="31" t="s">
        <v>56</v>
      </c>
      <c r="C1015" s="31" t="s">
        <v>49</v>
      </c>
      <c r="D1015" s="24">
        <v>0.22</v>
      </c>
      <c r="E1015" s="24">
        <v>50.8</v>
      </c>
      <c r="F1015" s="24">
        <v>0</v>
      </c>
      <c r="G1015" s="24">
        <v>0.72099999999999997</v>
      </c>
      <c r="H1015" s="24">
        <v>0.17</v>
      </c>
      <c r="I1015" s="24">
        <v>0.34100000000000003</v>
      </c>
      <c r="J1015" s="49">
        <v>0.78367693975015196</v>
      </c>
      <c r="K1015" s="30">
        <f t="shared" si="45"/>
        <v>1.1312899076586611</v>
      </c>
      <c r="L1015" s="30">
        <f t="shared" si="46"/>
        <v>2.2000000000000002</v>
      </c>
      <c r="M1015" s="30">
        <f t="shared" si="47"/>
        <v>0.7</v>
      </c>
    </row>
    <row r="1016" spans="1:13">
      <c r="A1016" s="31">
        <v>1550</v>
      </c>
      <c r="B1016" s="31" t="s">
        <v>56</v>
      </c>
      <c r="C1016" s="31" t="s">
        <v>49</v>
      </c>
      <c r="D1016" s="24">
        <v>0.22</v>
      </c>
      <c r="E1016" s="24">
        <v>50.8</v>
      </c>
      <c r="F1016" s="24">
        <v>0</v>
      </c>
      <c r="G1016" s="24">
        <v>0.72099999999999997</v>
      </c>
      <c r="H1016" s="24">
        <v>0.17</v>
      </c>
      <c r="I1016" s="24">
        <v>0.34100000000000003</v>
      </c>
      <c r="J1016" s="49">
        <v>2.85684926678503</v>
      </c>
      <c r="K1016" s="30">
        <f t="shared" si="45"/>
        <v>4.1240523732219767</v>
      </c>
      <c r="L1016" s="30">
        <f t="shared" si="46"/>
        <v>8.1</v>
      </c>
      <c r="M1016" s="30">
        <f t="shared" si="47"/>
        <v>2.5</v>
      </c>
    </row>
    <row r="1017" spans="1:13">
      <c r="A1017" s="31">
        <v>1550</v>
      </c>
      <c r="B1017" s="31" t="s">
        <v>56</v>
      </c>
      <c r="D1017" s="24">
        <v>0.22</v>
      </c>
      <c r="E1017" s="24">
        <v>50.8</v>
      </c>
      <c r="F1017" s="24">
        <v>0</v>
      </c>
      <c r="G1017" s="24">
        <v>0.72099999999999997</v>
      </c>
      <c r="H1017" s="24">
        <v>0.17</v>
      </c>
      <c r="I1017" s="24">
        <v>0.34100000000000003</v>
      </c>
      <c r="J1017" s="49">
        <v>9.6669849980715299E-3</v>
      </c>
      <c r="K1017" s="30">
        <f t="shared" si="45"/>
        <v>1.3954937310382791E-2</v>
      </c>
      <c r="L1017" s="30">
        <f t="shared" si="46"/>
        <v>0</v>
      </c>
      <c r="M1017" s="30">
        <f t="shared" si="47"/>
        <v>0</v>
      </c>
    </row>
    <row r="1018" spans="1:13">
      <c r="A1018" s="31">
        <v>1550</v>
      </c>
      <c r="B1018" s="31" t="s">
        <v>56</v>
      </c>
      <c r="C1018" s="31" t="s">
        <v>47</v>
      </c>
      <c r="D1018" s="24">
        <v>0.22</v>
      </c>
      <c r="E1018" s="24">
        <v>50.8</v>
      </c>
      <c r="F1018" s="24">
        <v>0</v>
      </c>
      <c r="G1018" s="24">
        <v>0.72099999999999997</v>
      </c>
      <c r="H1018" s="24">
        <v>0.17</v>
      </c>
      <c r="I1018" s="24">
        <v>0.34100000000000003</v>
      </c>
      <c r="J1018" s="49">
        <v>1.1233101185865201E-2</v>
      </c>
      <c r="K1018" s="30">
        <f t="shared" si="45"/>
        <v>1.6215730435208808E-2</v>
      </c>
      <c r="L1018" s="30">
        <f t="shared" si="46"/>
        <v>0</v>
      </c>
      <c r="M1018" s="30">
        <f t="shared" si="47"/>
        <v>0</v>
      </c>
    </row>
    <row r="1019" spans="1:13">
      <c r="A1019" s="31">
        <v>1550</v>
      </c>
      <c r="B1019" s="31" t="s">
        <v>56</v>
      </c>
      <c r="C1019" s="31" t="s">
        <v>47</v>
      </c>
      <c r="D1019" s="24">
        <v>0.22</v>
      </c>
      <c r="E1019" s="24">
        <v>50.8</v>
      </c>
      <c r="F1019" s="24">
        <v>0</v>
      </c>
      <c r="G1019" s="24">
        <v>0.72099999999999997</v>
      </c>
      <c r="H1019" s="24">
        <v>0.17</v>
      </c>
      <c r="I1019" s="24">
        <v>0.34100000000000003</v>
      </c>
      <c r="J1019" s="49">
        <v>0.53626573770755603</v>
      </c>
      <c r="K1019" s="30">
        <f t="shared" si="45"/>
        <v>0.77413534343003765</v>
      </c>
      <c r="L1019" s="30">
        <f t="shared" si="46"/>
        <v>1.5</v>
      </c>
      <c r="M1019" s="30">
        <f t="shared" si="47"/>
        <v>0.5</v>
      </c>
    </row>
    <row r="1020" spans="1:13">
      <c r="A1020" s="31">
        <v>1550</v>
      </c>
      <c r="B1020" s="31" t="s">
        <v>56</v>
      </c>
      <c r="C1020" s="31" t="s">
        <v>49</v>
      </c>
      <c r="D1020" s="24">
        <v>0.22</v>
      </c>
      <c r="E1020" s="24">
        <v>50.8</v>
      </c>
      <c r="F1020" s="24">
        <v>0</v>
      </c>
      <c r="G1020" s="24">
        <v>0.72099999999999997</v>
      </c>
      <c r="H1020" s="24">
        <v>0.17</v>
      </c>
      <c r="I1020" s="24">
        <v>0.34100000000000003</v>
      </c>
      <c r="J1020" s="49">
        <v>1.12404444045955E-2</v>
      </c>
      <c r="K1020" s="30">
        <f t="shared" si="45"/>
        <v>1.6226330860993912E-2</v>
      </c>
      <c r="L1020" s="30">
        <f t="shared" si="46"/>
        <v>0</v>
      </c>
      <c r="M1020" s="30">
        <f t="shared" si="47"/>
        <v>0</v>
      </c>
    </row>
    <row r="1021" spans="1:13">
      <c r="A1021" s="31">
        <v>1550</v>
      </c>
      <c r="B1021" s="31" t="s">
        <v>56</v>
      </c>
      <c r="D1021" s="24">
        <v>0.22</v>
      </c>
      <c r="E1021" s="24">
        <v>50.8</v>
      </c>
      <c r="F1021" s="24">
        <v>0</v>
      </c>
      <c r="G1021" s="24">
        <v>0.72099999999999997</v>
      </c>
      <c r="H1021" s="24">
        <v>0.17</v>
      </c>
      <c r="I1021" s="24">
        <v>0.34100000000000003</v>
      </c>
      <c r="J1021" s="49">
        <v>2.3325006670588601E-2</v>
      </c>
      <c r="K1021" s="30">
        <f t="shared" si="45"/>
        <v>3.3671202129439352E-2</v>
      </c>
      <c r="L1021" s="30">
        <f t="shared" si="46"/>
        <v>0.1</v>
      </c>
      <c r="M1021" s="30">
        <f t="shared" si="47"/>
        <v>0</v>
      </c>
    </row>
    <row r="1022" spans="1:13">
      <c r="A1022" s="31">
        <v>1550</v>
      </c>
      <c r="B1022" s="31" t="s">
        <v>56</v>
      </c>
      <c r="D1022" s="24">
        <v>0.22</v>
      </c>
      <c r="E1022" s="24">
        <v>50.8</v>
      </c>
      <c r="F1022" s="24">
        <v>0</v>
      </c>
      <c r="G1022" s="24">
        <v>0.72099999999999997</v>
      </c>
      <c r="H1022" s="24">
        <v>0.17</v>
      </c>
      <c r="I1022" s="24">
        <v>0.34100000000000003</v>
      </c>
      <c r="J1022" s="49">
        <v>0.94474671390660603</v>
      </c>
      <c r="K1022" s="30">
        <f t="shared" si="45"/>
        <v>1.3638048646384462</v>
      </c>
      <c r="L1022" s="30">
        <f t="shared" si="46"/>
        <v>2.7</v>
      </c>
      <c r="M1022" s="30">
        <f t="shared" si="47"/>
        <v>0.8</v>
      </c>
    </row>
    <row r="1023" spans="1:13">
      <c r="A1023" s="31">
        <v>1400</v>
      </c>
      <c r="B1023" s="31" t="s">
        <v>56</v>
      </c>
      <c r="C1023" s="31" t="s">
        <v>49</v>
      </c>
      <c r="D1023" s="24">
        <v>0.22</v>
      </c>
      <c r="E1023" s="24">
        <v>50.8</v>
      </c>
      <c r="F1023" s="24">
        <v>0</v>
      </c>
      <c r="G1023" s="24">
        <v>0.70899999999999996</v>
      </c>
      <c r="H1023" s="24">
        <v>0.11700000000000001</v>
      </c>
      <c r="I1023" s="24">
        <v>0.43099999999999999</v>
      </c>
      <c r="J1023" s="49">
        <v>1.9065594619422799E-3</v>
      </c>
      <c r="K1023" s="30">
        <f t="shared" si="45"/>
        <v>3.4786448422778195E-3</v>
      </c>
      <c r="L1023" s="30">
        <f t="shared" si="46"/>
        <v>0</v>
      </c>
      <c r="M1023" s="30">
        <f t="shared" si="47"/>
        <v>0</v>
      </c>
    </row>
    <row r="1024" spans="1:13">
      <c r="A1024" s="31">
        <v>1400</v>
      </c>
      <c r="B1024" s="31" t="s">
        <v>56</v>
      </c>
      <c r="D1024" s="24">
        <v>0.22</v>
      </c>
      <c r="E1024" s="24">
        <v>50.8</v>
      </c>
      <c r="F1024" s="24">
        <v>0</v>
      </c>
      <c r="G1024" s="24">
        <v>0.70899999999999996</v>
      </c>
      <c r="H1024" s="24">
        <v>0.11700000000000001</v>
      </c>
      <c r="I1024" s="24">
        <v>0.43099999999999999</v>
      </c>
      <c r="J1024" s="49">
        <v>9.2602998571009998E-5</v>
      </c>
      <c r="K1024" s="30">
        <f t="shared" si="45"/>
        <v>1.6896034442604583E-4</v>
      </c>
      <c r="L1024" s="30">
        <f t="shared" si="46"/>
        <v>0</v>
      </c>
      <c r="M1024" s="30">
        <f t="shared" si="47"/>
        <v>0</v>
      </c>
    </row>
    <row r="1025" spans="1:13">
      <c r="A1025" s="31">
        <v>1400</v>
      </c>
      <c r="B1025" s="31" t="s">
        <v>56</v>
      </c>
      <c r="C1025" s="31" t="s">
        <v>47</v>
      </c>
      <c r="D1025" s="24">
        <v>0.22</v>
      </c>
      <c r="E1025" s="24">
        <v>50.8</v>
      </c>
      <c r="F1025" s="24">
        <v>0</v>
      </c>
      <c r="G1025" s="24">
        <v>0.70899999999999996</v>
      </c>
      <c r="H1025" s="24">
        <v>0.11700000000000001</v>
      </c>
      <c r="I1025" s="24">
        <v>0.43099999999999999</v>
      </c>
      <c r="J1025" s="49">
        <v>2.5730276285796001E-4</v>
      </c>
      <c r="K1025" s="30">
        <f t="shared" si="45"/>
        <v>4.6946604435187193E-4</v>
      </c>
      <c r="L1025" s="30">
        <f t="shared" si="46"/>
        <v>0</v>
      </c>
      <c r="M1025" s="30">
        <f t="shared" si="47"/>
        <v>0</v>
      </c>
    </row>
    <row r="1026" spans="1:13">
      <c r="A1026" s="31">
        <v>1400</v>
      </c>
      <c r="B1026" s="31" t="s">
        <v>56</v>
      </c>
      <c r="C1026" s="31" t="s">
        <v>49</v>
      </c>
      <c r="D1026" s="24">
        <v>0.22</v>
      </c>
      <c r="E1026" s="24">
        <v>50.8</v>
      </c>
      <c r="F1026" s="24">
        <v>0</v>
      </c>
      <c r="G1026" s="24">
        <v>0.70899999999999996</v>
      </c>
      <c r="H1026" s="24">
        <v>0.11700000000000001</v>
      </c>
      <c r="I1026" s="24">
        <v>0.43099999999999999</v>
      </c>
      <c r="J1026" s="49">
        <v>0.14113309637706001</v>
      </c>
      <c r="K1026" s="30">
        <f t="shared" si="45"/>
        <v>0.25750674321303779</v>
      </c>
      <c r="L1026" s="30">
        <f t="shared" si="46"/>
        <v>0.5</v>
      </c>
      <c r="M1026" s="30">
        <f t="shared" si="47"/>
        <v>0.1</v>
      </c>
    </row>
    <row r="1027" spans="1:13">
      <c r="A1027" s="31">
        <v>1400</v>
      </c>
      <c r="B1027" s="31" t="s">
        <v>56</v>
      </c>
      <c r="C1027" s="31" t="s">
        <v>47</v>
      </c>
      <c r="D1027" s="24">
        <v>0.22</v>
      </c>
      <c r="E1027" s="24">
        <v>50.8</v>
      </c>
      <c r="F1027" s="24">
        <v>0</v>
      </c>
      <c r="G1027" s="24">
        <v>0.70899999999999996</v>
      </c>
      <c r="H1027" s="24">
        <v>0.11700000000000001</v>
      </c>
      <c r="I1027" s="24">
        <v>0.43099999999999999</v>
      </c>
      <c r="J1027" s="49">
        <v>0.16340543826464901</v>
      </c>
      <c r="K1027" s="30">
        <f t="shared" ref="K1027:K1090" si="48">(E1027*I1027*J1027/12)+(F1027*J1027)</f>
        <v>0.29814411580973643</v>
      </c>
      <c r="L1027" s="30">
        <f t="shared" ref="L1027:L1090" si="49">ROUND(2.721*G1027*K1027,1)</f>
        <v>0.6</v>
      </c>
      <c r="M1027" s="30">
        <f t="shared" ref="M1027:M1090" si="50">ROUND((2.721*H1027*K1027)+(D1027*J1027),1)</f>
        <v>0.1</v>
      </c>
    </row>
    <row r="1028" spans="1:13">
      <c r="A1028" s="31">
        <v>1850</v>
      </c>
      <c r="B1028" s="31" t="s">
        <v>56</v>
      </c>
      <c r="C1028" s="31" t="s">
        <v>46</v>
      </c>
      <c r="D1028" s="24">
        <v>0.22</v>
      </c>
      <c r="E1028" s="24">
        <v>50.8</v>
      </c>
      <c r="F1028" s="24">
        <v>0</v>
      </c>
      <c r="G1028" s="24">
        <v>0.96799999999999997</v>
      </c>
      <c r="H1028" s="24">
        <v>0.125</v>
      </c>
      <c r="I1028" s="24">
        <v>0.34100000000000003</v>
      </c>
      <c r="J1028" s="49">
        <v>0.28640053915910202</v>
      </c>
      <c r="K1028" s="30">
        <f t="shared" si="48"/>
        <v>0.41343827164544106</v>
      </c>
      <c r="L1028" s="30">
        <f t="shared" si="49"/>
        <v>1.1000000000000001</v>
      </c>
      <c r="M1028" s="30">
        <f t="shared" si="50"/>
        <v>0.2</v>
      </c>
    </row>
    <row r="1029" spans="1:13">
      <c r="A1029" s="31">
        <v>1850</v>
      </c>
      <c r="B1029" s="31" t="s">
        <v>56</v>
      </c>
      <c r="C1029" s="31" t="s">
        <v>47</v>
      </c>
      <c r="D1029" s="24">
        <v>0.22</v>
      </c>
      <c r="E1029" s="24">
        <v>50.8</v>
      </c>
      <c r="F1029" s="24">
        <v>0</v>
      </c>
      <c r="G1029" s="24">
        <v>0.96799999999999997</v>
      </c>
      <c r="H1029" s="24">
        <v>0.125</v>
      </c>
      <c r="I1029" s="24">
        <v>0.34100000000000003</v>
      </c>
      <c r="J1029" s="49">
        <v>0.12181071323093599</v>
      </c>
      <c r="K1029" s="30">
        <f t="shared" si="48"/>
        <v>0.17584188526307151</v>
      </c>
      <c r="L1029" s="30">
        <f t="shared" si="49"/>
        <v>0.5</v>
      </c>
      <c r="M1029" s="30">
        <f t="shared" si="50"/>
        <v>0.1</v>
      </c>
    </row>
    <row r="1030" spans="1:13">
      <c r="A1030" s="31">
        <v>1210</v>
      </c>
      <c r="B1030" s="31" t="s">
        <v>56</v>
      </c>
      <c r="C1030" s="31" t="s">
        <v>47</v>
      </c>
      <c r="D1030" s="24">
        <v>0.22</v>
      </c>
      <c r="E1030" s="24">
        <v>50.8</v>
      </c>
      <c r="F1030" s="24">
        <v>0</v>
      </c>
      <c r="G1030" s="24">
        <v>1.2450000000000001</v>
      </c>
      <c r="H1030" s="24">
        <v>0.21299999999999999</v>
      </c>
      <c r="I1030" s="24">
        <v>0.28799999999999998</v>
      </c>
      <c r="J1030" s="49">
        <v>7.9645668433609498E-2</v>
      </c>
      <c r="K1030" s="30">
        <f t="shared" si="48"/>
        <v>9.7103998954256684E-2</v>
      </c>
      <c r="L1030" s="30">
        <f t="shared" si="49"/>
        <v>0.3</v>
      </c>
      <c r="M1030" s="30">
        <f t="shared" si="50"/>
        <v>0.1</v>
      </c>
    </row>
    <row r="1031" spans="1:13">
      <c r="A1031" s="31">
        <v>1210</v>
      </c>
      <c r="B1031" s="31" t="s">
        <v>56</v>
      </c>
      <c r="C1031" s="31" t="s">
        <v>46</v>
      </c>
      <c r="D1031" s="24">
        <v>0.22</v>
      </c>
      <c r="E1031" s="24">
        <v>50.8</v>
      </c>
      <c r="F1031" s="24">
        <v>0</v>
      </c>
      <c r="G1031" s="24">
        <v>1.2450000000000001</v>
      </c>
      <c r="H1031" s="24">
        <v>0.21299999999999999</v>
      </c>
      <c r="I1031" s="24">
        <v>0.28799999999999998</v>
      </c>
      <c r="J1031" s="49">
        <v>3.4259406539519002E-4</v>
      </c>
      <c r="K1031" s="30">
        <f t="shared" si="48"/>
        <v>4.1769068452981566E-4</v>
      </c>
      <c r="L1031" s="30">
        <f t="shared" si="49"/>
        <v>0</v>
      </c>
      <c r="M1031" s="30">
        <f t="shared" si="50"/>
        <v>0</v>
      </c>
    </row>
    <row r="1032" spans="1:13">
      <c r="A1032" s="31">
        <v>1210</v>
      </c>
      <c r="B1032" s="31" t="s">
        <v>51</v>
      </c>
      <c r="D1032" s="24">
        <v>0.63</v>
      </c>
      <c r="E1032" s="24">
        <v>53.6</v>
      </c>
      <c r="F1032" s="24">
        <v>0.66</v>
      </c>
      <c r="G1032" s="24">
        <v>1.2450000000000001</v>
      </c>
      <c r="H1032" s="24">
        <v>0.21299999999999999</v>
      </c>
      <c r="I1032" s="24">
        <v>0.28799999999999998</v>
      </c>
      <c r="J1032" s="49">
        <v>0.17991712707334401</v>
      </c>
      <c r="K1032" s="30">
        <f t="shared" si="48"/>
        <v>0.35019069613555681</v>
      </c>
      <c r="L1032" s="30">
        <f t="shared" si="49"/>
        <v>1.2</v>
      </c>
      <c r="M1032" s="30">
        <f t="shared" si="50"/>
        <v>0.3</v>
      </c>
    </row>
    <row r="1033" spans="1:13">
      <c r="A1033" s="31">
        <v>1210</v>
      </c>
      <c r="B1033" s="31" t="s">
        <v>51</v>
      </c>
      <c r="C1033" s="31" t="s">
        <v>47</v>
      </c>
      <c r="D1033" s="24">
        <v>0.63</v>
      </c>
      <c r="E1033" s="24">
        <v>53.6</v>
      </c>
      <c r="F1033" s="24">
        <v>0.66</v>
      </c>
      <c r="G1033" s="24">
        <v>1.2450000000000001</v>
      </c>
      <c r="H1033" s="24">
        <v>0.21299999999999999</v>
      </c>
      <c r="I1033" s="24">
        <v>0.28799999999999998</v>
      </c>
      <c r="J1033" s="49">
        <v>4.3589309170772896</v>
      </c>
      <c r="K1033" s="30">
        <f t="shared" si="48"/>
        <v>8.4842231369992369</v>
      </c>
      <c r="L1033" s="30">
        <f t="shared" si="49"/>
        <v>28.7</v>
      </c>
      <c r="M1033" s="30">
        <f t="shared" si="50"/>
        <v>7.7</v>
      </c>
    </row>
    <row r="1034" spans="1:13">
      <c r="A1034" s="31">
        <v>1210</v>
      </c>
      <c r="B1034" s="31" t="s">
        <v>51</v>
      </c>
      <c r="C1034" s="31" t="s">
        <v>49</v>
      </c>
      <c r="D1034" s="24">
        <v>0.63</v>
      </c>
      <c r="E1034" s="24">
        <v>53.6</v>
      </c>
      <c r="F1034" s="24">
        <v>0.66</v>
      </c>
      <c r="G1034" s="24">
        <v>1.2450000000000001</v>
      </c>
      <c r="H1034" s="24">
        <v>0.21299999999999999</v>
      </c>
      <c r="I1034" s="24">
        <v>0.28799999999999998</v>
      </c>
      <c r="J1034" s="49">
        <v>0.32136567935011301</v>
      </c>
      <c r="K1034" s="30">
        <f t="shared" si="48"/>
        <v>0.62550615828705991</v>
      </c>
      <c r="L1034" s="30">
        <f t="shared" si="49"/>
        <v>2.1</v>
      </c>
      <c r="M1034" s="30">
        <f t="shared" si="50"/>
        <v>0.6</v>
      </c>
    </row>
    <row r="1035" spans="1:13">
      <c r="A1035" s="31">
        <v>1210</v>
      </c>
      <c r="B1035" s="31" t="s">
        <v>51</v>
      </c>
      <c r="C1035" s="31" t="s">
        <v>47</v>
      </c>
      <c r="D1035" s="24">
        <v>0.63</v>
      </c>
      <c r="E1035" s="24">
        <v>53.6</v>
      </c>
      <c r="F1035" s="24">
        <v>0.66</v>
      </c>
      <c r="G1035" s="24">
        <v>1.2450000000000001</v>
      </c>
      <c r="H1035" s="24">
        <v>0.21299999999999999</v>
      </c>
      <c r="I1035" s="24">
        <v>0.28799999999999998</v>
      </c>
      <c r="J1035" s="49">
        <v>43.947147487400002</v>
      </c>
      <c r="K1035" s="30">
        <f t="shared" si="48"/>
        <v>85.538727869475366</v>
      </c>
      <c r="L1035" s="30">
        <f t="shared" si="49"/>
        <v>289.8</v>
      </c>
      <c r="M1035" s="30">
        <f t="shared" si="50"/>
        <v>77.3</v>
      </c>
    </row>
    <row r="1036" spans="1:13">
      <c r="A1036" s="31">
        <v>1210</v>
      </c>
      <c r="B1036" s="31" t="s">
        <v>51</v>
      </c>
      <c r="D1036" s="24">
        <v>0.63</v>
      </c>
      <c r="E1036" s="24">
        <v>53.6</v>
      </c>
      <c r="F1036" s="24">
        <v>0.66</v>
      </c>
      <c r="G1036" s="24">
        <v>1.2450000000000001</v>
      </c>
      <c r="H1036" s="24">
        <v>0.21299999999999999</v>
      </c>
      <c r="I1036" s="24">
        <v>0.28799999999999998</v>
      </c>
      <c r="J1036" s="49">
        <v>0.20219140495806001</v>
      </c>
      <c r="K1036" s="30">
        <f t="shared" si="48"/>
        <v>0.39354535061036799</v>
      </c>
      <c r="L1036" s="30">
        <f t="shared" si="49"/>
        <v>1.3</v>
      </c>
      <c r="M1036" s="30">
        <f t="shared" si="50"/>
        <v>0.4</v>
      </c>
    </row>
    <row r="1037" spans="1:13">
      <c r="A1037" s="31">
        <v>1210</v>
      </c>
      <c r="B1037" s="31" t="s">
        <v>51</v>
      </c>
      <c r="C1037" s="31" t="s">
        <v>49</v>
      </c>
      <c r="D1037" s="24">
        <v>0.63</v>
      </c>
      <c r="E1037" s="24">
        <v>53.6</v>
      </c>
      <c r="F1037" s="24">
        <v>0.66</v>
      </c>
      <c r="G1037" s="24">
        <v>1.2450000000000001</v>
      </c>
      <c r="H1037" s="24">
        <v>0.21299999999999999</v>
      </c>
      <c r="I1037" s="24">
        <v>0.28799999999999998</v>
      </c>
      <c r="J1037" s="49">
        <v>0.25908555054535098</v>
      </c>
      <c r="K1037" s="30">
        <f t="shared" si="48"/>
        <v>0.50428411558147113</v>
      </c>
      <c r="L1037" s="30">
        <f t="shared" si="49"/>
        <v>1.7</v>
      </c>
      <c r="M1037" s="30">
        <f t="shared" si="50"/>
        <v>0.5</v>
      </c>
    </row>
    <row r="1038" spans="1:13">
      <c r="A1038" s="31">
        <v>1210</v>
      </c>
      <c r="B1038" s="31" t="s">
        <v>51</v>
      </c>
      <c r="C1038" s="31" t="s">
        <v>49</v>
      </c>
      <c r="D1038" s="24">
        <v>0.63</v>
      </c>
      <c r="E1038" s="24">
        <v>53.6</v>
      </c>
      <c r="F1038" s="24">
        <v>0.66</v>
      </c>
      <c r="G1038" s="24">
        <v>1.2450000000000001</v>
      </c>
      <c r="H1038" s="24">
        <v>0.21299999999999999</v>
      </c>
      <c r="I1038" s="24">
        <v>0.28799999999999998</v>
      </c>
      <c r="J1038" s="49">
        <v>0.43257204202115701</v>
      </c>
      <c r="K1038" s="30">
        <f t="shared" si="48"/>
        <v>0.84195822258997999</v>
      </c>
      <c r="L1038" s="30">
        <f t="shared" si="49"/>
        <v>2.9</v>
      </c>
      <c r="M1038" s="30">
        <f t="shared" si="50"/>
        <v>0.8</v>
      </c>
    </row>
    <row r="1039" spans="1:13">
      <c r="A1039" s="31">
        <v>1210</v>
      </c>
      <c r="B1039" s="31" t="s">
        <v>51</v>
      </c>
      <c r="C1039" s="31" t="s">
        <v>49</v>
      </c>
      <c r="D1039" s="24">
        <v>0.63</v>
      </c>
      <c r="E1039" s="24">
        <v>53.6</v>
      </c>
      <c r="F1039" s="24">
        <v>0.66</v>
      </c>
      <c r="G1039" s="24">
        <v>1.2450000000000001</v>
      </c>
      <c r="H1039" s="24">
        <v>0.21299999999999999</v>
      </c>
      <c r="I1039" s="24">
        <v>0.28799999999999998</v>
      </c>
      <c r="J1039" s="49">
        <v>12.4489865638</v>
      </c>
      <c r="K1039" s="30">
        <f t="shared" si="48"/>
        <v>24.230707447780318</v>
      </c>
      <c r="L1039" s="30">
        <f t="shared" si="49"/>
        <v>82.1</v>
      </c>
      <c r="M1039" s="30">
        <f t="shared" si="50"/>
        <v>21.9</v>
      </c>
    </row>
    <row r="1040" spans="1:13">
      <c r="A1040" s="31">
        <v>1210</v>
      </c>
      <c r="B1040" s="31" t="s">
        <v>51</v>
      </c>
      <c r="C1040" s="31" t="s">
        <v>49</v>
      </c>
      <c r="D1040" s="24">
        <v>0.63</v>
      </c>
      <c r="E1040" s="24">
        <v>53.6</v>
      </c>
      <c r="F1040" s="24">
        <v>0.66</v>
      </c>
      <c r="G1040" s="24">
        <v>1.2450000000000001</v>
      </c>
      <c r="H1040" s="24">
        <v>0.21299999999999999</v>
      </c>
      <c r="I1040" s="24">
        <v>0.28799999999999998</v>
      </c>
      <c r="J1040" s="49">
        <v>6.5794734045707699</v>
      </c>
      <c r="K1040" s="30">
        <f t="shared" si="48"/>
        <v>12.806287034656549</v>
      </c>
      <c r="L1040" s="30">
        <f t="shared" si="49"/>
        <v>43.4</v>
      </c>
      <c r="M1040" s="30">
        <f t="shared" si="50"/>
        <v>11.6</v>
      </c>
    </row>
    <row r="1041" spans="1:13">
      <c r="A1041" s="31">
        <v>1110</v>
      </c>
      <c r="B1041" s="31" t="s">
        <v>56</v>
      </c>
      <c r="C1041" s="31" t="s">
        <v>49</v>
      </c>
      <c r="D1041" s="24">
        <v>0.22</v>
      </c>
      <c r="E1041" s="24">
        <v>50.8</v>
      </c>
      <c r="F1041" s="24">
        <v>0</v>
      </c>
      <c r="G1041" s="24">
        <v>0.96799999999999997</v>
      </c>
      <c r="H1041" s="24">
        <v>0.125</v>
      </c>
      <c r="I1041" s="24">
        <v>0.28799999999999998</v>
      </c>
      <c r="J1041" s="49">
        <v>1.1683365091939699</v>
      </c>
      <c r="K1041" s="30">
        <f t="shared" si="48"/>
        <v>1.424435872009288</v>
      </c>
      <c r="L1041" s="30">
        <f t="shared" si="49"/>
        <v>3.8</v>
      </c>
      <c r="M1041" s="30">
        <f t="shared" si="50"/>
        <v>0.7</v>
      </c>
    </row>
    <row r="1042" spans="1:13">
      <c r="A1042" s="31">
        <v>1110</v>
      </c>
      <c r="B1042" s="31" t="s">
        <v>56</v>
      </c>
      <c r="C1042" s="31" t="s">
        <v>47</v>
      </c>
      <c r="D1042" s="24">
        <v>0.22</v>
      </c>
      <c r="E1042" s="24">
        <v>50.8</v>
      </c>
      <c r="F1042" s="24">
        <v>0</v>
      </c>
      <c r="G1042" s="24">
        <v>0.96799999999999997</v>
      </c>
      <c r="H1042" s="24">
        <v>0.125</v>
      </c>
      <c r="I1042" s="24">
        <v>0.28799999999999998</v>
      </c>
      <c r="J1042" s="49">
        <v>3.3021746350646399</v>
      </c>
      <c r="K1042" s="30">
        <f t="shared" si="48"/>
        <v>4.0260113150708081</v>
      </c>
      <c r="L1042" s="30">
        <f t="shared" si="49"/>
        <v>10.6</v>
      </c>
      <c r="M1042" s="30">
        <f t="shared" si="50"/>
        <v>2.1</v>
      </c>
    </row>
    <row r="1043" spans="1:13">
      <c r="A1043" s="31">
        <v>1110</v>
      </c>
      <c r="B1043" s="31" t="s">
        <v>56</v>
      </c>
      <c r="C1043" s="31" t="s">
        <v>49</v>
      </c>
      <c r="D1043" s="24">
        <v>0.22</v>
      </c>
      <c r="E1043" s="24">
        <v>50.8</v>
      </c>
      <c r="F1043" s="24">
        <v>0</v>
      </c>
      <c r="G1043" s="24">
        <v>0.96799999999999997</v>
      </c>
      <c r="H1043" s="24">
        <v>0.125</v>
      </c>
      <c r="I1043" s="24">
        <v>0.28799999999999998</v>
      </c>
      <c r="J1043" s="49">
        <v>2.33501456840059E-2</v>
      </c>
      <c r="K1043" s="30">
        <f t="shared" si="48"/>
        <v>2.846849761793999E-2</v>
      </c>
      <c r="L1043" s="30">
        <f t="shared" si="49"/>
        <v>0.1</v>
      </c>
      <c r="M1043" s="30">
        <f t="shared" si="50"/>
        <v>0</v>
      </c>
    </row>
    <row r="1044" spans="1:13">
      <c r="A1044" s="31">
        <v>1110</v>
      </c>
      <c r="B1044" s="31" t="s">
        <v>56</v>
      </c>
      <c r="C1044" s="31" t="s">
        <v>49</v>
      </c>
      <c r="D1044" s="24">
        <v>0.22</v>
      </c>
      <c r="E1044" s="24">
        <v>50.8</v>
      </c>
      <c r="F1044" s="24">
        <v>0</v>
      </c>
      <c r="G1044" s="24">
        <v>0.96799999999999997</v>
      </c>
      <c r="H1044" s="24">
        <v>0.125</v>
      </c>
      <c r="I1044" s="24">
        <v>0.28799999999999998</v>
      </c>
      <c r="J1044" s="49">
        <v>2.91900863208294</v>
      </c>
      <c r="K1044" s="30">
        <f t="shared" si="48"/>
        <v>3.5588553242355201</v>
      </c>
      <c r="L1044" s="30">
        <f t="shared" si="49"/>
        <v>9.4</v>
      </c>
      <c r="M1044" s="30">
        <f t="shared" si="50"/>
        <v>1.9</v>
      </c>
    </row>
    <row r="1045" spans="1:13">
      <c r="A1045" s="31">
        <v>8200</v>
      </c>
      <c r="B1045" s="31" t="s">
        <v>56</v>
      </c>
      <c r="C1045" s="31" t="s">
        <v>49</v>
      </c>
      <c r="D1045" s="24">
        <v>0.22</v>
      </c>
      <c r="E1045" s="24">
        <v>50.8</v>
      </c>
      <c r="F1045" s="24">
        <v>0</v>
      </c>
      <c r="G1045" s="24">
        <v>0.72099999999999997</v>
      </c>
      <c r="H1045" s="24">
        <v>0.17</v>
      </c>
      <c r="I1045" s="24">
        <v>0.43099999999999999</v>
      </c>
      <c r="J1045" s="49">
        <v>6.6899687827083498E-2</v>
      </c>
      <c r="K1045" s="30">
        <f t="shared" si="48"/>
        <v>0.12206294041970232</v>
      </c>
      <c r="L1045" s="30">
        <f t="shared" si="49"/>
        <v>0.2</v>
      </c>
      <c r="M1045" s="30">
        <f t="shared" si="50"/>
        <v>0.1</v>
      </c>
    </row>
    <row r="1046" spans="1:13">
      <c r="A1046" s="31">
        <v>1210</v>
      </c>
      <c r="B1046" s="31" t="s">
        <v>56</v>
      </c>
      <c r="C1046" s="31" t="s">
        <v>49</v>
      </c>
      <c r="D1046" s="24">
        <v>0.22</v>
      </c>
      <c r="E1046" s="24">
        <v>50.8</v>
      </c>
      <c r="F1046" s="24">
        <v>0</v>
      </c>
      <c r="G1046" s="24">
        <v>1.2450000000000001</v>
      </c>
      <c r="H1046" s="24">
        <v>0.21299999999999999</v>
      </c>
      <c r="I1046" s="24">
        <v>0.28799999999999998</v>
      </c>
      <c r="J1046" s="49">
        <v>1.21168179551709E-3</v>
      </c>
      <c r="K1046" s="30">
        <f t="shared" si="48"/>
        <v>1.4772824450944358E-3</v>
      </c>
      <c r="L1046" s="30">
        <f t="shared" si="49"/>
        <v>0</v>
      </c>
      <c r="M1046" s="30">
        <f t="shared" si="50"/>
        <v>0</v>
      </c>
    </row>
    <row r="1047" spans="1:13">
      <c r="A1047" s="31">
        <v>1210</v>
      </c>
      <c r="B1047" s="31" t="s">
        <v>56</v>
      </c>
      <c r="C1047" s="31" t="s">
        <v>49</v>
      </c>
      <c r="D1047" s="24">
        <v>0.22</v>
      </c>
      <c r="E1047" s="24">
        <v>50.8</v>
      </c>
      <c r="F1047" s="24">
        <v>0</v>
      </c>
      <c r="G1047" s="24">
        <v>1.2450000000000001</v>
      </c>
      <c r="H1047" s="24">
        <v>0.21299999999999999</v>
      </c>
      <c r="I1047" s="24">
        <v>0.28799999999999998</v>
      </c>
      <c r="J1047" s="49">
        <v>7.2163860541999998E-7</v>
      </c>
      <c r="K1047" s="30">
        <f t="shared" si="48"/>
        <v>8.7982178772806386E-7</v>
      </c>
      <c r="L1047" s="30">
        <f t="shared" si="49"/>
        <v>0</v>
      </c>
      <c r="M1047" s="30">
        <f t="shared" si="50"/>
        <v>0</v>
      </c>
    </row>
    <row r="1048" spans="1:13">
      <c r="A1048" s="31">
        <v>1330</v>
      </c>
      <c r="B1048" s="31" t="s">
        <v>56</v>
      </c>
      <c r="C1048" s="31" t="s">
        <v>49</v>
      </c>
      <c r="D1048" s="24">
        <v>0.22</v>
      </c>
      <c r="E1048" s="24">
        <v>50.8</v>
      </c>
      <c r="F1048" s="24">
        <v>0</v>
      </c>
      <c r="G1048" s="24">
        <v>1.395</v>
      </c>
      <c r="H1048" s="24">
        <v>0.33900000000000002</v>
      </c>
      <c r="I1048" s="24">
        <v>0.39300000000000002</v>
      </c>
      <c r="J1048" s="49">
        <v>1.3625650771609401</v>
      </c>
      <c r="K1048" s="30">
        <f t="shared" si="48"/>
        <v>2.2668995188726559</v>
      </c>
      <c r="L1048" s="30">
        <f t="shared" si="49"/>
        <v>8.6</v>
      </c>
      <c r="M1048" s="30">
        <f t="shared" si="50"/>
        <v>2.4</v>
      </c>
    </row>
    <row r="1049" spans="1:13">
      <c r="A1049" s="31">
        <v>1330</v>
      </c>
      <c r="B1049" s="31" t="s">
        <v>56</v>
      </c>
      <c r="C1049" s="31" t="s">
        <v>47</v>
      </c>
      <c r="D1049" s="24">
        <v>0.22</v>
      </c>
      <c r="E1049" s="24">
        <v>50.8</v>
      </c>
      <c r="F1049" s="24">
        <v>0</v>
      </c>
      <c r="G1049" s="24">
        <v>1.395</v>
      </c>
      <c r="H1049" s="24">
        <v>0.33900000000000002</v>
      </c>
      <c r="I1049" s="24">
        <v>0.39300000000000002</v>
      </c>
      <c r="J1049" s="49">
        <v>0.12370152680037801</v>
      </c>
      <c r="K1049" s="30">
        <f t="shared" si="48"/>
        <v>0.20580223013778889</v>
      </c>
      <c r="L1049" s="30">
        <f t="shared" si="49"/>
        <v>0.8</v>
      </c>
      <c r="M1049" s="30">
        <f t="shared" si="50"/>
        <v>0.2</v>
      </c>
    </row>
    <row r="1050" spans="1:13">
      <c r="A1050" s="31">
        <v>1310</v>
      </c>
      <c r="B1050" s="31" t="s">
        <v>56</v>
      </c>
      <c r="C1050" s="31" t="s">
        <v>47</v>
      </c>
      <c r="D1050" s="24">
        <v>0.22</v>
      </c>
      <c r="E1050" s="24">
        <v>50.8</v>
      </c>
      <c r="F1050" s="24">
        <v>0</v>
      </c>
      <c r="G1050" s="24">
        <v>1.2450000000000001</v>
      </c>
      <c r="H1050" s="24">
        <v>0.21299999999999999</v>
      </c>
      <c r="I1050" s="24">
        <v>0.39300000000000002</v>
      </c>
      <c r="J1050" s="49">
        <v>9.9161831787106195E-3</v>
      </c>
      <c r="K1050" s="30">
        <f t="shared" si="48"/>
        <v>1.6497553954420856E-2</v>
      </c>
      <c r="L1050" s="30">
        <f t="shared" si="49"/>
        <v>0.1</v>
      </c>
      <c r="M1050" s="30">
        <f t="shared" si="50"/>
        <v>0</v>
      </c>
    </row>
    <row r="1051" spans="1:13">
      <c r="A1051" s="31">
        <v>1310</v>
      </c>
      <c r="B1051" s="31" t="s">
        <v>56</v>
      </c>
      <c r="C1051" s="31" t="s">
        <v>50</v>
      </c>
      <c r="D1051" s="24">
        <v>0.22</v>
      </c>
      <c r="E1051" s="24">
        <v>50.8</v>
      </c>
      <c r="F1051" s="24">
        <v>0</v>
      </c>
      <c r="G1051" s="24">
        <v>1.2450000000000001</v>
      </c>
      <c r="H1051" s="24">
        <v>0.21299999999999999</v>
      </c>
      <c r="I1051" s="24">
        <v>0.39300000000000002</v>
      </c>
      <c r="J1051" s="49">
        <v>1.7142477545615601E-2</v>
      </c>
      <c r="K1051" s="30">
        <f t="shared" si="48"/>
        <v>2.8519939892640678E-2</v>
      </c>
      <c r="L1051" s="30">
        <f t="shared" si="49"/>
        <v>0.1</v>
      </c>
      <c r="M1051" s="30">
        <f t="shared" si="50"/>
        <v>0</v>
      </c>
    </row>
    <row r="1052" spans="1:13">
      <c r="A1052" s="31">
        <v>1310</v>
      </c>
      <c r="B1052" s="31" t="s">
        <v>56</v>
      </c>
      <c r="C1052" s="31" t="s">
        <v>49</v>
      </c>
      <c r="D1052" s="24">
        <v>0.22</v>
      </c>
      <c r="E1052" s="24">
        <v>50.8</v>
      </c>
      <c r="F1052" s="24">
        <v>0</v>
      </c>
      <c r="G1052" s="24">
        <v>1.2450000000000001</v>
      </c>
      <c r="H1052" s="24">
        <v>0.21299999999999999</v>
      </c>
      <c r="I1052" s="24">
        <v>0.39300000000000002</v>
      </c>
      <c r="J1052" s="49">
        <v>1.9737277175228302E-2</v>
      </c>
      <c r="K1052" s="30">
        <f t="shared" si="48"/>
        <v>3.2836908036427324E-2</v>
      </c>
      <c r="L1052" s="30">
        <f t="shared" si="49"/>
        <v>0.1</v>
      </c>
      <c r="M1052" s="30">
        <f t="shared" si="50"/>
        <v>0</v>
      </c>
    </row>
    <row r="1053" spans="1:13">
      <c r="A1053" s="31">
        <v>1850</v>
      </c>
      <c r="B1053" s="31" t="s">
        <v>56</v>
      </c>
      <c r="D1053" s="24">
        <v>0.22</v>
      </c>
      <c r="E1053" s="24">
        <v>50.8</v>
      </c>
      <c r="F1053" s="24">
        <v>0</v>
      </c>
      <c r="G1053" s="24">
        <v>0.96799999999999997</v>
      </c>
      <c r="H1053" s="24">
        <v>0.125</v>
      </c>
      <c r="I1053" s="24">
        <v>0.34100000000000003</v>
      </c>
      <c r="J1053" s="49">
        <v>1.09691807409908E-2</v>
      </c>
      <c r="K1053" s="30">
        <f t="shared" si="48"/>
        <v>1.5834743678336285E-2</v>
      </c>
      <c r="L1053" s="30">
        <f t="shared" si="49"/>
        <v>0</v>
      </c>
      <c r="M1053" s="30">
        <f t="shared" si="50"/>
        <v>0</v>
      </c>
    </row>
    <row r="1054" spans="1:13">
      <c r="A1054" s="31">
        <v>1850</v>
      </c>
      <c r="B1054" s="31" t="s">
        <v>56</v>
      </c>
      <c r="C1054" s="31" t="s">
        <v>46</v>
      </c>
      <c r="D1054" s="24">
        <v>0.22</v>
      </c>
      <c r="E1054" s="24">
        <v>50.8</v>
      </c>
      <c r="F1054" s="24">
        <v>0</v>
      </c>
      <c r="G1054" s="24">
        <v>0.96799999999999997</v>
      </c>
      <c r="H1054" s="24">
        <v>0.125</v>
      </c>
      <c r="I1054" s="24">
        <v>0.34100000000000003</v>
      </c>
      <c r="J1054" s="49">
        <v>3.0956432287007202E-2</v>
      </c>
      <c r="K1054" s="30">
        <f t="shared" si="48"/>
        <v>4.4687673768447365E-2</v>
      </c>
      <c r="L1054" s="30">
        <f t="shared" si="49"/>
        <v>0.1</v>
      </c>
      <c r="M1054" s="30">
        <f t="shared" si="50"/>
        <v>0</v>
      </c>
    </row>
    <row r="1055" spans="1:13">
      <c r="A1055" s="31">
        <v>1320</v>
      </c>
      <c r="B1055" s="31" t="s">
        <v>56</v>
      </c>
      <c r="C1055" s="31" t="s">
        <v>49</v>
      </c>
      <c r="D1055" s="24">
        <v>0.22</v>
      </c>
      <c r="E1055" s="24">
        <v>50.8</v>
      </c>
      <c r="F1055" s="24">
        <v>0</v>
      </c>
      <c r="G1055" s="24">
        <v>1.395</v>
      </c>
      <c r="H1055" s="24">
        <v>0.33900000000000002</v>
      </c>
      <c r="I1055" s="24">
        <v>0.39300000000000002</v>
      </c>
      <c r="J1055" s="49">
        <v>0.25023699100424002</v>
      </c>
      <c r="K1055" s="30">
        <f t="shared" si="48"/>
        <v>0.41631928193375417</v>
      </c>
      <c r="L1055" s="30">
        <f t="shared" si="49"/>
        <v>1.6</v>
      </c>
      <c r="M1055" s="30">
        <f t="shared" si="50"/>
        <v>0.4</v>
      </c>
    </row>
    <row r="1056" spans="1:13">
      <c r="A1056" s="31">
        <v>1320</v>
      </c>
      <c r="B1056" s="31" t="s">
        <v>56</v>
      </c>
      <c r="C1056" s="31" t="s">
        <v>49</v>
      </c>
      <c r="D1056" s="24">
        <v>0.22</v>
      </c>
      <c r="E1056" s="24">
        <v>50.8</v>
      </c>
      <c r="F1056" s="24">
        <v>0</v>
      </c>
      <c r="G1056" s="24">
        <v>1.395</v>
      </c>
      <c r="H1056" s="24">
        <v>0.33900000000000002</v>
      </c>
      <c r="I1056" s="24">
        <v>0.39300000000000002</v>
      </c>
      <c r="J1056" s="49">
        <v>4.4692868870624904</v>
      </c>
      <c r="K1056" s="30">
        <f t="shared" si="48"/>
        <v>7.4355525940058662</v>
      </c>
      <c r="L1056" s="30">
        <f t="shared" si="49"/>
        <v>28.2</v>
      </c>
      <c r="M1056" s="30">
        <f t="shared" si="50"/>
        <v>7.8</v>
      </c>
    </row>
    <row r="1057" spans="1:13">
      <c r="A1057" s="31">
        <v>1320</v>
      </c>
      <c r="B1057" s="31" t="s">
        <v>56</v>
      </c>
      <c r="C1057" s="31" t="s">
        <v>49</v>
      </c>
      <c r="D1057" s="24">
        <v>0.22</v>
      </c>
      <c r="E1057" s="24">
        <v>50.8</v>
      </c>
      <c r="F1057" s="24">
        <v>0</v>
      </c>
      <c r="G1057" s="24">
        <v>1.395</v>
      </c>
      <c r="H1057" s="24">
        <v>0.33900000000000002</v>
      </c>
      <c r="I1057" s="24">
        <v>0.39300000000000002</v>
      </c>
      <c r="J1057" s="49">
        <v>3.7295535488536302</v>
      </c>
      <c r="K1057" s="30">
        <f t="shared" si="48"/>
        <v>6.2048582392277849</v>
      </c>
      <c r="L1057" s="30">
        <f t="shared" si="49"/>
        <v>23.6</v>
      </c>
      <c r="M1057" s="30">
        <f t="shared" si="50"/>
        <v>6.5</v>
      </c>
    </row>
    <row r="1058" spans="1:13">
      <c r="A1058" s="31">
        <v>1700</v>
      </c>
      <c r="B1058" s="31" t="s">
        <v>56</v>
      </c>
      <c r="C1058" s="31" t="s">
        <v>50</v>
      </c>
      <c r="D1058" s="24">
        <v>0.22</v>
      </c>
      <c r="E1058" s="24">
        <v>50.8</v>
      </c>
      <c r="F1058" s="24">
        <v>0</v>
      </c>
      <c r="G1058" s="24">
        <v>0.96799999999999997</v>
      </c>
      <c r="H1058" s="24">
        <v>0.125</v>
      </c>
      <c r="I1058" s="24">
        <v>0.34100000000000003</v>
      </c>
      <c r="J1058" s="49">
        <v>5.2704120002719399E-3</v>
      </c>
      <c r="K1058" s="30">
        <f t="shared" si="48"/>
        <v>7.6081910831925642E-3</v>
      </c>
      <c r="L1058" s="30">
        <f t="shared" si="49"/>
        <v>0</v>
      </c>
      <c r="M1058" s="30">
        <f t="shared" si="50"/>
        <v>0</v>
      </c>
    </row>
    <row r="1059" spans="1:13">
      <c r="A1059" s="31">
        <v>1700</v>
      </c>
      <c r="B1059" s="31" t="s">
        <v>56</v>
      </c>
      <c r="C1059" s="31" t="s">
        <v>49</v>
      </c>
      <c r="D1059" s="24">
        <v>0.22</v>
      </c>
      <c r="E1059" s="24">
        <v>50.8</v>
      </c>
      <c r="F1059" s="24">
        <v>0</v>
      </c>
      <c r="G1059" s="24">
        <v>0.96799999999999997</v>
      </c>
      <c r="H1059" s="24">
        <v>0.125</v>
      </c>
      <c r="I1059" s="24">
        <v>0.34100000000000003</v>
      </c>
      <c r="J1059" s="49">
        <v>3.0556590929939199E-3</v>
      </c>
      <c r="K1059" s="30">
        <f t="shared" si="48"/>
        <v>4.4110476113429229E-3</v>
      </c>
      <c r="L1059" s="30">
        <f t="shared" si="49"/>
        <v>0</v>
      </c>
      <c r="M1059" s="30">
        <f t="shared" si="50"/>
        <v>0</v>
      </c>
    </row>
    <row r="1060" spans="1:13">
      <c r="A1060" s="31">
        <v>1400</v>
      </c>
      <c r="B1060" s="31" t="s">
        <v>56</v>
      </c>
      <c r="C1060" s="31" t="s">
        <v>49</v>
      </c>
      <c r="D1060" s="24">
        <v>0.22</v>
      </c>
      <c r="E1060" s="24">
        <v>50.8</v>
      </c>
      <c r="F1060" s="24">
        <v>0</v>
      </c>
      <c r="G1060" s="24">
        <v>0.70899999999999996</v>
      </c>
      <c r="H1060" s="24">
        <v>0.11700000000000001</v>
      </c>
      <c r="I1060" s="24">
        <v>0.43099999999999999</v>
      </c>
      <c r="J1060" s="49">
        <v>0.14119340518520701</v>
      </c>
      <c r="K1060" s="30">
        <f t="shared" si="48"/>
        <v>0.25761678065408922</v>
      </c>
      <c r="L1060" s="30">
        <f t="shared" si="49"/>
        <v>0.5</v>
      </c>
      <c r="M1060" s="30">
        <f t="shared" si="50"/>
        <v>0.1</v>
      </c>
    </row>
    <row r="1061" spans="1:13">
      <c r="A1061" s="31">
        <v>1110</v>
      </c>
      <c r="B1061" s="31" t="s">
        <v>51</v>
      </c>
      <c r="C1061" s="31" t="s">
        <v>47</v>
      </c>
      <c r="D1061" s="24">
        <v>0.63</v>
      </c>
      <c r="E1061" s="24">
        <v>53.6</v>
      </c>
      <c r="F1061" s="24">
        <v>0.66</v>
      </c>
      <c r="G1061" s="24">
        <v>0.96799999999999997</v>
      </c>
      <c r="H1061" s="24">
        <v>0.125</v>
      </c>
      <c r="I1061" s="24">
        <v>0.28799999999999998</v>
      </c>
      <c r="J1061" s="49">
        <v>5.40779008642905</v>
      </c>
      <c r="K1061" s="30">
        <f t="shared" si="48"/>
        <v>10.525722624225502</v>
      </c>
      <c r="L1061" s="30">
        <f t="shared" si="49"/>
        <v>27.7</v>
      </c>
      <c r="M1061" s="30">
        <f t="shared" si="50"/>
        <v>7</v>
      </c>
    </row>
    <row r="1062" spans="1:13">
      <c r="A1062" s="31">
        <v>1110</v>
      </c>
      <c r="B1062" s="31" t="s">
        <v>51</v>
      </c>
      <c r="C1062" s="31" t="s">
        <v>49</v>
      </c>
      <c r="D1062" s="24">
        <v>0.63</v>
      </c>
      <c r="E1062" s="24">
        <v>53.6</v>
      </c>
      <c r="F1062" s="24">
        <v>0.66</v>
      </c>
      <c r="G1062" s="24">
        <v>0.96799999999999997</v>
      </c>
      <c r="H1062" s="24">
        <v>0.125</v>
      </c>
      <c r="I1062" s="24">
        <v>0.28799999999999998</v>
      </c>
      <c r="J1062" s="49">
        <v>5.6194697188005902</v>
      </c>
      <c r="K1062" s="30">
        <f t="shared" si="48"/>
        <v>10.937735860673468</v>
      </c>
      <c r="L1062" s="30">
        <f t="shared" si="49"/>
        <v>28.8</v>
      </c>
      <c r="M1062" s="30">
        <f t="shared" si="50"/>
        <v>7.3</v>
      </c>
    </row>
    <row r="1063" spans="1:13">
      <c r="A1063" s="31">
        <v>1110</v>
      </c>
      <c r="B1063" s="31" t="s">
        <v>51</v>
      </c>
      <c r="C1063" s="31" t="s">
        <v>49</v>
      </c>
      <c r="D1063" s="24">
        <v>0.63</v>
      </c>
      <c r="E1063" s="24">
        <v>53.6</v>
      </c>
      <c r="F1063" s="24">
        <v>0.66</v>
      </c>
      <c r="G1063" s="24">
        <v>0.96799999999999997</v>
      </c>
      <c r="H1063" s="24">
        <v>0.125</v>
      </c>
      <c r="I1063" s="24">
        <v>0.28799999999999998</v>
      </c>
      <c r="J1063" s="49">
        <v>22.204674643299999</v>
      </c>
      <c r="K1063" s="30">
        <f t="shared" si="48"/>
        <v>43.219178725719118</v>
      </c>
      <c r="L1063" s="30">
        <f t="shared" si="49"/>
        <v>113.8</v>
      </c>
      <c r="M1063" s="30">
        <f t="shared" si="50"/>
        <v>28.7</v>
      </c>
    </row>
    <row r="1064" spans="1:13">
      <c r="A1064" s="31">
        <v>1110</v>
      </c>
      <c r="B1064" s="31" t="s">
        <v>51</v>
      </c>
      <c r="C1064" s="31" t="s">
        <v>49</v>
      </c>
      <c r="D1064" s="24">
        <v>0.63</v>
      </c>
      <c r="E1064" s="24">
        <v>53.6</v>
      </c>
      <c r="F1064" s="24">
        <v>0.66</v>
      </c>
      <c r="G1064" s="24">
        <v>0.96799999999999997</v>
      </c>
      <c r="H1064" s="24">
        <v>0.125</v>
      </c>
      <c r="I1064" s="24">
        <v>0.28799999999999998</v>
      </c>
      <c r="J1064" s="49">
        <v>0.23676252156300101</v>
      </c>
      <c r="K1064" s="30">
        <f t="shared" si="48"/>
        <v>0.46083457197022515</v>
      </c>
      <c r="L1064" s="30">
        <f t="shared" si="49"/>
        <v>1.2</v>
      </c>
      <c r="M1064" s="30">
        <f t="shared" si="50"/>
        <v>0.3</v>
      </c>
    </row>
    <row r="1065" spans="1:13">
      <c r="A1065" s="31">
        <v>1110</v>
      </c>
      <c r="B1065" s="31" t="s">
        <v>51</v>
      </c>
      <c r="C1065" s="31" t="s">
        <v>49</v>
      </c>
      <c r="D1065" s="24">
        <v>0.63</v>
      </c>
      <c r="E1065" s="24">
        <v>53.6</v>
      </c>
      <c r="F1065" s="24">
        <v>0.66</v>
      </c>
      <c r="G1065" s="24">
        <v>0.96799999999999997</v>
      </c>
      <c r="H1065" s="24">
        <v>0.125</v>
      </c>
      <c r="I1065" s="24">
        <v>0.28799999999999998</v>
      </c>
      <c r="J1065" s="49">
        <v>3.4801545407385301</v>
      </c>
      <c r="K1065" s="30">
        <f t="shared" si="48"/>
        <v>6.773772798093475</v>
      </c>
      <c r="L1065" s="30">
        <f t="shared" si="49"/>
        <v>17.8</v>
      </c>
      <c r="M1065" s="30">
        <f t="shared" si="50"/>
        <v>4.5</v>
      </c>
    </row>
    <row r="1066" spans="1:13">
      <c r="A1066" s="31">
        <v>1110</v>
      </c>
      <c r="B1066" s="31" t="s">
        <v>51</v>
      </c>
      <c r="C1066" s="31" t="s">
        <v>47</v>
      </c>
      <c r="D1066" s="24">
        <v>0.63</v>
      </c>
      <c r="E1066" s="24">
        <v>53.6</v>
      </c>
      <c r="F1066" s="24">
        <v>0.66</v>
      </c>
      <c r="G1066" s="24">
        <v>0.96799999999999997</v>
      </c>
      <c r="H1066" s="24">
        <v>0.125</v>
      </c>
      <c r="I1066" s="24">
        <v>0.28799999999999998</v>
      </c>
      <c r="J1066" s="49">
        <v>1.4210146884202699</v>
      </c>
      <c r="K1066" s="30">
        <f t="shared" si="48"/>
        <v>2.7658629895412132</v>
      </c>
      <c r="L1066" s="30">
        <f t="shared" si="49"/>
        <v>7.3</v>
      </c>
      <c r="M1066" s="30">
        <f t="shared" si="50"/>
        <v>1.8</v>
      </c>
    </row>
    <row r="1067" spans="1:13">
      <c r="A1067" s="31">
        <v>1110</v>
      </c>
      <c r="B1067" s="31" t="s">
        <v>51</v>
      </c>
      <c r="C1067" s="31" t="s">
        <v>49</v>
      </c>
      <c r="D1067" s="24">
        <v>0.63</v>
      </c>
      <c r="E1067" s="24">
        <v>53.6</v>
      </c>
      <c r="F1067" s="24">
        <v>0.66</v>
      </c>
      <c r="G1067" s="24">
        <v>0.96799999999999997</v>
      </c>
      <c r="H1067" s="24">
        <v>0.125</v>
      </c>
      <c r="I1067" s="24">
        <v>0.28799999999999998</v>
      </c>
      <c r="J1067" s="49">
        <v>18.086476991800001</v>
      </c>
      <c r="K1067" s="30">
        <f t="shared" si="48"/>
        <v>35.203518816839519</v>
      </c>
      <c r="L1067" s="30">
        <f t="shared" si="49"/>
        <v>92.7</v>
      </c>
      <c r="M1067" s="30">
        <f t="shared" si="50"/>
        <v>23.4</v>
      </c>
    </row>
    <row r="1068" spans="1:13">
      <c r="A1068" s="31">
        <v>1110</v>
      </c>
      <c r="B1068" s="31" t="s">
        <v>51</v>
      </c>
      <c r="C1068" s="31" t="s">
        <v>49</v>
      </c>
      <c r="D1068" s="24">
        <v>0.63</v>
      </c>
      <c r="E1068" s="24">
        <v>53.6</v>
      </c>
      <c r="F1068" s="24">
        <v>0.66</v>
      </c>
      <c r="G1068" s="24">
        <v>0.96799999999999997</v>
      </c>
      <c r="H1068" s="24">
        <v>0.125</v>
      </c>
      <c r="I1068" s="24">
        <v>0.28799999999999998</v>
      </c>
      <c r="J1068" s="49">
        <v>7.82851718937229</v>
      </c>
      <c r="K1068" s="30">
        <f t="shared" si="48"/>
        <v>15.237425857394225</v>
      </c>
      <c r="L1068" s="30">
        <f t="shared" si="49"/>
        <v>40.1</v>
      </c>
      <c r="M1068" s="30">
        <f t="shared" si="50"/>
        <v>10.1</v>
      </c>
    </row>
    <row r="1069" spans="1:13">
      <c r="A1069" s="31">
        <v>1110</v>
      </c>
      <c r="B1069" s="31" t="s">
        <v>51</v>
      </c>
      <c r="C1069" s="31" t="s">
        <v>47</v>
      </c>
      <c r="D1069" s="24">
        <v>0.63</v>
      </c>
      <c r="E1069" s="24">
        <v>53.6</v>
      </c>
      <c r="F1069" s="24">
        <v>0.66</v>
      </c>
      <c r="G1069" s="24">
        <v>0.96799999999999997</v>
      </c>
      <c r="H1069" s="24">
        <v>0.125</v>
      </c>
      <c r="I1069" s="24">
        <v>0.28799999999999998</v>
      </c>
      <c r="J1069" s="49">
        <v>3.5411992028769901</v>
      </c>
      <c r="K1069" s="30">
        <f t="shared" si="48"/>
        <v>6.8925901284797728</v>
      </c>
      <c r="L1069" s="30">
        <f t="shared" si="49"/>
        <v>18.2</v>
      </c>
      <c r="M1069" s="30">
        <f t="shared" si="50"/>
        <v>4.5999999999999996</v>
      </c>
    </row>
    <row r="1070" spans="1:13">
      <c r="A1070" s="31">
        <v>1110</v>
      </c>
      <c r="B1070" s="31" t="s">
        <v>51</v>
      </c>
      <c r="C1070" s="31" t="s">
        <v>49</v>
      </c>
      <c r="D1070" s="24">
        <v>0.63</v>
      </c>
      <c r="E1070" s="24">
        <v>53.6</v>
      </c>
      <c r="F1070" s="24">
        <v>0.66</v>
      </c>
      <c r="G1070" s="24">
        <v>0.96799999999999997</v>
      </c>
      <c r="H1070" s="24">
        <v>0.125</v>
      </c>
      <c r="I1070" s="24">
        <v>0.28799999999999998</v>
      </c>
      <c r="J1070" s="49">
        <v>3.6810743150530101</v>
      </c>
      <c r="K1070" s="30">
        <f t="shared" si="48"/>
        <v>7.1648430468191791</v>
      </c>
      <c r="L1070" s="30">
        <f t="shared" si="49"/>
        <v>18.899999999999999</v>
      </c>
      <c r="M1070" s="30">
        <f t="shared" si="50"/>
        <v>4.8</v>
      </c>
    </row>
    <row r="1071" spans="1:13">
      <c r="A1071" s="31">
        <v>1110</v>
      </c>
      <c r="B1071" s="31" t="s">
        <v>51</v>
      </c>
      <c r="D1071" s="24">
        <v>0.63</v>
      </c>
      <c r="E1071" s="24">
        <v>53.6</v>
      </c>
      <c r="F1071" s="24">
        <v>0.66</v>
      </c>
      <c r="G1071" s="24">
        <v>0.96799999999999997</v>
      </c>
      <c r="H1071" s="24">
        <v>0.125</v>
      </c>
      <c r="I1071" s="24">
        <v>0.28799999999999998</v>
      </c>
      <c r="J1071" s="49">
        <v>0.58527336315083101</v>
      </c>
      <c r="K1071" s="30">
        <f t="shared" si="48"/>
        <v>1.1391760740367773</v>
      </c>
      <c r="L1071" s="30">
        <f t="shared" si="49"/>
        <v>3</v>
      </c>
      <c r="M1071" s="30">
        <f t="shared" si="50"/>
        <v>0.8</v>
      </c>
    </row>
    <row r="1072" spans="1:13">
      <c r="A1072" s="31">
        <v>1210</v>
      </c>
      <c r="B1072" s="31" t="s">
        <v>56</v>
      </c>
      <c r="C1072" s="31" t="s">
        <v>49</v>
      </c>
      <c r="D1072" s="24">
        <v>0.22</v>
      </c>
      <c r="E1072" s="24">
        <v>50.8</v>
      </c>
      <c r="F1072" s="24">
        <v>0</v>
      </c>
      <c r="G1072" s="24">
        <v>1.2450000000000001</v>
      </c>
      <c r="H1072" s="24">
        <v>0.21299999999999999</v>
      </c>
      <c r="I1072" s="24">
        <v>0.28799999999999998</v>
      </c>
      <c r="J1072" s="49">
        <v>0.29599160192891799</v>
      </c>
      <c r="K1072" s="30">
        <f t="shared" si="48"/>
        <v>0.36087296107173678</v>
      </c>
      <c r="L1072" s="30">
        <f t="shared" si="49"/>
        <v>1.2</v>
      </c>
      <c r="M1072" s="30">
        <f t="shared" si="50"/>
        <v>0.3</v>
      </c>
    </row>
    <row r="1073" spans="1:13">
      <c r="A1073" s="31">
        <v>1210</v>
      </c>
      <c r="B1073" s="31" t="s">
        <v>56</v>
      </c>
      <c r="C1073" s="31" t="s">
        <v>49</v>
      </c>
      <c r="D1073" s="24">
        <v>0.22</v>
      </c>
      <c r="E1073" s="24">
        <v>50.8</v>
      </c>
      <c r="F1073" s="24">
        <v>0</v>
      </c>
      <c r="G1073" s="24">
        <v>1.2450000000000001</v>
      </c>
      <c r="H1073" s="24">
        <v>0.21299999999999999</v>
      </c>
      <c r="I1073" s="24">
        <v>0.28799999999999998</v>
      </c>
      <c r="J1073" s="49">
        <v>0.50674354177166403</v>
      </c>
      <c r="K1073" s="30">
        <f t="shared" si="48"/>
        <v>0.61782172612801267</v>
      </c>
      <c r="L1073" s="30">
        <f t="shared" si="49"/>
        <v>2.1</v>
      </c>
      <c r="M1073" s="30">
        <f t="shared" si="50"/>
        <v>0.5</v>
      </c>
    </row>
    <row r="1074" spans="1:13">
      <c r="A1074" s="31">
        <v>1210</v>
      </c>
      <c r="B1074" s="31" t="s">
        <v>56</v>
      </c>
      <c r="C1074" s="31" t="s">
        <v>46</v>
      </c>
      <c r="D1074" s="24">
        <v>0.22</v>
      </c>
      <c r="E1074" s="24">
        <v>50.8</v>
      </c>
      <c r="F1074" s="24">
        <v>0</v>
      </c>
      <c r="G1074" s="24">
        <v>1.2450000000000001</v>
      </c>
      <c r="H1074" s="24">
        <v>0.21299999999999999</v>
      </c>
      <c r="I1074" s="24">
        <v>0.28799999999999998</v>
      </c>
      <c r="J1074" s="49">
        <v>1.7690465681096099</v>
      </c>
      <c r="K1074" s="30">
        <f t="shared" si="48"/>
        <v>2.1568215758392362</v>
      </c>
      <c r="L1074" s="30">
        <f t="shared" si="49"/>
        <v>7.3</v>
      </c>
      <c r="M1074" s="30">
        <f t="shared" si="50"/>
        <v>1.6</v>
      </c>
    </row>
    <row r="1075" spans="1:13">
      <c r="A1075" s="31">
        <v>1210</v>
      </c>
      <c r="B1075" s="31" t="s">
        <v>56</v>
      </c>
      <c r="C1075" s="31" t="s">
        <v>47</v>
      </c>
      <c r="D1075" s="24">
        <v>0.22</v>
      </c>
      <c r="E1075" s="24">
        <v>50.8</v>
      </c>
      <c r="F1075" s="24">
        <v>0</v>
      </c>
      <c r="G1075" s="24">
        <v>1.2450000000000001</v>
      </c>
      <c r="H1075" s="24">
        <v>0.21299999999999999</v>
      </c>
      <c r="I1075" s="24">
        <v>0.28799999999999998</v>
      </c>
      <c r="J1075" s="49">
        <v>2.3917756528168601</v>
      </c>
      <c r="K1075" s="30">
        <f t="shared" si="48"/>
        <v>2.9160528759143154</v>
      </c>
      <c r="L1075" s="30">
        <f t="shared" si="49"/>
        <v>9.9</v>
      </c>
      <c r="M1075" s="30">
        <f t="shared" si="50"/>
        <v>2.2000000000000002</v>
      </c>
    </row>
    <row r="1076" spans="1:13">
      <c r="A1076" s="31">
        <v>1210</v>
      </c>
      <c r="B1076" s="31" t="s">
        <v>56</v>
      </c>
      <c r="C1076" s="31" t="s">
        <v>49</v>
      </c>
      <c r="D1076" s="24">
        <v>0.22</v>
      </c>
      <c r="E1076" s="24">
        <v>50.8</v>
      </c>
      <c r="F1076" s="24">
        <v>0</v>
      </c>
      <c r="G1076" s="24">
        <v>1.2450000000000001</v>
      </c>
      <c r="H1076" s="24">
        <v>0.21299999999999999</v>
      </c>
      <c r="I1076" s="24">
        <v>0.28799999999999998</v>
      </c>
      <c r="J1076" s="49">
        <v>34.475953741300003</v>
      </c>
      <c r="K1076" s="30">
        <f t="shared" si="48"/>
        <v>42.033082801392958</v>
      </c>
      <c r="L1076" s="30">
        <f t="shared" si="49"/>
        <v>142.4</v>
      </c>
      <c r="M1076" s="30">
        <f t="shared" si="50"/>
        <v>31.9</v>
      </c>
    </row>
    <row r="1077" spans="1:13">
      <c r="A1077" s="31">
        <v>1210</v>
      </c>
      <c r="B1077" s="31" t="s">
        <v>56</v>
      </c>
      <c r="C1077" s="31" t="s">
        <v>46</v>
      </c>
      <c r="D1077" s="24">
        <v>0.22</v>
      </c>
      <c r="E1077" s="24">
        <v>50.8</v>
      </c>
      <c r="F1077" s="24">
        <v>0</v>
      </c>
      <c r="G1077" s="24">
        <v>1.2450000000000001</v>
      </c>
      <c r="H1077" s="24">
        <v>0.21299999999999999</v>
      </c>
      <c r="I1077" s="24">
        <v>0.28799999999999998</v>
      </c>
      <c r="J1077" s="49">
        <v>2.7405285788646099</v>
      </c>
      <c r="K1077" s="30">
        <f t="shared" si="48"/>
        <v>3.3412524433517317</v>
      </c>
      <c r="L1077" s="30">
        <f t="shared" si="49"/>
        <v>11.3</v>
      </c>
      <c r="M1077" s="30">
        <f t="shared" si="50"/>
        <v>2.5</v>
      </c>
    </row>
    <row r="1078" spans="1:13">
      <c r="A1078" s="31">
        <v>1210</v>
      </c>
      <c r="B1078" s="31" t="s">
        <v>51</v>
      </c>
      <c r="C1078" s="31" t="s">
        <v>47</v>
      </c>
      <c r="D1078" s="24">
        <v>0.63</v>
      </c>
      <c r="E1078" s="24">
        <v>53.6</v>
      </c>
      <c r="F1078" s="24">
        <v>0.66</v>
      </c>
      <c r="G1078" s="24">
        <v>1.2450000000000001</v>
      </c>
      <c r="H1078" s="24">
        <v>0.21299999999999999</v>
      </c>
      <c r="I1078" s="24">
        <v>0.28799999999999998</v>
      </c>
      <c r="J1078" s="49">
        <v>4.3238392776953197E-2</v>
      </c>
      <c r="K1078" s="30">
        <f t="shared" si="48"/>
        <v>8.4159207701061695E-2</v>
      </c>
      <c r="L1078" s="30">
        <f t="shared" si="49"/>
        <v>0.3</v>
      </c>
      <c r="M1078" s="30">
        <f t="shared" si="50"/>
        <v>0.1</v>
      </c>
    </row>
    <row r="1079" spans="1:13">
      <c r="A1079" s="31">
        <v>1210</v>
      </c>
      <c r="B1079" s="31" t="s">
        <v>51</v>
      </c>
      <c r="C1079" s="31" t="s">
        <v>49</v>
      </c>
      <c r="D1079" s="24">
        <v>0.63</v>
      </c>
      <c r="E1079" s="24">
        <v>53.6</v>
      </c>
      <c r="F1079" s="24">
        <v>0.66</v>
      </c>
      <c r="G1079" s="24">
        <v>1.2450000000000001</v>
      </c>
      <c r="H1079" s="24">
        <v>0.21299999999999999</v>
      </c>
      <c r="I1079" s="24">
        <v>0.28799999999999998</v>
      </c>
      <c r="J1079" s="49">
        <v>0.16728023461232</v>
      </c>
      <c r="K1079" s="30">
        <f t="shared" si="48"/>
        <v>0.32559424864941966</v>
      </c>
      <c r="L1079" s="30">
        <f t="shared" si="49"/>
        <v>1.1000000000000001</v>
      </c>
      <c r="M1079" s="30">
        <f t="shared" si="50"/>
        <v>0.3</v>
      </c>
    </row>
    <row r="1080" spans="1:13">
      <c r="A1080" s="31">
        <v>1210</v>
      </c>
      <c r="B1080" s="31" t="s">
        <v>51</v>
      </c>
      <c r="C1080" s="31" t="s">
        <v>49</v>
      </c>
      <c r="D1080" s="24">
        <v>0.63</v>
      </c>
      <c r="E1080" s="24">
        <v>53.6</v>
      </c>
      <c r="F1080" s="24">
        <v>0.66</v>
      </c>
      <c r="G1080" s="24">
        <v>1.2450000000000001</v>
      </c>
      <c r="H1080" s="24">
        <v>0.21299999999999999</v>
      </c>
      <c r="I1080" s="24">
        <v>0.28799999999999998</v>
      </c>
      <c r="J1080" s="49">
        <v>4.6184010708367902</v>
      </c>
      <c r="K1080" s="30">
        <f t="shared" si="48"/>
        <v>8.9892558442767285</v>
      </c>
      <c r="L1080" s="30">
        <f t="shared" si="49"/>
        <v>30.5</v>
      </c>
      <c r="M1080" s="30">
        <f t="shared" si="50"/>
        <v>8.1</v>
      </c>
    </row>
    <row r="1081" spans="1:13">
      <c r="A1081" s="31">
        <v>1210</v>
      </c>
      <c r="B1081" s="31" t="s">
        <v>51</v>
      </c>
      <c r="C1081" s="31" t="s">
        <v>49</v>
      </c>
      <c r="D1081" s="24">
        <v>0.63</v>
      </c>
      <c r="E1081" s="24">
        <v>53.6</v>
      </c>
      <c r="F1081" s="24">
        <v>0.66</v>
      </c>
      <c r="G1081" s="24">
        <v>1.2450000000000001</v>
      </c>
      <c r="H1081" s="24">
        <v>0.21299999999999999</v>
      </c>
      <c r="I1081" s="24">
        <v>0.28799999999999998</v>
      </c>
      <c r="J1081" s="49">
        <v>4.9514435007245998E-2</v>
      </c>
      <c r="K1081" s="30">
        <f t="shared" si="48"/>
        <v>9.6374896298103613E-2</v>
      </c>
      <c r="L1081" s="30">
        <f t="shared" si="49"/>
        <v>0.3</v>
      </c>
      <c r="M1081" s="30">
        <f t="shared" si="50"/>
        <v>0.1</v>
      </c>
    </row>
    <row r="1082" spans="1:13">
      <c r="A1082" s="31">
        <v>1210</v>
      </c>
      <c r="B1082" s="31" t="s">
        <v>51</v>
      </c>
      <c r="C1082" s="31" t="s">
        <v>49</v>
      </c>
      <c r="D1082" s="24">
        <v>0.63</v>
      </c>
      <c r="E1082" s="24">
        <v>53.6</v>
      </c>
      <c r="F1082" s="24">
        <v>0.66</v>
      </c>
      <c r="G1082" s="24">
        <v>1.2450000000000001</v>
      </c>
      <c r="H1082" s="24">
        <v>0.21299999999999999</v>
      </c>
      <c r="I1082" s="24">
        <v>0.28799999999999998</v>
      </c>
      <c r="J1082" s="49">
        <v>6.3763807629217704</v>
      </c>
      <c r="K1082" s="30">
        <f t="shared" si="48"/>
        <v>12.410987516950934</v>
      </c>
      <c r="L1082" s="30">
        <f t="shared" si="49"/>
        <v>42</v>
      </c>
      <c r="M1082" s="30">
        <f t="shared" si="50"/>
        <v>11.2</v>
      </c>
    </row>
    <row r="1083" spans="1:13">
      <c r="A1083" s="31">
        <v>1210</v>
      </c>
      <c r="B1083" s="31" t="s">
        <v>51</v>
      </c>
      <c r="C1083" s="31" t="s">
        <v>47</v>
      </c>
      <c r="D1083" s="24">
        <v>0.63</v>
      </c>
      <c r="E1083" s="24">
        <v>53.6</v>
      </c>
      <c r="F1083" s="24">
        <v>0.66</v>
      </c>
      <c r="G1083" s="24">
        <v>1.2450000000000001</v>
      </c>
      <c r="H1083" s="24">
        <v>0.21299999999999999</v>
      </c>
      <c r="I1083" s="24">
        <v>0.28799999999999998</v>
      </c>
      <c r="J1083" s="49">
        <v>3.7368044951414201</v>
      </c>
      <c r="K1083" s="30">
        <f t="shared" si="48"/>
        <v>7.27331626934326</v>
      </c>
      <c r="L1083" s="30">
        <f t="shared" si="49"/>
        <v>24.6</v>
      </c>
      <c r="M1083" s="30">
        <f t="shared" si="50"/>
        <v>6.6</v>
      </c>
    </row>
    <row r="1084" spans="1:13">
      <c r="A1084" s="31">
        <v>1210</v>
      </c>
      <c r="B1084" s="31" t="s">
        <v>51</v>
      </c>
      <c r="C1084" s="31" t="s">
        <v>49</v>
      </c>
      <c r="D1084" s="24">
        <v>0.63</v>
      </c>
      <c r="E1084" s="24">
        <v>53.6</v>
      </c>
      <c r="F1084" s="24">
        <v>0.66</v>
      </c>
      <c r="G1084" s="24">
        <v>1.2450000000000001</v>
      </c>
      <c r="H1084" s="24">
        <v>0.21299999999999999</v>
      </c>
      <c r="I1084" s="24">
        <v>0.28799999999999998</v>
      </c>
      <c r="J1084" s="49">
        <v>9.5512370999469702</v>
      </c>
      <c r="K1084" s="30">
        <f t="shared" si="48"/>
        <v>18.590527891336784</v>
      </c>
      <c r="L1084" s="30">
        <f t="shared" si="49"/>
        <v>63</v>
      </c>
      <c r="M1084" s="30">
        <f t="shared" si="50"/>
        <v>16.8</v>
      </c>
    </row>
    <row r="1085" spans="1:13">
      <c r="A1085" s="31">
        <v>1400</v>
      </c>
      <c r="B1085" s="31" t="s">
        <v>56</v>
      </c>
      <c r="C1085" s="31" t="s">
        <v>47</v>
      </c>
      <c r="D1085" s="24">
        <v>0.22</v>
      </c>
      <c r="E1085" s="24">
        <v>50.8</v>
      </c>
      <c r="F1085" s="24">
        <v>0</v>
      </c>
      <c r="G1085" s="24">
        <v>0.70899999999999996</v>
      </c>
      <c r="H1085" s="24">
        <v>0.11700000000000001</v>
      </c>
      <c r="I1085" s="24">
        <v>0.43099999999999999</v>
      </c>
      <c r="J1085" s="49">
        <v>1.0808484610614799E-3</v>
      </c>
      <c r="K1085" s="30">
        <f t="shared" si="48"/>
        <v>1.972080073770741E-3</v>
      </c>
      <c r="L1085" s="30">
        <f t="shared" si="49"/>
        <v>0</v>
      </c>
      <c r="M1085" s="30">
        <f t="shared" si="50"/>
        <v>0</v>
      </c>
    </row>
    <row r="1086" spans="1:13">
      <c r="A1086" s="31">
        <v>1400</v>
      </c>
      <c r="B1086" s="31" t="s">
        <v>56</v>
      </c>
      <c r="C1086" s="31" t="s">
        <v>49</v>
      </c>
      <c r="D1086" s="24">
        <v>0.22</v>
      </c>
      <c r="E1086" s="24">
        <v>50.8</v>
      </c>
      <c r="F1086" s="24">
        <v>0</v>
      </c>
      <c r="G1086" s="24">
        <v>0.70899999999999996</v>
      </c>
      <c r="H1086" s="24">
        <v>0.11700000000000001</v>
      </c>
      <c r="I1086" s="24">
        <v>0.43099999999999999</v>
      </c>
      <c r="J1086" s="49">
        <v>3.5048925730014001E-3</v>
      </c>
      <c r="K1086" s="30">
        <f t="shared" si="48"/>
        <v>6.3949101589459217E-3</v>
      </c>
      <c r="L1086" s="30">
        <f t="shared" si="49"/>
        <v>0</v>
      </c>
      <c r="M1086" s="30">
        <f t="shared" si="50"/>
        <v>0</v>
      </c>
    </row>
    <row r="1087" spans="1:13">
      <c r="A1087" s="31">
        <v>1400</v>
      </c>
      <c r="B1087" s="31" t="s">
        <v>56</v>
      </c>
      <c r="C1087" s="31" t="s">
        <v>47</v>
      </c>
      <c r="D1087" s="24">
        <v>0.22</v>
      </c>
      <c r="E1087" s="24">
        <v>50.8</v>
      </c>
      <c r="F1087" s="24">
        <v>0</v>
      </c>
      <c r="G1087" s="24">
        <v>0.70899999999999996</v>
      </c>
      <c r="H1087" s="24">
        <v>0.11700000000000001</v>
      </c>
      <c r="I1087" s="24">
        <v>0.43099999999999999</v>
      </c>
      <c r="J1087" s="49">
        <v>6.7294811528900003E-6</v>
      </c>
      <c r="K1087" s="30">
        <f t="shared" si="48"/>
        <v>1.2278386995524664E-5</v>
      </c>
      <c r="L1087" s="30">
        <f t="shared" si="49"/>
        <v>0</v>
      </c>
      <c r="M1087" s="30">
        <f t="shared" si="50"/>
        <v>0</v>
      </c>
    </row>
    <row r="1088" spans="1:13">
      <c r="A1088" s="31">
        <v>1400</v>
      </c>
      <c r="B1088" s="31" t="s">
        <v>56</v>
      </c>
      <c r="C1088" s="31" t="s">
        <v>47</v>
      </c>
      <c r="D1088" s="24">
        <v>0.22</v>
      </c>
      <c r="E1088" s="24">
        <v>50.8</v>
      </c>
      <c r="F1088" s="24">
        <v>0</v>
      </c>
      <c r="G1088" s="24">
        <v>0.70899999999999996</v>
      </c>
      <c r="H1088" s="24">
        <v>0.11700000000000001</v>
      </c>
      <c r="I1088" s="24">
        <v>0.43099999999999999</v>
      </c>
      <c r="J1088" s="49">
        <v>0.71382330304270603</v>
      </c>
      <c r="K1088" s="30">
        <f t="shared" si="48"/>
        <v>1.3024182046216199</v>
      </c>
      <c r="L1088" s="30">
        <f t="shared" si="49"/>
        <v>2.5</v>
      </c>
      <c r="M1088" s="30">
        <f t="shared" si="50"/>
        <v>0.6</v>
      </c>
    </row>
    <row r="1089" spans="1:13">
      <c r="A1089" s="31">
        <v>1400</v>
      </c>
      <c r="B1089" s="31" t="s">
        <v>56</v>
      </c>
      <c r="C1089" s="31" t="s">
        <v>49</v>
      </c>
      <c r="D1089" s="24">
        <v>0.22</v>
      </c>
      <c r="E1089" s="24">
        <v>50.8</v>
      </c>
      <c r="F1089" s="24">
        <v>0</v>
      </c>
      <c r="G1089" s="24">
        <v>0.70899999999999996</v>
      </c>
      <c r="H1089" s="24">
        <v>0.11700000000000001</v>
      </c>
      <c r="I1089" s="24">
        <v>0.43099999999999999</v>
      </c>
      <c r="J1089" s="49">
        <v>0.52815343909686097</v>
      </c>
      <c r="K1089" s="30">
        <f t="shared" si="48"/>
        <v>0.96365115986149597</v>
      </c>
      <c r="L1089" s="30">
        <f t="shared" si="49"/>
        <v>1.9</v>
      </c>
      <c r="M1089" s="30">
        <f t="shared" si="50"/>
        <v>0.4</v>
      </c>
    </row>
    <row r="1090" spans="1:13">
      <c r="A1090" s="31">
        <v>1400</v>
      </c>
      <c r="B1090" s="31" t="s">
        <v>56</v>
      </c>
      <c r="C1090" s="31" t="s">
        <v>47</v>
      </c>
      <c r="D1090" s="24">
        <v>0.22</v>
      </c>
      <c r="E1090" s="24">
        <v>50.8</v>
      </c>
      <c r="F1090" s="24">
        <v>0</v>
      </c>
      <c r="G1090" s="24">
        <v>0.70899999999999996</v>
      </c>
      <c r="H1090" s="24">
        <v>0.11700000000000001</v>
      </c>
      <c r="I1090" s="24">
        <v>0.43099999999999999</v>
      </c>
      <c r="J1090" s="49">
        <v>5.5070004567129303</v>
      </c>
      <c r="K1090" s="30">
        <f t="shared" si="48"/>
        <v>10.047889466636521</v>
      </c>
      <c r="L1090" s="30">
        <f t="shared" si="49"/>
        <v>19.399999999999999</v>
      </c>
      <c r="M1090" s="30">
        <f t="shared" si="50"/>
        <v>4.4000000000000004</v>
      </c>
    </row>
    <row r="1091" spans="1:13">
      <c r="A1091" s="31">
        <v>1400</v>
      </c>
      <c r="B1091" s="31" t="s">
        <v>56</v>
      </c>
      <c r="C1091" s="31" t="s">
        <v>49</v>
      </c>
      <c r="D1091" s="24">
        <v>0.22</v>
      </c>
      <c r="E1091" s="24">
        <v>50.8</v>
      </c>
      <c r="F1091" s="24">
        <v>0</v>
      </c>
      <c r="G1091" s="24">
        <v>0.70899999999999996</v>
      </c>
      <c r="H1091" s="24">
        <v>0.11700000000000001</v>
      </c>
      <c r="I1091" s="24">
        <v>0.43099999999999999</v>
      </c>
      <c r="J1091" s="49">
        <v>3.4170064142631702</v>
      </c>
      <c r="K1091" s="30">
        <f t="shared" ref="K1091:K1094" si="51">(E1091*I1091*J1091/12)+(F1091*J1091)</f>
        <v>6.2345560032507708</v>
      </c>
      <c r="L1091" s="30">
        <f t="shared" ref="L1091:L1094" si="52">ROUND(2.721*G1091*K1091,1)</f>
        <v>12</v>
      </c>
      <c r="M1091" s="30">
        <f t="shared" ref="M1091:M1094" si="53">ROUND((2.721*H1091*K1091)+(D1091*J1091),1)</f>
        <v>2.7</v>
      </c>
    </row>
    <row r="1092" spans="1:13">
      <c r="A1092" s="31">
        <v>1400</v>
      </c>
      <c r="B1092" s="31" t="s">
        <v>56</v>
      </c>
      <c r="C1092" s="31" t="s">
        <v>49</v>
      </c>
      <c r="D1092" s="24">
        <v>0.22</v>
      </c>
      <c r="E1092" s="24">
        <v>50.8</v>
      </c>
      <c r="F1092" s="24">
        <v>0</v>
      </c>
      <c r="G1092" s="24">
        <v>0.70899999999999996</v>
      </c>
      <c r="H1092" s="24">
        <v>0.11700000000000001</v>
      </c>
      <c r="I1092" s="24">
        <v>0.43099999999999999</v>
      </c>
      <c r="J1092" s="49">
        <v>0.977136142950774</v>
      </c>
      <c r="K1092" s="30">
        <f t="shared" si="51"/>
        <v>1.7828500352232173</v>
      </c>
      <c r="L1092" s="30">
        <f t="shared" si="52"/>
        <v>3.4</v>
      </c>
      <c r="M1092" s="30">
        <f t="shared" si="53"/>
        <v>0.8</v>
      </c>
    </row>
    <row r="1093" spans="1:13">
      <c r="A1093" s="31">
        <v>1400</v>
      </c>
      <c r="B1093" s="31" t="s">
        <v>56</v>
      </c>
      <c r="C1093" s="31" t="s">
        <v>49</v>
      </c>
      <c r="D1093" s="24">
        <v>0.22</v>
      </c>
      <c r="E1093" s="24">
        <v>50.8</v>
      </c>
      <c r="F1093" s="24">
        <v>0</v>
      </c>
      <c r="G1093" s="24">
        <v>0.70899999999999996</v>
      </c>
      <c r="H1093" s="24">
        <v>0.11700000000000001</v>
      </c>
      <c r="I1093" s="24">
        <v>0.43099999999999999</v>
      </c>
      <c r="J1093" s="49">
        <v>0.83778443084444199</v>
      </c>
      <c r="K1093" s="30">
        <f t="shared" si="51"/>
        <v>1.5285935463710743</v>
      </c>
      <c r="L1093" s="30">
        <f t="shared" si="52"/>
        <v>2.9</v>
      </c>
      <c r="M1093" s="30">
        <f t="shared" si="53"/>
        <v>0.7</v>
      </c>
    </row>
    <row r="1094" spans="1:13">
      <c r="A1094" s="31">
        <v>1820</v>
      </c>
      <c r="B1094" s="31" t="s">
        <v>56</v>
      </c>
      <c r="C1094" s="31" t="s">
        <v>49</v>
      </c>
      <c r="D1094" s="24">
        <v>0.22</v>
      </c>
      <c r="E1094" s="24">
        <v>50.8</v>
      </c>
      <c r="F1094" s="24">
        <v>0</v>
      </c>
      <c r="G1094" s="24">
        <v>2.0139999999999998</v>
      </c>
      <c r="H1094" s="24">
        <v>0.28699999999999998</v>
      </c>
      <c r="I1094" s="24">
        <v>0.28899999999999998</v>
      </c>
      <c r="J1094" s="49">
        <v>1.8676694836332E-4</v>
      </c>
      <c r="K1094" s="30">
        <f t="shared" si="51"/>
        <v>2.2849691019263111E-4</v>
      </c>
      <c r="L1094" s="30">
        <f t="shared" si="52"/>
        <v>0</v>
      </c>
      <c r="M1094" s="30">
        <f t="shared" si="53"/>
        <v>0</v>
      </c>
    </row>
    <row r="1095" spans="1:13">
      <c r="L1095" s="30">
        <f>SUM(L2:L1094)</f>
        <v>23761.100000000002</v>
      </c>
      <c r="M1095" s="30">
        <f>SUM(M2:M1094)</f>
        <v>6072.1000000000085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A6" sqref="A6"/>
    </sheetView>
  </sheetViews>
  <sheetFormatPr defaultRowHeight="15"/>
  <sheetData>
    <row r="1" spans="1:2">
      <c r="A1" s="10">
        <v>430</v>
      </c>
      <c r="B1" s="10" t="s">
        <v>25</v>
      </c>
    </row>
    <row r="2" spans="1:2">
      <c r="A2">
        <f>A1/2</f>
        <v>215</v>
      </c>
      <c r="B2" s="10" t="s">
        <v>24</v>
      </c>
    </row>
    <row r="3" spans="1:2">
      <c r="A3" s="20">
        <f>A2*2000</f>
        <v>430000</v>
      </c>
      <c r="B3" s="10" t="s">
        <v>26</v>
      </c>
    </row>
    <row r="5" spans="1:2">
      <c r="A5" s="10" t="s">
        <v>27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Wet Pond Calculations</vt:lpstr>
      <vt:lpstr>Platt's Creek</vt:lpstr>
      <vt:lpstr>White City Canal D</vt:lpstr>
      <vt:lpstr>Citrus_Seager</vt:lpstr>
      <vt:lpstr>Education nonMS4</vt:lpstr>
      <vt:lpstr>Street Sweeping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2012-08-15T19:43:03Z</cp:lastPrinted>
  <dcterms:created xsi:type="dcterms:W3CDTF">2012-06-19T20:04:39Z</dcterms:created>
  <dcterms:modified xsi:type="dcterms:W3CDTF">2013-01-04T21:05:46Z</dcterms:modified>
</cp:coreProperties>
</file>