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9320" windowHeight="12120"/>
  </bookViews>
  <sheets>
    <sheet name="Summary" sheetId="1" r:id="rId1"/>
    <sheet name="Base file" sheetId="7" r:id="rId2"/>
    <sheet name="C-44 Conservation Area" sheetId="15" r:id="rId3"/>
  </sheets>
  <externalReferences>
    <externalReference r:id="rId4"/>
  </externalReferences>
  <definedNames>
    <definedName name="_xlnm._FilterDatabase" localSheetId="1" hidden="1">'Base file'!$E$1:$J$95</definedName>
    <definedName name="_xlnm._FilterDatabase" localSheetId="2" hidden="1">'C-44 Conservation Area'!$E$1:$J$95</definedName>
    <definedName name="EMCN">[1]EMCs!$A$3:$B$18</definedName>
    <definedName name="EMCP">[1]EMCs!$A$3:$C$18</definedName>
    <definedName name="FLUCCS">[1]FLUCCS!$A$1:$B$500</definedName>
    <definedName name="HEMC">[1]Conformance!$A$2:$B$118</definedName>
    <definedName name="HROC">[1]Conformance!$C:$D</definedName>
  </definedNames>
  <calcPr calcId="125725"/>
</workbook>
</file>

<file path=xl/calcChain.xml><?xml version="1.0" encoding="utf-8"?>
<calcChain xmlns="http://schemas.openxmlformats.org/spreadsheetml/2006/main">
  <c r="G2" i="1"/>
  <c r="K266" i="15"/>
  <c r="M265"/>
  <c r="L265"/>
  <c r="N265" s="1"/>
  <c r="L264"/>
  <c r="N264" s="1"/>
  <c r="L263"/>
  <c r="N263" s="1"/>
  <c r="L262"/>
  <c r="N262" s="1"/>
  <c r="M261"/>
  <c r="L261"/>
  <c r="N261" s="1"/>
  <c r="L260"/>
  <c r="N260" s="1"/>
  <c r="L259"/>
  <c r="N259" s="1"/>
  <c r="L258"/>
  <c r="N258" s="1"/>
  <c r="M257"/>
  <c r="L257"/>
  <c r="N257" s="1"/>
  <c r="L256"/>
  <c r="N256" s="1"/>
  <c r="L255"/>
  <c r="N255" s="1"/>
  <c r="L254"/>
  <c r="N254" s="1"/>
  <c r="M253"/>
  <c r="L253"/>
  <c r="N253" s="1"/>
  <c r="L252"/>
  <c r="N252" s="1"/>
  <c r="L251"/>
  <c r="N251" s="1"/>
  <c r="L250"/>
  <c r="N250" s="1"/>
  <c r="M249"/>
  <c r="L249"/>
  <c r="N249" s="1"/>
  <c r="L248"/>
  <c r="N248" s="1"/>
  <c r="L247"/>
  <c r="N247" s="1"/>
  <c r="L246"/>
  <c r="N246" s="1"/>
  <c r="M245"/>
  <c r="L245"/>
  <c r="N245" s="1"/>
  <c r="L244"/>
  <c r="N244" s="1"/>
  <c r="L243"/>
  <c r="N243" s="1"/>
  <c r="L242"/>
  <c r="N242" s="1"/>
  <c r="M241"/>
  <c r="L241"/>
  <c r="N241" s="1"/>
  <c r="L240"/>
  <c r="N240" s="1"/>
  <c r="L239"/>
  <c r="N239" s="1"/>
  <c r="L238"/>
  <c r="N238" s="1"/>
  <c r="M237"/>
  <c r="L237"/>
  <c r="N237" s="1"/>
  <c r="L236"/>
  <c r="N236" s="1"/>
  <c r="L235"/>
  <c r="N235" s="1"/>
  <c r="L234"/>
  <c r="N234" s="1"/>
  <c r="M233"/>
  <c r="L233"/>
  <c r="N233" s="1"/>
  <c r="L232"/>
  <c r="N232" s="1"/>
  <c r="L231"/>
  <c r="N231" s="1"/>
  <c r="L230"/>
  <c r="N230" s="1"/>
  <c r="M229"/>
  <c r="L229"/>
  <c r="N229" s="1"/>
  <c r="L228"/>
  <c r="N228" s="1"/>
  <c r="L227"/>
  <c r="N227" s="1"/>
  <c r="L226"/>
  <c r="N226" s="1"/>
  <c r="M225"/>
  <c r="L225"/>
  <c r="N225" s="1"/>
  <c r="L224"/>
  <c r="N224" s="1"/>
  <c r="L223"/>
  <c r="N223" s="1"/>
  <c r="L222"/>
  <c r="N222" s="1"/>
  <c r="M221"/>
  <c r="L221"/>
  <c r="N221" s="1"/>
  <c r="L220"/>
  <c r="N220" s="1"/>
  <c r="L219"/>
  <c r="N219" s="1"/>
  <c r="L218"/>
  <c r="N218" s="1"/>
  <c r="M217"/>
  <c r="L217"/>
  <c r="N217" s="1"/>
  <c r="L216"/>
  <c r="N216" s="1"/>
  <c r="L215"/>
  <c r="N215" s="1"/>
  <c r="L214"/>
  <c r="N214" s="1"/>
  <c r="M213"/>
  <c r="L213"/>
  <c r="N213" s="1"/>
  <c r="L212"/>
  <c r="N212" s="1"/>
  <c r="L211"/>
  <c r="N211" s="1"/>
  <c r="L210"/>
  <c r="N210" s="1"/>
  <c r="M209"/>
  <c r="L209"/>
  <c r="N209" s="1"/>
  <c r="L208"/>
  <c r="N208" s="1"/>
  <c r="L207"/>
  <c r="N207" s="1"/>
  <c r="L206"/>
  <c r="N206" s="1"/>
  <c r="M205"/>
  <c r="L205"/>
  <c r="N205" s="1"/>
  <c r="L204"/>
  <c r="N204" s="1"/>
  <c r="L203"/>
  <c r="N203" s="1"/>
  <c r="L202"/>
  <c r="N202" s="1"/>
  <c r="M201"/>
  <c r="L201"/>
  <c r="N201" s="1"/>
  <c r="L200"/>
  <c r="N200" s="1"/>
  <c r="L199"/>
  <c r="N199" s="1"/>
  <c r="L198"/>
  <c r="N198" s="1"/>
  <c r="M197"/>
  <c r="L197"/>
  <c r="N197" s="1"/>
  <c r="L196"/>
  <c r="N196" s="1"/>
  <c r="L195"/>
  <c r="N195" s="1"/>
  <c r="L194"/>
  <c r="N194" s="1"/>
  <c r="M193"/>
  <c r="L193"/>
  <c r="N193" s="1"/>
  <c r="L192"/>
  <c r="N192" s="1"/>
  <c r="L191"/>
  <c r="N191" s="1"/>
  <c r="L190"/>
  <c r="N190" s="1"/>
  <c r="M189"/>
  <c r="L189"/>
  <c r="N189" s="1"/>
  <c r="L188"/>
  <c r="N188" s="1"/>
  <c r="L187"/>
  <c r="N187" s="1"/>
  <c r="L186"/>
  <c r="N186" s="1"/>
  <c r="M185"/>
  <c r="L185"/>
  <c r="N185" s="1"/>
  <c r="L184"/>
  <c r="N184" s="1"/>
  <c r="L183"/>
  <c r="N183" s="1"/>
  <c r="L182"/>
  <c r="N182" s="1"/>
  <c r="M181"/>
  <c r="L181"/>
  <c r="N181" s="1"/>
  <c r="L180"/>
  <c r="N180" s="1"/>
  <c r="L179"/>
  <c r="N179" s="1"/>
  <c r="L178"/>
  <c r="N178" s="1"/>
  <c r="M177"/>
  <c r="L177"/>
  <c r="N177" s="1"/>
  <c r="L176"/>
  <c r="N176" s="1"/>
  <c r="L175"/>
  <c r="N175" s="1"/>
  <c r="L174"/>
  <c r="N174" s="1"/>
  <c r="M173"/>
  <c r="L173"/>
  <c r="N173" s="1"/>
  <c r="L172"/>
  <c r="N172" s="1"/>
  <c r="L171"/>
  <c r="N171" s="1"/>
  <c r="L170"/>
  <c r="N170" s="1"/>
  <c r="M169"/>
  <c r="L169"/>
  <c r="N169" s="1"/>
  <c r="L168"/>
  <c r="N168" s="1"/>
  <c r="L167"/>
  <c r="N167" s="1"/>
  <c r="L166"/>
  <c r="N166" s="1"/>
  <c r="M165"/>
  <c r="L165"/>
  <c r="N165" s="1"/>
  <c r="L164"/>
  <c r="N164" s="1"/>
  <c r="L163"/>
  <c r="N163" s="1"/>
  <c r="L162"/>
  <c r="N162" s="1"/>
  <c r="M161"/>
  <c r="L161"/>
  <c r="N161" s="1"/>
  <c r="L160"/>
  <c r="N160" s="1"/>
  <c r="L159"/>
  <c r="N159" s="1"/>
  <c r="L158"/>
  <c r="N158" s="1"/>
  <c r="M157"/>
  <c r="L157"/>
  <c r="N157" s="1"/>
  <c r="L156"/>
  <c r="N156" s="1"/>
  <c r="L155"/>
  <c r="N155" s="1"/>
  <c r="L154"/>
  <c r="N154" s="1"/>
  <c r="M153"/>
  <c r="L153"/>
  <c r="N153" s="1"/>
  <c r="L152"/>
  <c r="N152" s="1"/>
  <c r="L151"/>
  <c r="N151" s="1"/>
  <c r="L150"/>
  <c r="N150" s="1"/>
  <c r="M149"/>
  <c r="L149"/>
  <c r="N149" s="1"/>
  <c r="L148"/>
  <c r="N148" s="1"/>
  <c r="L147"/>
  <c r="N147" s="1"/>
  <c r="L146"/>
  <c r="N146" s="1"/>
  <c r="M145"/>
  <c r="L145"/>
  <c r="N145" s="1"/>
  <c r="L144"/>
  <c r="N144" s="1"/>
  <c r="L143"/>
  <c r="N143" s="1"/>
  <c r="L142"/>
  <c r="N142" s="1"/>
  <c r="M141"/>
  <c r="L141"/>
  <c r="N141" s="1"/>
  <c r="L140"/>
  <c r="N140" s="1"/>
  <c r="L139"/>
  <c r="N139" s="1"/>
  <c r="L138"/>
  <c r="N138" s="1"/>
  <c r="M137"/>
  <c r="L137"/>
  <c r="N137" s="1"/>
  <c r="L136"/>
  <c r="N136" s="1"/>
  <c r="L135"/>
  <c r="N135" s="1"/>
  <c r="L134"/>
  <c r="N134" s="1"/>
  <c r="M133"/>
  <c r="L133"/>
  <c r="N133" s="1"/>
  <c r="L132"/>
  <c r="N132" s="1"/>
  <c r="L131"/>
  <c r="N131" s="1"/>
  <c r="L130"/>
  <c r="N130" s="1"/>
  <c r="M129"/>
  <c r="L129"/>
  <c r="N129" s="1"/>
  <c r="L128"/>
  <c r="N128" s="1"/>
  <c r="L127"/>
  <c r="N127" s="1"/>
  <c r="L126"/>
  <c r="N126" s="1"/>
  <c r="M125"/>
  <c r="L125"/>
  <c r="N125" s="1"/>
  <c r="L124"/>
  <c r="N124" s="1"/>
  <c r="L123"/>
  <c r="N123" s="1"/>
  <c r="L122"/>
  <c r="N122" s="1"/>
  <c r="M121"/>
  <c r="L121"/>
  <c r="N121" s="1"/>
  <c r="L120"/>
  <c r="N120" s="1"/>
  <c r="L119"/>
  <c r="N119" s="1"/>
  <c r="L118"/>
  <c r="N118" s="1"/>
  <c r="M117"/>
  <c r="L117"/>
  <c r="N117" s="1"/>
  <c r="L116"/>
  <c r="N116" s="1"/>
  <c r="L115"/>
  <c r="N115" s="1"/>
  <c r="L114"/>
  <c r="N114" s="1"/>
  <c r="M113"/>
  <c r="L113"/>
  <c r="N113" s="1"/>
  <c r="L112"/>
  <c r="N112" s="1"/>
  <c r="L111"/>
  <c r="N111" s="1"/>
  <c r="L110"/>
  <c r="N110" s="1"/>
  <c r="M109"/>
  <c r="L109"/>
  <c r="N109" s="1"/>
  <c r="L108"/>
  <c r="L107"/>
  <c r="N107" s="1"/>
  <c r="L106"/>
  <c r="M106" s="1"/>
  <c r="M105"/>
  <c r="L105"/>
  <c r="N105" s="1"/>
  <c r="L104"/>
  <c r="M104" s="1"/>
  <c r="L103"/>
  <c r="N103" s="1"/>
  <c r="L102"/>
  <c r="M102" s="1"/>
  <c r="M101"/>
  <c r="L101"/>
  <c r="N101" s="1"/>
  <c r="L100"/>
  <c r="M100" s="1"/>
  <c r="L99"/>
  <c r="N99" s="1"/>
  <c r="L98"/>
  <c r="M98" s="1"/>
  <c r="M97"/>
  <c r="L97"/>
  <c r="N97" s="1"/>
  <c r="L96"/>
  <c r="M96" s="1"/>
  <c r="L95"/>
  <c r="N95" s="1"/>
  <c r="L94"/>
  <c r="M94" s="1"/>
  <c r="M93"/>
  <c r="L93"/>
  <c r="N93" s="1"/>
  <c r="L92"/>
  <c r="M92" s="1"/>
  <c r="L91"/>
  <c r="N91" s="1"/>
  <c r="L90"/>
  <c r="M90" s="1"/>
  <c r="M89"/>
  <c r="L89"/>
  <c r="N89" s="1"/>
  <c r="L88"/>
  <c r="M88" s="1"/>
  <c r="L87"/>
  <c r="N87" s="1"/>
  <c r="L86"/>
  <c r="M86" s="1"/>
  <c r="M85"/>
  <c r="L85"/>
  <c r="N85" s="1"/>
  <c r="L84"/>
  <c r="M84" s="1"/>
  <c r="L83"/>
  <c r="N83" s="1"/>
  <c r="L82"/>
  <c r="M82" s="1"/>
  <c r="M81"/>
  <c r="L81"/>
  <c r="N81" s="1"/>
  <c r="L80"/>
  <c r="M80" s="1"/>
  <c r="L79"/>
  <c r="N79" s="1"/>
  <c r="L78"/>
  <c r="M78" s="1"/>
  <c r="M77"/>
  <c r="L77"/>
  <c r="N77" s="1"/>
  <c r="L76"/>
  <c r="M76" s="1"/>
  <c r="L75"/>
  <c r="N75" s="1"/>
  <c r="L74"/>
  <c r="M74" s="1"/>
  <c r="M73"/>
  <c r="L73"/>
  <c r="N73" s="1"/>
  <c r="L72"/>
  <c r="M72" s="1"/>
  <c r="L71"/>
  <c r="N71" s="1"/>
  <c r="L70"/>
  <c r="M70" s="1"/>
  <c r="M69"/>
  <c r="L69"/>
  <c r="N69" s="1"/>
  <c r="L68"/>
  <c r="M68" s="1"/>
  <c r="L67"/>
  <c r="N67" s="1"/>
  <c r="L66"/>
  <c r="M66" s="1"/>
  <c r="M65"/>
  <c r="L65"/>
  <c r="N65" s="1"/>
  <c r="L64"/>
  <c r="M64" s="1"/>
  <c r="L63"/>
  <c r="N63" s="1"/>
  <c r="L62"/>
  <c r="M62" s="1"/>
  <c r="M61"/>
  <c r="L61"/>
  <c r="N61" s="1"/>
  <c r="L60"/>
  <c r="M60" s="1"/>
  <c r="L59"/>
  <c r="N59" s="1"/>
  <c r="L58"/>
  <c r="M58" s="1"/>
  <c r="M57"/>
  <c r="L57"/>
  <c r="N57" s="1"/>
  <c r="L56"/>
  <c r="M56" s="1"/>
  <c r="L55"/>
  <c r="N55" s="1"/>
  <c r="L54"/>
  <c r="M54" s="1"/>
  <c r="M53"/>
  <c r="L53"/>
  <c r="N53" s="1"/>
  <c r="L52"/>
  <c r="M52" s="1"/>
  <c r="L51"/>
  <c r="N51" s="1"/>
  <c r="L50"/>
  <c r="M50" s="1"/>
  <c r="M49"/>
  <c r="L49"/>
  <c r="N49" s="1"/>
  <c r="L48"/>
  <c r="M48" s="1"/>
  <c r="L47"/>
  <c r="N47" s="1"/>
  <c r="L46"/>
  <c r="M46" s="1"/>
  <c r="M45"/>
  <c r="L45"/>
  <c r="N45" s="1"/>
  <c r="L44"/>
  <c r="M44" s="1"/>
  <c r="L43"/>
  <c r="N43" s="1"/>
  <c r="L42"/>
  <c r="M42" s="1"/>
  <c r="M41"/>
  <c r="L41"/>
  <c r="N41" s="1"/>
  <c r="L40"/>
  <c r="M40" s="1"/>
  <c r="L39"/>
  <c r="N39" s="1"/>
  <c r="L38"/>
  <c r="M38" s="1"/>
  <c r="M37"/>
  <c r="L37"/>
  <c r="N37" s="1"/>
  <c r="L36"/>
  <c r="M36" s="1"/>
  <c r="L35"/>
  <c r="N35" s="1"/>
  <c r="L34"/>
  <c r="M34" s="1"/>
  <c r="M33"/>
  <c r="L33"/>
  <c r="N33" s="1"/>
  <c r="L32"/>
  <c r="M32" s="1"/>
  <c r="L31"/>
  <c r="N31" s="1"/>
  <c r="L30"/>
  <c r="M30" s="1"/>
  <c r="M29"/>
  <c r="L29"/>
  <c r="N29" s="1"/>
  <c r="L28"/>
  <c r="M28" s="1"/>
  <c r="L27"/>
  <c r="N27" s="1"/>
  <c r="L26"/>
  <c r="M26" s="1"/>
  <c r="M25"/>
  <c r="L25"/>
  <c r="N25" s="1"/>
  <c r="L24"/>
  <c r="M24" s="1"/>
  <c r="L23"/>
  <c r="N23" s="1"/>
  <c r="L22"/>
  <c r="M22" s="1"/>
  <c r="M21"/>
  <c r="L21"/>
  <c r="N21" s="1"/>
  <c r="L20"/>
  <c r="M20" s="1"/>
  <c r="L19"/>
  <c r="N19" s="1"/>
  <c r="L18"/>
  <c r="M18" s="1"/>
  <c r="M17"/>
  <c r="L17"/>
  <c r="N17" s="1"/>
  <c r="L16"/>
  <c r="M16" s="1"/>
  <c r="L15"/>
  <c r="N15" s="1"/>
  <c r="L14"/>
  <c r="M14" s="1"/>
  <c r="M13"/>
  <c r="L13"/>
  <c r="N13" s="1"/>
  <c r="L12"/>
  <c r="M12" s="1"/>
  <c r="L11"/>
  <c r="N11" s="1"/>
  <c r="L10"/>
  <c r="N10" s="1"/>
  <c r="M9"/>
  <c r="L9"/>
  <c r="N9" s="1"/>
  <c r="L8"/>
  <c r="N8" s="1"/>
  <c r="L7"/>
  <c r="N7" s="1"/>
  <c r="L6"/>
  <c r="M6" s="1"/>
  <c r="L5"/>
  <c r="N5" s="1"/>
  <c r="L4"/>
  <c r="N4" s="1"/>
  <c r="M3"/>
  <c r="L3"/>
  <c r="N3" s="1"/>
  <c r="L2"/>
  <c r="L266" s="1"/>
  <c r="H2" i="1"/>
  <c r="J2" s="1"/>
  <c r="J6" s="1"/>
  <c r="E2"/>
  <c r="D2"/>
  <c r="K266" i="7"/>
  <c r="L266"/>
  <c r="M266"/>
  <c r="N266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M2"/>
  <c r="L2"/>
  <c r="N2" s="1"/>
  <c r="G6" i="1"/>
  <c r="M5" i="15" l="1"/>
  <c r="N6"/>
  <c r="M7"/>
  <c r="M11"/>
  <c r="M15"/>
  <c r="M19"/>
  <c r="M23"/>
  <c r="M27"/>
  <c r="M31"/>
  <c r="M35"/>
  <c r="M39"/>
  <c r="M43"/>
  <c r="M47"/>
  <c r="M51"/>
  <c r="M55"/>
  <c r="M59"/>
  <c r="M63"/>
  <c r="M67"/>
  <c r="M71"/>
  <c r="M75"/>
  <c r="M79"/>
  <c r="M83"/>
  <c r="M87"/>
  <c r="M91"/>
  <c r="M95"/>
  <c r="M99"/>
  <c r="M103"/>
  <c r="M107"/>
  <c r="M111"/>
  <c r="M115"/>
  <c r="M119"/>
  <c r="M123"/>
  <c r="M127"/>
  <c r="M131"/>
  <c r="M135"/>
  <c r="M139"/>
  <c r="M143"/>
  <c r="M147"/>
  <c r="M151"/>
  <c r="M155"/>
  <c r="M159"/>
  <c r="M163"/>
  <c r="M167"/>
  <c r="M171"/>
  <c r="M175"/>
  <c r="M179"/>
  <c r="M183"/>
  <c r="M187"/>
  <c r="M191"/>
  <c r="M195"/>
  <c r="M199"/>
  <c r="M203"/>
  <c r="M207"/>
  <c r="M211"/>
  <c r="M215"/>
  <c r="M219"/>
  <c r="M223"/>
  <c r="M227"/>
  <c r="M231"/>
  <c r="M235"/>
  <c r="M239"/>
  <c r="M243"/>
  <c r="M247"/>
  <c r="M251"/>
  <c r="M255"/>
  <c r="M259"/>
  <c r="M263"/>
  <c r="M2"/>
  <c r="M4"/>
  <c r="M8"/>
  <c r="M10"/>
  <c r="N12"/>
  <c r="N14"/>
  <c r="N16"/>
  <c r="N18"/>
  <c r="N20"/>
  <c r="N22"/>
  <c r="N24"/>
  <c r="N26"/>
  <c r="N28"/>
  <c r="N30"/>
  <c r="N32"/>
  <c r="N34"/>
  <c r="N36"/>
  <c r="N38"/>
  <c r="N40"/>
  <c r="N42"/>
  <c r="N44"/>
  <c r="N46"/>
  <c r="N48"/>
  <c r="N50"/>
  <c r="N52"/>
  <c r="N54"/>
  <c r="N56"/>
  <c r="N58"/>
  <c r="N60"/>
  <c r="N62"/>
  <c r="N64"/>
  <c r="N66"/>
  <c r="N68"/>
  <c r="N70"/>
  <c r="N72"/>
  <c r="N74"/>
  <c r="N76"/>
  <c r="N78"/>
  <c r="N80"/>
  <c r="N82"/>
  <c r="N84"/>
  <c r="N86"/>
  <c r="N88"/>
  <c r="N90"/>
  <c r="N92"/>
  <c r="N94"/>
  <c r="N96"/>
  <c r="N98"/>
  <c r="N100"/>
  <c r="N102"/>
  <c r="N104"/>
  <c r="N106"/>
  <c r="N108"/>
  <c r="M108"/>
  <c r="N2"/>
  <c r="M110"/>
  <c r="M112"/>
  <c r="M114"/>
  <c r="M116"/>
  <c r="M118"/>
  <c r="M120"/>
  <c r="M122"/>
  <c r="M124"/>
  <c r="M126"/>
  <c r="M128"/>
  <c r="M130"/>
  <c r="M132"/>
  <c r="M134"/>
  <c r="M136"/>
  <c r="M138"/>
  <c r="M140"/>
  <c r="M142"/>
  <c r="M144"/>
  <c r="M146"/>
  <c r="M148"/>
  <c r="M150"/>
  <c r="M152"/>
  <c r="M154"/>
  <c r="M156"/>
  <c r="M158"/>
  <c r="M160"/>
  <c r="M162"/>
  <c r="M164"/>
  <c r="M166"/>
  <c r="M168"/>
  <c r="M170"/>
  <c r="M172"/>
  <c r="M174"/>
  <c r="M176"/>
  <c r="M178"/>
  <c r="M180"/>
  <c r="M182"/>
  <c r="M184"/>
  <c r="M186"/>
  <c r="M188"/>
  <c r="M190"/>
  <c r="M192"/>
  <c r="M194"/>
  <c r="M196"/>
  <c r="M198"/>
  <c r="M200"/>
  <c r="M202"/>
  <c r="M204"/>
  <c r="M206"/>
  <c r="M208"/>
  <c r="M210"/>
  <c r="M212"/>
  <c r="M214"/>
  <c r="M216"/>
  <c r="M218"/>
  <c r="M220"/>
  <c r="M222"/>
  <c r="M224"/>
  <c r="M226"/>
  <c r="M228"/>
  <c r="M230"/>
  <c r="M232"/>
  <c r="M234"/>
  <c r="M236"/>
  <c r="M238"/>
  <c r="M240"/>
  <c r="M242"/>
  <c r="M244"/>
  <c r="M246"/>
  <c r="M248"/>
  <c r="M250"/>
  <c r="M252"/>
  <c r="M254"/>
  <c r="M256"/>
  <c r="M258"/>
  <c r="M260"/>
  <c r="M262"/>
  <c r="M264"/>
  <c r="N266" l="1"/>
  <c r="M266"/>
  <c r="G8" i="1" l="1"/>
  <c r="J8"/>
</calcChain>
</file>

<file path=xl/sharedStrings.xml><?xml version="1.0" encoding="utf-8"?>
<sst xmlns="http://schemas.openxmlformats.org/spreadsheetml/2006/main" count="1632" uniqueCount="42">
  <si>
    <t>Project Name</t>
  </si>
  <si>
    <t>Project Type</t>
  </si>
  <si>
    <t>Project Number</t>
  </si>
  <si>
    <t>Acres Treated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</si>
  <si>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</si>
  <si>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</si>
  <si>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</si>
  <si>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</si>
  <si>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</si>
  <si>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</si>
  <si>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TN (lbs/yr)</t>
  </si>
  <si>
    <t>TP (lbs/yr)</t>
  </si>
  <si>
    <t>Total Credit</t>
  </si>
  <si>
    <t>Total Required Reduction</t>
  </si>
  <si>
    <t>% Reduction Achieved</t>
  </si>
  <si>
    <t>Acres</t>
  </si>
  <si>
    <t>HYDGRP</t>
  </si>
  <si>
    <t>C/D</t>
  </si>
  <si>
    <t>A</t>
  </si>
  <si>
    <t>D</t>
  </si>
  <si>
    <t>ROC</t>
  </si>
  <si>
    <t>N/A</t>
  </si>
  <si>
    <t>Runoff Ac-ft</t>
  </si>
  <si>
    <t>TN lbs/yr</t>
  </si>
  <si>
    <t>TP lbs/yr</t>
  </si>
  <si>
    <t>LAND_COVER</t>
  </si>
  <si>
    <t>SLRWPP_wsh</t>
  </si>
  <si>
    <t>TP_Add</t>
  </si>
  <si>
    <t>Rain_in</t>
  </si>
  <si>
    <t>Baseflw_ft</t>
  </si>
  <si>
    <t>TN_EMC</t>
  </si>
  <si>
    <t>TP_EMC</t>
  </si>
  <si>
    <t>TI-1</t>
  </si>
  <si>
    <t>C-44 Area</t>
  </si>
  <si>
    <t>Conservation</t>
  </si>
  <si>
    <t>Project</t>
  </si>
  <si>
    <t>C-44 S-153</t>
  </si>
  <si>
    <t>Troup Indian Town WCD</t>
  </si>
  <si>
    <t>A/D</t>
  </si>
  <si>
    <t>B/D</t>
  </si>
  <si>
    <t>TI-2</t>
  </si>
  <si>
    <t>Agricultural BMPs</t>
  </si>
</sst>
</file>

<file path=xl/styles.xml><?xml version="1.0" encoding="utf-8"?>
<styleSheet xmlns="http://schemas.openxmlformats.org/spreadsheetml/2006/main">
  <numFmts count="5">
    <numFmt numFmtId="43" formatCode="_(* #,##0.00_);_(* \(#,##0.00\);_(* &quot;-&quot;??_);_(@_)"/>
    <numFmt numFmtId="164" formatCode="#,##0.0"/>
    <numFmt numFmtId="165" formatCode="0.0%"/>
    <numFmt numFmtId="166" formatCode="0.00000000000000000"/>
    <numFmt numFmtId="167" formatCode="0.00000000000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/>
    <xf numFmtId="0" fontId="2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7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5" applyNumberFormat="0" applyAlignment="0" applyProtection="0"/>
    <xf numFmtId="0" fontId="15" fillId="8" borderId="6" applyNumberFormat="0" applyAlignment="0" applyProtection="0"/>
    <xf numFmtId="0" fontId="16" fillId="8" borderId="5" applyNumberFormat="0" applyAlignment="0" applyProtection="0"/>
    <xf numFmtId="0" fontId="17" fillId="0" borderId="7" applyNumberFormat="0" applyFill="0" applyAlignment="0" applyProtection="0"/>
    <xf numFmtId="0" fontId="18" fillId="9" borderId="8" applyNumberFormat="0" applyAlignment="0" applyProtection="0"/>
    <xf numFmtId="0" fontId="19" fillId="0" borderId="0" applyNumberFormat="0" applyFill="0" applyBorder="0" applyAlignment="0" applyProtection="0"/>
    <xf numFmtId="0" fontId="1" fillId="10" borderId="9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10" applyNumberFormat="0" applyFill="0" applyAlignment="0" applyProtection="0"/>
    <xf numFmtId="0" fontId="22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2" fillId="34" borderId="0" applyNumberFormat="0" applyBorder="0" applyAlignment="0" applyProtection="0"/>
  </cellStyleXfs>
  <cellXfs count="30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wrapText="1"/>
    </xf>
    <xf numFmtId="0" fontId="5" fillId="0" borderId="0" xfId="0" applyFont="1"/>
    <xf numFmtId="164" fontId="6" fillId="3" borderId="1" xfId="0" applyNumberFormat="1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3" fontId="6" fillId="3" borderId="1" xfId="0" applyNumberFormat="1" applyFont="1" applyFill="1" applyBorder="1" applyAlignment="1">
      <alignment horizontal="center" wrapText="1"/>
    </xf>
    <xf numFmtId="0" fontId="0" fillId="0" borderId="0" xfId="0"/>
    <xf numFmtId="3" fontId="6" fillId="0" borderId="0" xfId="0" applyNumberFormat="1" applyFont="1" applyFill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right"/>
    </xf>
    <xf numFmtId="164" fontId="6" fillId="0" borderId="0" xfId="0" applyNumberFormat="1" applyFont="1" applyFill="1" applyBorder="1"/>
    <xf numFmtId="164" fontId="5" fillId="0" borderId="0" xfId="0" applyNumberFormat="1" applyFont="1"/>
    <xf numFmtId="164" fontId="6" fillId="0" borderId="0" xfId="0" applyNumberFormat="1" applyFont="1"/>
    <xf numFmtId="165" fontId="6" fillId="0" borderId="0" xfId="0" applyNumberFormat="1" applyFont="1"/>
    <xf numFmtId="1" fontId="0" fillId="0" borderId="0" xfId="0" applyNumberFormat="1"/>
    <xf numFmtId="166" fontId="0" fillId="0" borderId="0" xfId="0" applyNumberFormat="1"/>
    <xf numFmtId="1" fontId="0" fillId="0" borderId="0" xfId="0" applyNumberFormat="1" applyAlignment="1">
      <alignment horizontal="center" wrapText="1"/>
    </xf>
    <xf numFmtId="0" fontId="0" fillId="0" borderId="0" xfId="0" applyAlignment="1">
      <alignment horizontal="center"/>
    </xf>
    <xf numFmtId="0" fontId="2" fillId="0" borderId="1" xfId="1" applyFont="1" applyBorder="1" applyAlignment="1">
      <alignment horizontal="left" wrapText="1"/>
    </xf>
    <xf numFmtId="0" fontId="5" fillId="0" borderId="1" xfId="0" applyFont="1" applyBorder="1" applyAlignment="1">
      <alignment horizontal="center"/>
    </xf>
    <xf numFmtId="164" fontId="4" fillId="0" borderId="1" xfId="1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/>
    </xf>
    <xf numFmtId="167" fontId="0" fillId="0" borderId="0" xfId="0" applyNumberFormat="1"/>
    <xf numFmtId="0" fontId="0" fillId="0" borderId="0" xfId="0"/>
    <xf numFmtId="1" fontId="0" fillId="0" borderId="0" xfId="0" applyNumberFormat="1"/>
    <xf numFmtId="166" fontId="0" fillId="0" borderId="0" xfId="0" applyNumberFormat="1"/>
    <xf numFmtId="167" fontId="0" fillId="0" borderId="0" xfId="0" applyNumberFormat="1"/>
  </cellXfs>
  <cellStyles count="59">
    <cellStyle name="20% - Accent1" xfId="36" builtinId="30" customBuiltin="1"/>
    <cellStyle name="20% - Accent2" xfId="40" builtinId="34" customBuiltin="1"/>
    <cellStyle name="20% - Accent3" xfId="44" builtinId="38" customBuiltin="1"/>
    <cellStyle name="20% - Accent4" xfId="48" builtinId="42" customBuiltin="1"/>
    <cellStyle name="20% - Accent5" xfId="52" builtinId="46" customBuiltin="1"/>
    <cellStyle name="20% - Accent6" xfId="56" builtinId="50" customBuiltin="1"/>
    <cellStyle name="40% - Accent1" xfId="37" builtinId="31" customBuiltin="1"/>
    <cellStyle name="40% - Accent2" xfId="41" builtinId="35" customBuiltin="1"/>
    <cellStyle name="40% - Accent3" xfId="45" builtinId="39" customBuiltin="1"/>
    <cellStyle name="40% - Accent4" xfId="49" builtinId="43" customBuiltin="1"/>
    <cellStyle name="40% - Accent5" xfId="53" builtinId="47" customBuiltin="1"/>
    <cellStyle name="40% - Accent6" xfId="57" builtinId="51" customBuiltin="1"/>
    <cellStyle name="60% - Accent1" xfId="38" builtinId="32" customBuiltin="1"/>
    <cellStyle name="60% - Accent2" xfId="42" builtinId="36" customBuiltin="1"/>
    <cellStyle name="60% - Accent3" xfId="46" builtinId="40" customBuiltin="1"/>
    <cellStyle name="60% - Accent4" xfId="50" builtinId="44" customBuiltin="1"/>
    <cellStyle name="60% - Accent5" xfId="54" builtinId="48" customBuiltin="1"/>
    <cellStyle name="60% - Accent6" xfId="58" builtinId="52" customBuiltin="1"/>
    <cellStyle name="Accent1" xfId="35" builtinId="29" customBuiltin="1"/>
    <cellStyle name="Accent2" xfId="39" builtinId="33" customBuiltin="1"/>
    <cellStyle name="Accent3" xfId="43" builtinId="37" customBuiltin="1"/>
    <cellStyle name="Accent4" xfId="47" builtinId="41" customBuiltin="1"/>
    <cellStyle name="Accent5" xfId="51" builtinId="45" customBuiltin="1"/>
    <cellStyle name="Accent6" xfId="55" builtinId="49" customBuiltin="1"/>
    <cellStyle name="Bad" xfId="24" builtinId="27" customBuiltin="1"/>
    <cellStyle name="Calculation" xfId="28" builtinId="22" customBuiltin="1"/>
    <cellStyle name="Check Cell" xfId="30" builtinId="23" customBuiltin="1"/>
    <cellStyle name="Comma 2" xfId="4"/>
    <cellStyle name="Comma 2 2" xfId="6"/>
    <cellStyle name="Explanatory Text" xfId="33" builtinId="53" customBuiltin="1"/>
    <cellStyle name="Good" xfId="23" builtinId="26" customBuiltin="1"/>
    <cellStyle name="Heading 1" xfId="19" builtinId="16" customBuiltin="1"/>
    <cellStyle name="Heading 2" xfId="20" builtinId="17" customBuiltin="1"/>
    <cellStyle name="Heading 3" xfId="21" builtinId="18" customBuiltin="1"/>
    <cellStyle name="Heading 4" xfId="22" builtinId="19" customBuiltin="1"/>
    <cellStyle name="Input" xfId="26" builtinId="20" customBuiltin="1"/>
    <cellStyle name="Linked Cell" xfId="29" builtinId="24" customBuiltin="1"/>
    <cellStyle name="Neutral" xfId="25" builtinId="28" customBuiltin="1"/>
    <cellStyle name="Normal" xfId="0" builtinId="0"/>
    <cellStyle name="Normal 2" xfId="1"/>
    <cellStyle name="Normal 2 2" xfId="14"/>
    <cellStyle name="Normal 2 3" xfId="11"/>
    <cellStyle name="Normal 2 4" xfId="10"/>
    <cellStyle name="Normal 2 5" xfId="7"/>
    <cellStyle name="Normal 2 6" xfId="3"/>
    <cellStyle name="Normal 2 7" xfId="2"/>
    <cellStyle name="Normal 3" xfId="8"/>
    <cellStyle name="Normal 3 2" xfId="16"/>
    <cellStyle name="Normal 3 3" xfId="13"/>
    <cellStyle name="Normal 4" xfId="9"/>
    <cellStyle name="Normal 4 2" xfId="17"/>
    <cellStyle name="Normal 4 3" xfId="12"/>
    <cellStyle name="Normal 5" xfId="5"/>
    <cellStyle name="Normal 5 2" xfId="15"/>
    <cellStyle name="Note" xfId="32" builtinId="10" customBuiltin="1"/>
    <cellStyle name="Output" xfId="27" builtinId="21" customBuiltin="1"/>
    <cellStyle name="Title" xfId="18" builtinId="15" customBuiltin="1"/>
    <cellStyle name="Total" xfId="34" builtinId="25" customBuiltin="1"/>
    <cellStyle name="Warning Text" xfId="31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My%20Documents/St.%20Lucie/Allocations/Bob%20Calcs%2012080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nformance"/>
      <sheetName val="EMCs"/>
      <sheetName val="ROCs"/>
      <sheetName val="Summary"/>
      <sheetName val="FLUCCS"/>
      <sheetName val="Calcs Juris"/>
      <sheetName val="Juris N Red"/>
      <sheetName val="Juris P Red"/>
    </sheetNames>
    <sheetDataSet>
      <sheetData sheetId="0" refreshError="1">
        <row r="1">
          <cell r="C1" t="str">
            <v>FLUCCS</v>
          </cell>
          <cell r="D1" t="str">
            <v>Harper ROC</v>
          </cell>
        </row>
        <row r="2">
          <cell r="A2">
            <v>1110</v>
          </cell>
          <cell r="B2" t="str">
            <v>Low-Density Residential</v>
          </cell>
          <cell r="C2">
            <v>1110</v>
          </cell>
          <cell r="D2" t="str">
            <v>Low-Density Residential Areas</v>
          </cell>
        </row>
        <row r="3">
          <cell r="A3">
            <v>1120</v>
          </cell>
          <cell r="B3" t="str">
            <v>Low-Density Residential</v>
          </cell>
          <cell r="C3">
            <v>1120</v>
          </cell>
          <cell r="D3" t="str">
            <v>Low-Density Residential Areas</v>
          </cell>
        </row>
        <row r="4">
          <cell r="A4">
            <v>1130</v>
          </cell>
          <cell r="B4" t="str">
            <v>Low-Density Residential</v>
          </cell>
          <cell r="C4">
            <v>1130</v>
          </cell>
          <cell r="D4" t="str">
            <v>Low-Density Residential Areas</v>
          </cell>
        </row>
        <row r="5">
          <cell r="A5">
            <v>1180</v>
          </cell>
          <cell r="B5" t="str">
            <v>Low-Density Residential</v>
          </cell>
          <cell r="C5">
            <v>1180</v>
          </cell>
          <cell r="D5" t="str">
            <v>Low-Density Residential Areas</v>
          </cell>
        </row>
        <row r="6">
          <cell r="A6">
            <v>1190</v>
          </cell>
          <cell r="B6" t="str">
            <v>Low-Density Residential</v>
          </cell>
          <cell r="C6">
            <v>1190</v>
          </cell>
          <cell r="D6" t="str">
            <v>Low-Density Residential Areas</v>
          </cell>
        </row>
        <row r="7">
          <cell r="A7">
            <v>1210</v>
          </cell>
          <cell r="B7" t="str">
            <v>Single-Family</v>
          </cell>
          <cell r="C7">
            <v>1210</v>
          </cell>
          <cell r="D7" t="str">
            <v>Single-Family Residential Areas (25% Impervious)</v>
          </cell>
        </row>
        <row r="8">
          <cell r="A8">
            <v>1220</v>
          </cell>
          <cell r="B8" t="str">
            <v>Single-Family</v>
          </cell>
          <cell r="C8">
            <v>1220</v>
          </cell>
          <cell r="D8" t="str">
            <v>Single-Family Residential Areas (25% Impervious)</v>
          </cell>
        </row>
        <row r="9">
          <cell r="A9">
            <v>1230</v>
          </cell>
          <cell r="B9" t="str">
            <v>Single-Family</v>
          </cell>
          <cell r="C9">
            <v>1230</v>
          </cell>
          <cell r="D9" t="str">
            <v>Single-Family Residential Areas (25% Impervious)</v>
          </cell>
        </row>
        <row r="10">
          <cell r="A10">
            <v>1290</v>
          </cell>
          <cell r="B10" t="str">
            <v>Single-Family</v>
          </cell>
          <cell r="C10">
            <v>1290</v>
          </cell>
          <cell r="D10" t="str">
            <v>Single-Family Residential Areas (40% Impervious)</v>
          </cell>
        </row>
        <row r="11">
          <cell r="A11">
            <v>1310</v>
          </cell>
          <cell r="B11" t="str">
            <v>Single-Family</v>
          </cell>
          <cell r="C11">
            <v>1310</v>
          </cell>
          <cell r="D11" t="str">
            <v>High-Density Residential Areas</v>
          </cell>
        </row>
        <row r="12">
          <cell r="A12">
            <v>1320</v>
          </cell>
          <cell r="B12" t="str">
            <v>Multi-Family</v>
          </cell>
          <cell r="C12">
            <v>1320</v>
          </cell>
          <cell r="D12" t="str">
            <v>High-Density Residential Areas</v>
          </cell>
        </row>
        <row r="13">
          <cell r="A13">
            <v>1330</v>
          </cell>
          <cell r="B13" t="str">
            <v>Multi-Family</v>
          </cell>
          <cell r="C13">
            <v>1330</v>
          </cell>
          <cell r="D13" t="str">
            <v>High-Density Residential Areas</v>
          </cell>
        </row>
        <row r="14">
          <cell r="A14">
            <v>1340</v>
          </cell>
          <cell r="B14" t="str">
            <v>Multi-Family</v>
          </cell>
          <cell r="C14">
            <v>1340</v>
          </cell>
          <cell r="D14" t="str">
            <v>High-Density Residential Areas</v>
          </cell>
        </row>
        <row r="15">
          <cell r="A15">
            <v>1390</v>
          </cell>
          <cell r="B15" t="str">
            <v>Multi-Family</v>
          </cell>
          <cell r="C15">
            <v>1390</v>
          </cell>
          <cell r="D15" t="str">
            <v>High-Density Residential Areas</v>
          </cell>
        </row>
        <row r="16">
          <cell r="A16">
            <v>1400</v>
          </cell>
          <cell r="B16" t="str">
            <v>Low-Intensity Commercial</v>
          </cell>
          <cell r="C16">
            <v>1400</v>
          </cell>
          <cell r="D16" t="str">
            <v>Commercial Areas</v>
          </cell>
        </row>
        <row r="17">
          <cell r="A17">
            <v>1411</v>
          </cell>
          <cell r="B17" t="str">
            <v>High-Intensity Commercial</v>
          </cell>
          <cell r="C17">
            <v>1411</v>
          </cell>
          <cell r="D17" t="str">
            <v>Commercial Areas</v>
          </cell>
        </row>
        <row r="18">
          <cell r="A18">
            <v>1423</v>
          </cell>
          <cell r="B18" t="str">
            <v>High-Intensity Commercial</v>
          </cell>
          <cell r="C18">
            <v>1423</v>
          </cell>
          <cell r="D18" t="str">
            <v>Commercial Areas</v>
          </cell>
        </row>
        <row r="19">
          <cell r="A19">
            <v>1480</v>
          </cell>
          <cell r="B19" t="str">
            <v>Single-Family</v>
          </cell>
          <cell r="C19">
            <v>1480</v>
          </cell>
          <cell r="D19" t="str">
            <v>Low-Density Residential Areas</v>
          </cell>
        </row>
        <row r="20">
          <cell r="A20">
            <v>1490</v>
          </cell>
          <cell r="B20" t="str">
            <v>High-Intensity Commercial</v>
          </cell>
          <cell r="C20">
            <v>1490</v>
          </cell>
          <cell r="D20" t="str">
            <v>Commercial Areas</v>
          </cell>
        </row>
        <row r="21">
          <cell r="A21">
            <v>1500</v>
          </cell>
          <cell r="B21" t="str">
            <v>High-Intensity Commercial</v>
          </cell>
          <cell r="C21">
            <v>1500</v>
          </cell>
          <cell r="D21" t="str">
            <v>Commercial Areas</v>
          </cell>
        </row>
        <row r="22">
          <cell r="A22">
            <v>1540</v>
          </cell>
          <cell r="B22" t="str">
            <v>Light Industrial</v>
          </cell>
          <cell r="C22">
            <v>1540</v>
          </cell>
          <cell r="D22" t="str">
            <v>Commercial Areas</v>
          </cell>
        </row>
        <row r="23">
          <cell r="A23">
            <v>1550</v>
          </cell>
          <cell r="B23" t="str">
            <v>Light Industrial</v>
          </cell>
          <cell r="C23">
            <v>1550</v>
          </cell>
          <cell r="D23" t="str">
            <v>Single-Family Residential Areas (40% Impervious)</v>
          </cell>
        </row>
        <row r="24">
          <cell r="A24">
            <v>1560</v>
          </cell>
          <cell r="B24" t="str">
            <v>High-Intensity Commercial</v>
          </cell>
          <cell r="C24">
            <v>1560</v>
          </cell>
          <cell r="D24" t="str">
            <v>Commercial Areas</v>
          </cell>
        </row>
        <row r="25">
          <cell r="A25">
            <v>1600</v>
          </cell>
          <cell r="B25" t="str">
            <v>Mining / Extractive</v>
          </cell>
          <cell r="C25">
            <v>1600</v>
          </cell>
          <cell r="D25" t="str">
            <v>Single-Family Residential Areas (25% Impervious)</v>
          </cell>
        </row>
        <row r="26">
          <cell r="A26">
            <v>1620</v>
          </cell>
          <cell r="B26" t="str">
            <v>Mining / Extractive</v>
          </cell>
          <cell r="C26">
            <v>1620</v>
          </cell>
          <cell r="D26" t="str">
            <v>Single-Family Residential Areas (25% Impervious)</v>
          </cell>
        </row>
        <row r="27">
          <cell r="A27">
            <v>1630</v>
          </cell>
          <cell r="B27" t="str">
            <v>Mining / Extractive</v>
          </cell>
          <cell r="C27">
            <v>1630</v>
          </cell>
          <cell r="D27" t="str">
            <v>Single-Family Residential Areas (25% Impervious)</v>
          </cell>
        </row>
        <row r="28">
          <cell r="A28">
            <v>1650</v>
          </cell>
          <cell r="B28" t="str">
            <v>Mining / Extractive</v>
          </cell>
          <cell r="C28">
            <v>1650</v>
          </cell>
          <cell r="D28" t="str">
            <v>Single-Family Residential Areas (25% Impervious)</v>
          </cell>
        </row>
        <row r="29">
          <cell r="A29">
            <v>1660</v>
          </cell>
          <cell r="B29" t="str">
            <v>Water</v>
          </cell>
          <cell r="C29">
            <v>1660</v>
          </cell>
          <cell r="D29" t="str">
            <v>Water</v>
          </cell>
        </row>
        <row r="30">
          <cell r="A30">
            <v>1700</v>
          </cell>
          <cell r="B30" t="str">
            <v>Low-Density Residential</v>
          </cell>
          <cell r="C30">
            <v>1700</v>
          </cell>
          <cell r="D30" t="str">
            <v>Single-Family Residential Areas (40% Impervious)</v>
          </cell>
        </row>
        <row r="31">
          <cell r="A31">
            <v>1710</v>
          </cell>
          <cell r="B31" t="str">
            <v>Low-Density Residential</v>
          </cell>
          <cell r="C31">
            <v>1710</v>
          </cell>
          <cell r="D31" t="str">
            <v>Single-Family Residential Areas (40% Impervious)</v>
          </cell>
        </row>
        <row r="32">
          <cell r="A32">
            <v>1730</v>
          </cell>
          <cell r="B32" t="str">
            <v>Low-Intensity Commercial</v>
          </cell>
          <cell r="C32">
            <v>1730</v>
          </cell>
          <cell r="D32" t="str">
            <v>Single-Family Residential Areas (40% Impervious)</v>
          </cell>
        </row>
        <row r="33">
          <cell r="A33">
            <v>1760</v>
          </cell>
          <cell r="B33" t="str">
            <v>Low-Intensity Commercial</v>
          </cell>
          <cell r="C33">
            <v>1760</v>
          </cell>
          <cell r="D33" t="str">
            <v>Single-Family Residential Areas (40% Impervious)</v>
          </cell>
        </row>
        <row r="34">
          <cell r="A34">
            <v>1800</v>
          </cell>
          <cell r="B34" t="str">
            <v>Single-Family</v>
          </cell>
          <cell r="C34">
            <v>1800</v>
          </cell>
          <cell r="D34" t="str">
            <v>General Agriculture</v>
          </cell>
        </row>
        <row r="35">
          <cell r="A35">
            <v>1820</v>
          </cell>
          <cell r="B35" t="str">
            <v>Pasture</v>
          </cell>
          <cell r="C35">
            <v>1820</v>
          </cell>
          <cell r="D35" t="str">
            <v>General Agriculture</v>
          </cell>
        </row>
        <row r="36">
          <cell r="A36">
            <v>1840</v>
          </cell>
          <cell r="B36" t="str">
            <v>Low-Intensity Commercial</v>
          </cell>
          <cell r="C36">
            <v>1840</v>
          </cell>
          <cell r="D36" t="str">
            <v>Low-Density Residential Areas</v>
          </cell>
        </row>
        <row r="37">
          <cell r="A37">
            <v>1850</v>
          </cell>
          <cell r="B37" t="str">
            <v>Low-Density Residential</v>
          </cell>
          <cell r="C37">
            <v>1850</v>
          </cell>
          <cell r="D37" t="str">
            <v>Single-Family Residential Areas (40% Impervious)</v>
          </cell>
        </row>
        <row r="38">
          <cell r="A38">
            <v>1900</v>
          </cell>
          <cell r="B38" t="str">
            <v>Undeveloped / Rangeland / Forest</v>
          </cell>
          <cell r="C38">
            <v>1900</v>
          </cell>
          <cell r="D38" t="str">
            <v>Unimproved pastures</v>
          </cell>
        </row>
        <row r="39">
          <cell r="A39">
            <v>1920</v>
          </cell>
          <cell r="B39" t="str">
            <v>Undeveloped / Rangeland / Forest</v>
          </cell>
          <cell r="C39">
            <v>1920</v>
          </cell>
          <cell r="D39" t="str">
            <v>Low-Density Residential Areas</v>
          </cell>
        </row>
        <row r="40">
          <cell r="A40">
            <v>2110</v>
          </cell>
          <cell r="B40" t="str">
            <v>Pasture</v>
          </cell>
          <cell r="C40">
            <v>2110</v>
          </cell>
          <cell r="D40" t="str">
            <v>Pasture</v>
          </cell>
        </row>
        <row r="41">
          <cell r="A41">
            <v>2120</v>
          </cell>
          <cell r="B41" t="str">
            <v>Unimproved pasture</v>
          </cell>
          <cell r="C41">
            <v>2120</v>
          </cell>
          <cell r="D41" t="str">
            <v>Unimproved pastures</v>
          </cell>
        </row>
        <row r="42">
          <cell r="A42">
            <v>2130</v>
          </cell>
          <cell r="B42" t="str">
            <v>Unimproved pasture</v>
          </cell>
          <cell r="C42">
            <v>2130</v>
          </cell>
          <cell r="D42" t="str">
            <v>Unimproved pastures</v>
          </cell>
        </row>
        <row r="43">
          <cell r="A43">
            <v>2140</v>
          </cell>
          <cell r="B43" t="str">
            <v>Row Crops</v>
          </cell>
          <cell r="C43">
            <v>2140</v>
          </cell>
          <cell r="D43" t="str">
            <v>Row Crops</v>
          </cell>
        </row>
        <row r="44">
          <cell r="A44">
            <v>2150</v>
          </cell>
          <cell r="B44" t="str">
            <v>General Agriculture</v>
          </cell>
          <cell r="C44">
            <v>2150</v>
          </cell>
          <cell r="D44" t="str">
            <v>General Agriculture</v>
          </cell>
        </row>
        <row r="45">
          <cell r="A45">
            <v>2156</v>
          </cell>
          <cell r="B45" t="str">
            <v>General Agriculture</v>
          </cell>
          <cell r="C45">
            <v>2156</v>
          </cell>
          <cell r="D45" t="str">
            <v>General Agriculture</v>
          </cell>
        </row>
        <row r="46">
          <cell r="A46">
            <v>2210</v>
          </cell>
          <cell r="B46" t="str">
            <v>Citrus</v>
          </cell>
          <cell r="C46">
            <v>2210</v>
          </cell>
          <cell r="D46" t="str">
            <v>Citrus</v>
          </cell>
        </row>
        <row r="47">
          <cell r="A47">
            <v>2220</v>
          </cell>
          <cell r="B47" t="str">
            <v>Citrus</v>
          </cell>
          <cell r="C47">
            <v>2220</v>
          </cell>
          <cell r="D47" t="str">
            <v>Citrus</v>
          </cell>
        </row>
        <row r="48">
          <cell r="A48">
            <v>2230</v>
          </cell>
          <cell r="B48" t="str">
            <v>Citrus</v>
          </cell>
          <cell r="C48">
            <v>2230</v>
          </cell>
          <cell r="D48" t="str">
            <v>Citrus</v>
          </cell>
        </row>
        <row r="49">
          <cell r="A49">
            <v>2310</v>
          </cell>
          <cell r="B49" t="str">
            <v>General Agriculture</v>
          </cell>
          <cell r="C49">
            <v>2310</v>
          </cell>
          <cell r="D49" t="str">
            <v>General Agriculture</v>
          </cell>
        </row>
        <row r="50">
          <cell r="A50">
            <v>2320</v>
          </cell>
          <cell r="B50" t="str">
            <v>General Agriculture</v>
          </cell>
          <cell r="C50">
            <v>2320</v>
          </cell>
          <cell r="D50" t="str">
            <v>General Agriculture</v>
          </cell>
        </row>
        <row r="51">
          <cell r="A51">
            <v>2410</v>
          </cell>
          <cell r="B51" t="str">
            <v>General Agriculture</v>
          </cell>
          <cell r="C51">
            <v>2410</v>
          </cell>
          <cell r="D51" t="str">
            <v>General Agriculture</v>
          </cell>
        </row>
        <row r="52">
          <cell r="A52">
            <v>2420</v>
          </cell>
          <cell r="B52" t="str">
            <v>General Agriculture</v>
          </cell>
          <cell r="C52">
            <v>2420</v>
          </cell>
          <cell r="D52" t="str">
            <v>General Agriculture</v>
          </cell>
        </row>
        <row r="53">
          <cell r="A53">
            <v>2430</v>
          </cell>
          <cell r="B53" t="str">
            <v>General Agriculture</v>
          </cell>
          <cell r="C53">
            <v>2430</v>
          </cell>
          <cell r="D53" t="str">
            <v>General Agriculture</v>
          </cell>
        </row>
        <row r="54">
          <cell r="A54">
            <v>2500</v>
          </cell>
          <cell r="B54" t="str">
            <v>General Agriculture</v>
          </cell>
          <cell r="C54">
            <v>2500</v>
          </cell>
          <cell r="D54" t="str">
            <v>General Agriculture</v>
          </cell>
        </row>
        <row r="55">
          <cell r="A55">
            <v>2510</v>
          </cell>
          <cell r="B55" t="str">
            <v>Pasture</v>
          </cell>
          <cell r="C55">
            <v>2510</v>
          </cell>
          <cell r="D55" t="str">
            <v>Pasture</v>
          </cell>
        </row>
        <row r="56">
          <cell r="A56">
            <v>2520</v>
          </cell>
          <cell r="B56" t="str">
            <v>Pasture</v>
          </cell>
          <cell r="C56">
            <v>2520</v>
          </cell>
          <cell r="D56" t="str">
            <v>Pasture</v>
          </cell>
        </row>
        <row r="57">
          <cell r="A57">
            <v>2540</v>
          </cell>
          <cell r="B57" t="str">
            <v>General Agriculture</v>
          </cell>
          <cell r="C57">
            <v>2540</v>
          </cell>
          <cell r="D57" t="str">
            <v>General Agriculture</v>
          </cell>
        </row>
        <row r="58">
          <cell r="A58">
            <v>2610</v>
          </cell>
          <cell r="B58" t="str">
            <v>Row Crops</v>
          </cell>
          <cell r="C58">
            <v>2610</v>
          </cell>
          <cell r="D58" t="str">
            <v>Undeveloped Land</v>
          </cell>
        </row>
        <row r="59">
          <cell r="A59">
            <v>3100</v>
          </cell>
          <cell r="B59" t="str">
            <v>Undeveloped / Rangeland / Forest</v>
          </cell>
          <cell r="C59">
            <v>3100</v>
          </cell>
          <cell r="D59" t="str">
            <v>Undeveloped Land</v>
          </cell>
        </row>
        <row r="60">
          <cell r="A60">
            <v>3200</v>
          </cell>
          <cell r="B60" t="str">
            <v>Undeveloped / Rangeland / Forest</v>
          </cell>
          <cell r="C60">
            <v>3200</v>
          </cell>
          <cell r="D60" t="str">
            <v>Undeveloped Land</v>
          </cell>
        </row>
        <row r="61">
          <cell r="A61">
            <v>3210</v>
          </cell>
          <cell r="B61" t="str">
            <v>Undeveloped / Rangeland / Forest</v>
          </cell>
          <cell r="C61">
            <v>3210</v>
          </cell>
          <cell r="D61" t="str">
            <v>Undeveloped Land</v>
          </cell>
        </row>
        <row r="62">
          <cell r="A62">
            <v>3220</v>
          </cell>
          <cell r="B62" t="str">
            <v>Undeveloped / Rangeland / Forest</v>
          </cell>
          <cell r="C62">
            <v>3220</v>
          </cell>
          <cell r="D62" t="str">
            <v>Undeveloped Land</v>
          </cell>
        </row>
        <row r="63">
          <cell r="A63">
            <v>3300</v>
          </cell>
          <cell r="B63" t="str">
            <v>Undeveloped / Rangeland / Forest</v>
          </cell>
          <cell r="C63">
            <v>3300</v>
          </cell>
          <cell r="D63" t="str">
            <v>Undeveloped Land</v>
          </cell>
        </row>
        <row r="64">
          <cell r="A64">
            <v>4100</v>
          </cell>
          <cell r="B64" t="str">
            <v>Undeveloped / Rangeland / Forest</v>
          </cell>
          <cell r="C64">
            <v>4100</v>
          </cell>
          <cell r="D64" t="str">
            <v>Undeveloped Land</v>
          </cell>
        </row>
        <row r="65">
          <cell r="A65">
            <v>4110</v>
          </cell>
          <cell r="B65" t="str">
            <v>Undeveloped / Rangeland / Forest</v>
          </cell>
          <cell r="C65">
            <v>4110</v>
          </cell>
          <cell r="D65" t="str">
            <v>Undeveloped Land</v>
          </cell>
        </row>
        <row r="66">
          <cell r="A66">
            <v>4130</v>
          </cell>
          <cell r="B66" t="str">
            <v>Undeveloped / Rangeland / Forest</v>
          </cell>
          <cell r="C66">
            <v>4130</v>
          </cell>
          <cell r="D66" t="str">
            <v>Undeveloped Land</v>
          </cell>
        </row>
        <row r="67">
          <cell r="A67">
            <v>4140</v>
          </cell>
          <cell r="B67" t="str">
            <v>Undeveloped / Rangeland / Forest</v>
          </cell>
          <cell r="C67">
            <v>4140</v>
          </cell>
          <cell r="D67" t="str">
            <v>Undeveloped Land</v>
          </cell>
        </row>
        <row r="68">
          <cell r="A68">
            <v>4200</v>
          </cell>
          <cell r="B68" t="str">
            <v>Undeveloped / Rangeland / Forest</v>
          </cell>
          <cell r="C68">
            <v>4200</v>
          </cell>
          <cell r="D68" t="str">
            <v>Undeveloped Land</v>
          </cell>
        </row>
        <row r="69">
          <cell r="A69">
            <v>4220</v>
          </cell>
          <cell r="B69" t="str">
            <v>Undeveloped / Rangeland / Forest</v>
          </cell>
          <cell r="C69">
            <v>4220</v>
          </cell>
          <cell r="D69" t="str">
            <v>Undeveloped Land</v>
          </cell>
        </row>
        <row r="70">
          <cell r="A70">
            <v>4240</v>
          </cell>
          <cell r="B70" t="str">
            <v>Undeveloped / Rangeland / Forest</v>
          </cell>
          <cell r="C70">
            <v>4240</v>
          </cell>
          <cell r="D70" t="str">
            <v>Undeveloped Land</v>
          </cell>
        </row>
        <row r="71">
          <cell r="A71">
            <v>4270</v>
          </cell>
          <cell r="B71" t="str">
            <v>Undeveloped / Rangeland / Forest</v>
          </cell>
          <cell r="C71">
            <v>4270</v>
          </cell>
          <cell r="D71" t="str">
            <v>Undeveloped Land</v>
          </cell>
        </row>
        <row r="72">
          <cell r="A72">
            <v>4271</v>
          </cell>
          <cell r="B72" t="str">
            <v>Undeveloped / Rangeland / Forest</v>
          </cell>
          <cell r="C72">
            <v>4271</v>
          </cell>
          <cell r="D72" t="str">
            <v>Undeveloped Land</v>
          </cell>
        </row>
        <row r="73">
          <cell r="A73">
            <v>4280</v>
          </cell>
          <cell r="B73" t="str">
            <v>Undeveloped / Rangeland / Forest</v>
          </cell>
          <cell r="C73">
            <v>4280</v>
          </cell>
          <cell r="D73" t="str">
            <v>Undeveloped Land</v>
          </cell>
        </row>
        <row r="74">
          <cell r="A74">
            <v>4340</v>
          </cell>
          <cell r="B74" t="str">
            <v>Undeveloped / Rangeland / Forest</v>
          </cell>
          <cell r="C74">
            <v>4340</v>
          </cell>
          <cell r="D74" t="str">
            <v>Undeveloped Land</v>
          </cell>
        </row>
        <row r="75">
          <cell r="A75">
            <v>4370</v>
          </cell>
          <cell r="B75" t="str">
            <v>Undeveloped / Rangeland / Forest</v>
          </cell>
          <cell r="C75">
            <v>4370</v>
          </cell>
          <cell r="D75" t="str">
            <v>Undeveloped Land</v>
          </cell>
        </row>
        <row r="76">
          <cell r="A76">
            <v>4410</v>
          </cell>
          <cell r="B76" t="str">
            <v>Undeveloped / Rangeland / Forest</v>
          </cell>
          <cell r="C76">
            <v>4410</v>
          </cell>
          <cell r="D76" t="str">
            <v>Undeveloped Land</v>
          </cell>
        </row>
        <row r="77">
          <cell r="A77">
            <v>4420</v>
          </cell>
          <cell r="B77" t="str">
            <v>Undeveloped / Rangeland / Forest</v>
          </cell>
          <cell r="C77">
            <v>4420</v>
          </cell>
          <cell r="D77" t="str">
            <v>Undeveloped Land</v>
          </cell>
        </row>
        <row r="78">
          <cell r="A78">
            <v>5110</v>
          </cell>
          <cell r="B78" t="str">
            <v>Water</v>
          </cell>
          <cell r="C78">
            <v>5110</v>
          </cell>
          <cell r="D78" t="str">
            <v>Water</v>
          </cell>
        </row>
        <row r="79">
          <cell r="A79">
            <v>5120</v>
          </cell>
          <cell r="B79" t="str">
            <v>Water</v>
          </cell>
          <cell r="C79">
            <v>5120</v>
          </cell>
          <cell r="D79" t="str">
            <v>Water</v>
          </cell>
        </row>
        <row r="80">
          <cell r="A80">
            <v>5200</v>
          </cell>
          <cell r="B80" t="str">
            <v>Water</v>
          </cell>
          <cell r="C80">
            <v>5200</v>
          </cell>
          <cell r="D80" t="str">
            <v>Water</v>
          </cell>
        </row>
        <row r="81">
          <cell r="A81">
            <v>5250</v>
          </cell>
          <cell r="B81" t="str">
            <v>Water</v>
          </cell>
          <cell r="C81">
            <v>5250</v>
          </cell>
          <cell r="D81" t="str">
            <v>Water</v>
          </cell>
        </row>
        <row r="82">
          <cell r="A82">
            <v>5300</v>
          </cell>
          <cell r="B82" t="str">
            <v>Water</v>
          </cell>
          <cell r="C82">
            <v>5300</v>
          </cell>
          <cell r="D82" t="str">
            <v>Water</v>
          </cell>
        </row>
        <row r="83">
          <cell r="A83">
            <v>5410</v>
          </cell>
          <cell r="B83" t="str">
            <v>Water</v>
          </cell>
          <cell r="C83">
            <v>5410</v>
          </cell>
          <cell r="D83" t="str">
            <v>Water</v>
          </cell>
        </row>
        <row r="84">
          <cell r="A84">
            <v>5600</v>
          </cell>
          <cell r="B84" t="str">
            <v>Water</v>
          </cell>
          <cell r="C84">
            <v>5600</v>
          </cell>
          <cell r="D84" t="str">
            <v>Water</v>
          </cell>
        </row>
        <row r="85">
          <cell r="A85">
            <v>6110</v>
          </cell>
          <cell r="B85" t="str">
            <v>Wetlands</v>
          </cell>
          <cell r="C85">
            <v>6110</v>
          </cell>
          <cell r="D85" t="str">
            <v>Wetlands</v>
          </cell>
        </row>
        <row r="86">
          <cell r="A86">
            <v>6111</v>
          </cell>
          <cell r="B86" t="str">
            <v>Wetlands</v>
          </cell>
          <cell r="C86">
            <v>6111</v>
          </cell>
          <cell r="D86" t="str">
            <v>Wetlands</v>
          </cell>
        </row>
        <row r="87">
          <cell r="A87">
            <v>6120</v>
          </cell>
          <cell r="B87" t="str">
            <v>Wetlands</v>
          </cell>
          <cell r="C87">
            <v>6120</v>
          </cell>
          <cell r="D87" t="str">
            <v>Wetlands</v>
          </cell>
        </row>
        <row r="88">
          <cell r="A88">
            <v>6170</v>
          </cell>
          <cell r="B88" t="str">
            <v>Wetlands</v>
          </cell>
          <cell r="C88">
            <v>6170</v>
          </cell>
          <cell r="D88" t="str">
            <v>Wetlands</v>
          </cell>
        </row>
        <row r="89">
          <cell r="A89">
            <v>6172</v>
          </cell>
          <cell r="B89" t="str">
            <v>Wetlands</v>
          </cell>
          <cell r="C89">
            <v>6172</v>
          </cell>
          <cell r="D89" t="str">
            <v>Wetlands</v>
          </cell>
        </row>
        <row r="90">
          <cell r="A90">
            <v>6191</v>
          </cell>
          <cell r="B90" t="str">
            <v>Wetlands</v>
          </cell>
          <cell r="C90">
            <v>6191</v>
          </cell>
          <cell r="D90" t="str">
            <v>Wetlands</v>
          </cell>
        </row>
        <row r="91">
          <cell r="A91">
            <v>6200</v>
          </cell>
          <cell r="B91" t="str">
            <v>Wetlands</v>
          </cell>
          <cell r="C91">
            <v>6200</v>
          </cell>
          <cell r="D91" t="str">
            <v>Wetlands</v>
          </cell>
        </row>
        <row r="92">
          <cell r="A92">
            <v>6210</v>
          </cell>
          <cell r="B92" t="str">
            <v>Wetlands</v>
          </cell>
          <cell r="C92">
            <v>6210</v>
          </cell>
          <cell r="D92" t="str">
            <v>Wetlands</v>
          </cell>
        </row>
        <row r="93">
          <cell r="A93">
            <v>6215</v>
          </cell>
          <cell r="B93" t="str">
            <v>Wetlands</v>
          </cell>
          <cell r="C93">
            <v>6215</v>
          </cell>
          <cell r="D93" t="str">
            <v>Wetlands</v>
          </cell>
        </row>
        <row r="94">
          <cell r="A94">
            <v>6216</v>
          </cell>
          <cell r="B94" t="str">
            <v>Wetlands</v>
          </cell>
          <cell r="C94">
            <v>6216</v>
          </cell>
          <cell r="D94" t="str">
            <v>Wetlands</v>
          </cell>
        </row>
        <row r="95">
          <cell r="A95">
            <v>6240</v>
          </cell>
          <cell r="B95" t="str">
            <v>Wetlands</v>
          </cell>
          <cell r="C95">
            <v>6240</v>
          </cell>
          <cell r="D95" t="str">
            <v>Wetlands</v>
          </cell>
        </row>
        <row r="96">
          <cell r="A96">
            <v>6250</v>
          </cell>
          <cell r="B96" t="str">
            <v>Wetlands</v>
          </cell>
          <cell r="C96">
            <v>6250</v>
          </cell>
          <cell r="D96" t="str">
            <v>Wetlands</v>
          </cell>
        </row>
        <row r="97">
          <cell r="A97">
            <v>6300</v>
          </cell>
          <cell r="B97" t="str">
            <v>Wetlands</v>
          </cell>
          <cell r="C97">
            <v>6300</v>
          </cell>
          <cell r="D97" t="str">
            <v>Wetlands</v>
          </cell>
        </row>
        <row r="98">
          <cell r="A98">
            <v>6410</v>
          </cell>
          <cell r="B98" t="str">
            <v>Wetlands</v>
          </cell>
          <cell r="C98">
            <v>6410</v>
          </cell>
          <cell r="D98" t="str">
            <v>Wetlands</v>
          </cell>
        </row>
        <row r="99">
          <cell r="A99">
            <v>6411</v>
          </cell>
          <cell r="B99" t="str">
            <v>Wetlands</v>
          </cell>
          <cell r="C99">
            <v>6411</v>
          </cell>
          <cell r="D99" t="str">
            <v>Wetlands</v>
          </cell>
        </row>
        <row r="100">
          <cell r="A100">
            <v>6420</v>
          </cell>
          <cell r="B100" t="str">
            <v>Wetlands</v>
          </cell>
          <cell r="C100">
            <v>6420</v>
          </cell>
          <cell r="D100" t="str">
            <v>Wetlands</v>
          </cell>
        </row>
        <row r="101">
          <cell r="A101">
            <v>6430</v>
          </cell>
          <cell r="B101" t="str">
            <v>Wetlands</v>
          </cell>
          <cell r="C101">
            <v>6430</v>
          </cell>
          <cell r="D101" t="str">
            <v>Wetlands</v>
          </cell>
        </row>
        <row r="102">
          <cell r="A102">
            <v>6440</v>
          </cell>
          <cell r="B102" t="str">
            <v>Wetlands</v>
          </cell>
          <cell r="C102">
            <v>6440</v>
          </cell>
          <cell r="D102" t="str">
            <v>Wetlands</v>
          </cell>
        </row>
        <row r="103">
          <cell r="A103">
            <v>6500</v>
          </cell>
          <cell r="B103" t="str">
            <v>Wetlands</v>
          </cell>
          <cell r="C103">
            <v>6500</v>
          </cell>
          <cell r="D103" t="str">
            <v>Wetlands</v>
          </cell>
        </row>
        <row r="104">
          <cell r="A104">
            <v>7400</v>
          </cell>
          <cell r="B104" t="str">
            <v>Mining / Extractive</v>
          </cell>
          <cell r="C104">
            <v>7400</v>
          </cell>
          <cell r="D104" t="str">
            <v>Undeveloped Land</v>
          </cell>
        </row>
        <row r="105">
          <cell r="A105">
            <v>7430</v>
          </cell>
          <cell r="B105" t="str">
            <v>Mining / Extractive</v>
          </cell>
          <cell r="C105">
            <v>7430</v>
          </cell>
          <cell r="D105" t="str">
            <v>Undeveloped Land</v>
          </cell>
        </row>
        <row r="106">
          <cell r="A106">
            <v>8100</v>
          </cell>
          <cell r="B106" t="str">
            <v>Highway</v>
          </cell>
          <cell r="C106">
            <v>8100</v>
          </cell>
          <cell r="D106" t="str">
            <v>Highway Areas (50% Impervious)</v>
          </cell>
        </row>
        <row r="107">
          <cell r="A107">
            <v>8110</v>
          </cell>
          <cell r="B107" t="str">
            <v>High-Intensity Commercial</v>
          </cell>
          <cell r="C107">
            <v>8110</v>
          </cell>
          <cell r="D107" t="str">
            <v>Single-Family Residential Areas (40% Impervious)</v>
          </cell>
        </row>
        <row r="108">
          <cell r="A108">
            <v>8113</v>
          </cell>
          <cell r="B108" t="str">
            <v>Low-Density Residential</v>
          </cell>
          <cell r="C108">
            <v>8113</v>
          </cell>
          <cell r="D108" t="str">
            <v>Single-Family Residential Areas (25% Impervious)</v>
          </cell>
        </row>
        <row r="109">
          <cell r="A109">
            <v>8115</v>
          </cell>
          <cell r="B109" t="str">
            <v>Low-Density Residential</v>
          </cell>
          <cell r="C109">
            <v>8115</v>
          </cell>
          <cell r="D109" t="str">
            <v>Single-Family Residential Areas (25% Impervious)</v>
          </cell>
        </row>
        <row r="110">
          <cell r="A110">
            <v>8140</v>
          </cell>
          <cell r="B110" t="str">
            <v>Highway</v>
          </cell>
          <cell r="C110">
            <v>8140</v>
          </cell>
          <cell r="D110" t="str">
            <v>Highway Areas (50% Impervious)</v>
          </cell>
        </row>
        <row r="111">
          <cell r="A111">
            <v>8200</v>
          </cell>
          <cell r="B111" t="str">
            <v>Light Industrial</v>
          </cell>
          <cell r="C111">
            <v>8200</v>
          </cell>
          <cell r="D111" t="str">
            <v>Commercial Areas</v>
          </cell>
        </row>
        <row r="112">
          <cell r="A112">
            <v>8300</v>
          </cell>
          <cell r="B112" t="str">
            <v>Light Industrial</v>
          </cell>
          <cell r="C112">
            <v>8300</v>
          </cell>
          <cell r="D112" t="str">
            <v>Commercial Areas</v>
          </cell>
        </row>
        <row r="113">
          <cell r="A113">
            <v>8310</v>
          </cell>
          <cell r="B113" t="str">
            <v>Light Industrial</v>
          </cell>
          <cell r="C113">
            <v>8310</v>
          </cell>
          <cell r="D113" t="str">
            <v>Commercial Areas</v>
          </cell>
        </row>
        <row r="114">
          <cell r="A114">
            <v>8320</v>
          </cell>
          <cell r="B114" t="str">
            <v>Low-intensity commercial</v>
          </cell>
          <cell r="C114">
            <v>8320</v>
          </cell>
          <cell r="D114" t="str">
            <v>Undeveloped Land</v>
          </cell>
        </row>
        <row r="115">
          <cell r="A115">
            <v>8330</v>
          </cell>
          <cell r="B115" t="str">
            <v>Light Industrial</v>
          </cell>
          <cell r="C115">
            <v>8330</v>
          </cell>
          <cell r="D115" t="str">
            <v>Commercial Areas</v>
          </cell>
        </row>
        <row r="116">
          <cell r="A116">
            <v>8340</v>
          </cell>
          <cell r="B116" t="str">
            <v>Light Industrial</v>
          </cell>
          <cell r="C116">
            <v>8340</v>
          </cell>
          <cell r="D116" t="str">
            <v>Commercial Areas</v>
          </cell>
        </row>
        <row r="117">
          <cell r="A117">
            <v>8350</v>
          </cell>
          <cell r="B117" t="str">
            <v>High-Intensity Commercial</v>
          </cell>
          <cell r="C117">
            <v>8350</v>
          </cell>
          <cell r="D117" t="str">
            <v>Commercial Areas</v>
          </cell>
        </row>
        <row r="118">
          <cell r="A118">
            <v>8360</v>
          </cell>
          <cell r="B118" t="str">
            <v>High-Intensity Commercial</v>
          </cell>
          <cell r="C118">
            <v>8360</v>
          </cell>
          <cell r="D118" t="str">
            <v>Commercial Areas</v>
          </cell>
        </row>
      </sheetData>
      <sheetData sheetId="1" refreshError="1">
        <row r="3">
          <cell r="A3" t="str">
            <v>Low-Density Residential</v>
          </cell>
          <cell r="B3">
            <v>0.96797880682585713</v>
          </cell>
          <cell r="C3">
            <v>0.12452938169209543</v>
          </cell>
        </row>
        <row r="4">
          <cell r="A4" t="str">
            <v>Single-Family</v>
          </cell>
          <cell r="B4">
            <v>1.2445441802046733</v>
          </cell>
          <cell r="C4">
            <v>0.21319951734720002</v>
          </cell>
        </row>
        <row r="5">
          <cell r="A5" t="str">
            <v>Multi-Family</v>
          </cell>
          <cell r="B5">
            <v>1.3948514483453343</v>
          </cell>
          <cell r="C5">
            <v>0.33903287162245876</v>
          </cell>
        </row>
        <row r="6">
          <cell r="A6" t="str">
            <v>Low-Intensity Commercial</v>
          </cell>
          <cell r="B6">
            <v>0.70945030562392009</v>
          </cell>
          <cell r="C6">
            <v>0.1167055461931156</v>
          </cell>
        </row>
        <row r="7">
          <cell r="A7" t="str">
            <v>High-Intensity Commercial</v>
          </cell>
          <cell r="B7">
            <v>1.4429497741503459</v>
          </cell>
          <cell r="C7">
            <v>0.22493527059566973</v>
          </cell>
        </row>
        <row r="8">
          <cell r="A8" t="str">
            <v>Light Industrial</v>
          </cell>
          <cell r="B8">
            <v>0.72147488707517293</v>
          </cell>
          <cell r="C8">
            <v>0.16951643581122938</v>
          </cell>
        </row>
        <row r="9">
          <cell r="A9" t="str">
            <v>Highway</v>
          </cell>
          <cell r="B9">
            <v>0.98601567900273634</v>
          </cell>
          <cell r="C9">
            <v>0.14343698414796333</v>
          </cell>
        </row>
        <row r="10">
          <cell r="A10" t="str">
            <v>Pasture</v>
          </cell>
          <cell r="B10">
            <v>2.0141173930848577</v>
          </cell>
          <cell r="C10">
            <v>0.28687396829592665</v>
          </cell>
        </row>
        <row r="11">
          <cell r="A11" t="str">
            <v>Unimproved Pasture</v>
          </cell>
          <cell r="B11">
            <v>1.022089423356495</v>
          </cell>
          <cell r="C11">
            <v>0.19559588747449544</v>
          </cell>
        </row>
        <row r="12">
          <cell r="A12" t="str">
            <v>Citrus</v>
          </cell>
          <cell r="B12">
            <v>1.3467531225403229</v>
          </cell>
          <cell r="C12">
            <v>0.27383424246429361</v>
          </cell>
        </row>
        <row r="13">
          <cell r="A13" t="str">
            <v>Row Crops</v>
          </cell>
          <cell r="B13">
            <v>1.7435643104316678</v>
          </cell>
          <cell r="C13">
            <v>0.58026779950766982</v>
          </cell>
        </row>
        <row r="14">
          <cell r="A14" t="str">
            <v>General Agriculture</v>
          </cell>
          <cell r="B14">
            <v>1.6774291124497771</v>
          </cell>
          <cell r="C14">
            <v>0.48898971868623858</v>
          </cell>
        </row>
        <row r="15">
          <cell r="A15" t="str">
            <v>Undeveloped / Rangeland / Forest</v>
          </cell>
          <cell r="B15">
            <v>0.69141343344704065</v>
          </cell>
          <cell r="C15">
            <v>3.5859246036990831E-2</v>
          </cell>
        </row>
        <row r="16">
          <cell r="A16" t="str">
            <v>Mining / Extractive</v>
          </cell>
          <cell r="B16">
            <v>0.70945030562392009</v>
          </cell>
          <cell r="C16">
            <v>9.7797943737247719E-2</v>
          </cell>
        </row>
        <row r="17">
          <cell r="A17" t="str">
            <v>Water</v>
          </cell>
          <cell r="B17">
            <v>0.50503242095262102</v>
          </cell>
          <cell r="C17">
            <v>6.8458560616073402E-2</v>
          </cell>
        </row>
        <row r="18">
          <cell r="A18" t="str">
            <v>Wetlands</v>
          </cell>
          <cell r="B18">
            <v>0.60724136328827061</v>
          </cell>
          <cell r="C18">
            <v>3.2599314579082571E-2</v>
          </cell>
        </row>
      </sheetData>
      <sheetData sheetId="2" refreshError="1"/>
      <sheetData sheetId="3" refreshError="1"/>
      <sheetData sheetId="4">
        <row r="1">
          <cell r="A1">
            <v>1000</v>
          </cell>
          <cell r="B1" t="str">
            <v>URBAN AND BUILT-UP</v>
          </cell>
        </row>
        <row r="2">
          <cell r="A2">
            <v>1100</v>
          </cell>
          <cell r="B2" t="str">
            <v>Residential, Low Density &lt;Less than two dwelling units per acre&gt;</v>
          </cell>
        </row>
        <row r="3">
          <cell r="A3">
            <v>1110</v>
          </cell>
          <cell r="B3" t="str">
            <v>Fixed Single Family Units</v>
          </cell>
        </row>
        <row r="4">
          <cell r="A4">
            <v>1111</v>
          </cell>
          <cell r="B4" t="str">
            <v>Single Story Units</v>
          </cell>
        </row>
        <row r="5">
          <cell r="A5">
            <v>1112</v>
          </cell>
          <cell r="B5" t="str">
            <v>Two or More Story Units</v>
          </cell>
        </row>
        <row r="6">
          <cell r="A6">
            <v>1120</v>
          </cell>
          <cell r="B6" t="str">
            <v>Mobile Home Units</v>
          </cell>
        </row>
        <row r="7">
          <cell r="A7">
            <v>1121</v>
          </cell>
          <cell r="B7" t="str">
            <v>Single Wide Units</v>
          </cell>
        </row>
        <row r="8">
          <cell r="A8">
            <v>1122</v>
          </cell>
          <cell r="B8" t="str">
            <v>Double Wide Units</v>
          </cell>
        </row>
        <row r="9">
          <cell r="A9">
            <v>1123</v>
          </cell>
          <cell r="B9" t="str">
            <v>Mixed Widths Units</v>
          </cell>
        </row>
        <row r="10">
          <cell r="A10">
            <v>1130</v>
          </cell>
          <cell r="B10" t="str">
            <v>Mixed Units &lt;Fixed and mobile home units&gt;</v>
          </cell>
        </row>
        <row r="11">
          <cell r="A11">
            <v>1160</v>
          </cell>
          <cell r="B11" t="str">
            <v>Low Density with Golf Courses and Small Bodies of Water</v>
          </cell>
        </row>
        <row r="12">
          <cell r="A12">
            <v>1180</v>
          </cell>
          <cell r="B12" t="str">
            <v>Rural Residential</v>
          </cell>
        </row>
        <row r="13">
          <cell r="A13">
            <v>1190</v>
          </cell>
          <cell r="B13" t="str">
            <v>Low Density Under Construction</v>
          </cell>
        </row>
        <row r="14">
          <cell r="A14">
            <v>1200</v>
          </cell>
          <cell r="B14" t="str">
            <v>Residential, Medium Density &lt;Two-five dwelling units per acre&gt;</v>
          </cell>
        </row>
        <row r="15">
          <cell r="A15">
            <v>1210</v>
          </cell>
          <cell r="B15" t="str">
            <v>Fixed Single Family Units</v>
          </cell>
        </row>
        <row r="16">
          <cell r="A16">
            <v>1211</v>
          </cell>
          <cell r="B16" t="str">
            <v>Single Story Units</v>
          </cell>
        </row>
        <row r="17">
          <cell r="A17">
            <v>1212</v>
          </cell>
          <cell r="B17" t="str">
            <v>Two or More Story Units</v>
          </cell>
        </row>
        <row r="18">
          <cell r="A18">
            <v>1220</v>
          </cell>
          <cell r="B18" t="str">
            <v>Mobile Home Units</v>
          </cell>
        </row>
        <row r="19">
          <cell r="A19">
            <v>1221</v>
          </cell>
          <cell r="B19" t="str">
            <v>Single Wide Units</v>
          </cell>
        </row>
        <row r="20">
          <cell r="A20">
            <v>1222</v>
          </cell>
          <cell r="B20" t="str">
            <v>Double Wide Units</v>
          </cell>
        </row>
        <row r="21">
          <cell r="A21">
            <v>1223</v>
          </cell>
          <cell r="B21" t="str">
            <v>Mixed Widths Units</v>
          </cell>
        </row>
        <row r="22">
          <cell r="A22">
            <v>1230</v>
          </cell>
          <cell r="B22" t="str">
            <v>Mixed Units &lt;Fixed and mobile home units&gt;</v>
          </cell>
        </row>
        <row r="23">
          <cell r="A23">
            <v>1260</v>
          </cell>
          <cell r="B23" t="str">
            <v>Medium Density with Golf Courses and Small Bodies of Water</v>
          </cell>
        </row>
        <row r="24">
          <cell r="A24">
            <v>1290</v>
          </cell>
          <cell r="B24" t="str">
            <v>Medium Density Under Construction</v>
          </cell>
        </row>
        <row r="25">
          <cell r="A25">
            <v>1300</v>
          </cell>
          <cell r="B25" t="str">
            <v>Residential, High Density</v>
          </cell>
        </row>
        <row r="26">
          <cell r="A26">
            <v>1310</v>
          </cell>
          <cell r="B26" t="str">
            <v>Fixed Single Family Units &lt;Six or more dwelling units per acre&gt;</v>
          </cell>
        </row>
        <row r="27">
          <cell r="A27">
            <v>1311</v>
          </cell>
          <cell r="B27" t="str">
            <v>Single Story Units</v>
          </cell>
        </row>
        <row r="28">
          <cell r="A28">
            <v>1312</v>
          </cell>
          <cell r="B28" t="str">
            <v>Two or More Story Units</v>
          </cell>
        </row>
        <row r="29">
          <cell r="A29">
            <v>1320</v>
          </cell>
          <cell r="B29" t="str">
            <v>Mobile Home Units &lt;Six or more dwelling units per acre&gt;</v>
          </cell>
        </row>
        <row r="30">
          <cell r="A30">
            <v>1321</v>
          </cell>
          <cell r="B30" t="str">
            <v>Single Wide Units</v>
          </cell>
        </row>
        <row r="31">
          <cell r="A31">
            <v>1322</v>
          </cell>
          <cell r="B31" t="str">
            <v>Double Wide Units</v>
          </cell>
        </row>
        <row r="32">
          <cell r="A32">
            <v>1323</v>
          </cell>
          <cell r="B32" t="str">
            <v>Mixed Widths Units</v>
          </cell>
        </row>
        <row r="33">
          <cell r="A33">
            <v>1330</v>
          </cell>
          <cell r="B33" t="str">
            <v>Multiple Dwelling Units, Low Rise &lt;Two stories or less&gt;</v>
          </cell>
        </row>
        <row r="34">
          <cell r="A34">
            <v>1331</v>
          </cell>
          <cell r="B34" t="str">
            <v>Duplex Units</v>
          </cell>
        </row>
        <row r="35">
          <cell r="A35">
            <v>1332</v>
          </cell>
          <cell r="B35" t="str">
            <v>Triplex Units</v>
          </cell>
        </row>
        <row r="36">
          <cell r="A36">
            <v>1333</v>
          </cell>
          <cell r="B36" t="str">
            <v>Quadruplex Units</v>
          </cell>
        </row>
        <row r="37">
          <cell r="A37">
            <v>1334</v>
          </cell>
          <cell r="B37" t="str">
            <v>Apartment Units</v>
          </cell>
        </row>
        <row r="38">
          <cell r="A38">
            <v>1335</v>
          </cell>
          <cell r="B38" t="str">
            <v>Townhouse Units</v>
          </cell>
        </row>
        <row r="39">
          <cell r="A39">
            <v>1336</v>
          </cell>
          <cell r="B39" t="str">
            <v>Patio Houses</v>
          </cell>
        </row>
        <row r="40">
          <cell r="A40">
            <v>1340</v>
          </cell>
          <cell r="B40" t="str">
            <v>Multiple Dwelling Units, High Rise &lt;Three stories or more&gt;</v>
          </cell>
        </row>
        <row r="41">
          <cell r="A41">
            <v>1341</v>
          </cell>
          <cell r="B41" t="str">
            <v>Apartment Units</v>
          </cell>
        </row>
        <row r="42">
          <cell r="A42">
            <v>1342</v>
          </cell>
          <cell r="B42" t="str">
            <v>Townhouse Units</v>
          </cell>
        </row>
        <row r="43">
          <cell r="A43">
            <v>1343</v>
          </cell>
          <cell r="B43" t="str">
            <v>Condominium Units</v>
          </cell>
        </row>
        <row r="44">
          <cell r="A44">
            <v>1344</v>
          </cell>
          <cell r="B44" t="str">
            <v>Mixed Units</v>
          </cell>
        </row>
        <row r="45">
          <cell r="A45">
            <v>1350</v>
          </cell>
          <cell r="B45" t="str">
            <v>Mixed Units &lt;Fixed and mobile home units&gt;</v>
          </cell>
        </row>
        <row r="46">
          <cell r="A46">
            <v>1360</v>
          </cell>
          <cell r="B46" t="str">
            <v>Multiple-High Density Units: One, Two, or Three Stories with Golf Courses and Small Bodies of Water</v>
          </cell>
        </row>
        <row r="47">
          <cell r="A47">
            <v>1390</v>
          </cell>
          <cell r="B47" t="str">
            <v>High Density Under Construction</v>
          </cell>
        </row>
        <row r="48">
          <cell r="A48">
            <v>1400</v>
          </cell>
          <cell r="B48" t="str">
            <v>Commercial and Services</v>
          </cell>
        </row>
        <row r="49">
          <cell r="A49">
            <v>1410</v>
          </cell>
          <cell r="B49" t="str">
            <v>Retail Sales and Services</v>
          </cell>
        </row>
        <row r="50">
          <cell r="A50">
            <v>1411</v>
          </cell>
          <cell r="B50" t="str">
            <v>Shopping Centers (Plazas, Malls)</v>
          </cell>
        </row>
        <row r="51">
          <cell r="A51">
            <v>1412</v>
          </cell>
          <cell r="B51" t="str">
            <v>Service Stations</v>
          </cell>
        </row>
        <row r="52">
          <cell r="A52">
            <v>1413</v>
          </cell>
          <cell r="B52" t="str">
            <v>Banking Facilities</v>
          </cell>
        </row>
        <row r="53">
          <cell r="A53">
            <v>1414</v>
          </cell>
          <cell r="B53" t="str">
            <v>Convenience Stores</v>
          </cell>
        </row>
        <row r="54">
          <cell r="A54">
            <v>1415</v>
          </cell>
          <cell r="B54" t="str">
            <v>Restaurants</v>
          </cell>
        </row>
        <row r="55">
          <cell r="A55">
            <v>1416</v>
          </cell>
          <cell r="B55" t="str">
            <v>Builder's Supply</v>
          </cell>
        </row>
        <row r="56">
          <cell r="A56">
            <v>1417</v>
          </cell>
          <cell r="B56" t="str">
            <v>Petroleum (Fuels)</v>
          </cell>
        </row>
        <row r="57">
          <cell r="A57">
            <v>1418</v>
          </cell>
          <cell r="B57" t="str">
            <v>Mixed</v>
          </cell>
        </row>
        <row r="58">
          <cell r="A58">
            <v>1420</v>
          </cell>
          <cell r="B58" t="str">
            <v>Wholesale Sales and Services &lt;Excluding warehouses associated with industrial use&gt;</v>
          </cell>
        </row>
        <row r="59">
          <cell r="A59">
            <v>1421</v>
          </cell>
          <cell r="B59" t="str">
            <v>Warehouses</v>
          </cell>
        </row>
        <row r="60">
          <cell r="A60">
            <v>1422</v>
          </cell>
          <cell r="B60" t="str">
            <v>Mini-Warehouses</v>
          </cell>
        </row>
        <row r="61">
          <cell r="A61">
            <v>1423</v>
          </cell>
          <cell r="B61" t="str">
            <v>Junk Yards</v>
          </cell>
        </row>
        <row r="62">
          <cell r="A62">
            <v>1424</v>
          </cell>
          <cell r="B62" t="str">
            <v>Farmers Markets</v>
          </cell>
        </row>
        <row r="63">
          <cell r="A63">
            <v>1425</v>
          </cell>
          <cell r="B63" t="str">
            <v>Other</v>
          </cell>
        </row>
        <row r="64">
          <cell r="A64">
            <v>1430</v>
          </cell>
          <cell r="B64" t="str">
            <v>Professional Services</v>
          </cell>
        </row>
        <row r="65">
          <cell r="A65">
            <v>1440</v>
          </cell>
          <cell r="B65" t="str">
            <v>Cultural and Entertainment</v>
          </cell>
        </row>
        <row r="66">
          <cell r="A66">
            <v>1441</v>
          </cell>
          <cell r="B66" t="str">
            <v>Theaters</v>
          </cell>
        </row>
        <row r="67">
          <cell r="A67">
            <v>1442</v>
          </cell>
          <cell r="B67" t="str">
            <v>Museums</v>
          </cell>
        </row>
        <row r="68">
          <cell r="A68">
            <v>1443</v>
          </cell>
          <cell r="B68" t="str">
            <v>Open Air Theaters</v>
          </cell>
        </row>
        <row r="69">
          <cell r="A69">
            <v>1444</v>
          </cell>
          <cell r="B69" t="str">
            <v>Amphitheaters</v>
          </cell>
        </row>
        <row r="70">
          <cell r="A70">
            <v>1445</v>
          </cell>
          <cell r="B70" t="str">
            <v>Amusement Parks</v>
          </cell>
        </row>
        <row r="71">
          <cell r="A71">
            <v>1446</v>
          </cell>
          <cell r="B71" t="str">
            <v>Art Galleries</v>
          </cell>
        </row>
        <row r="72">
          <cell r="A72">
            <v>1447</v>
          </cell>
          <cell r="B72" t="str">
            <v>Libraries</v>
          </cell>
        </row>
        <row r="73">
          <cell r="A73">
            <v>1448</v>
          </cell>
          <cell r="B73" t="str">
            <v>Other</v>
          </cell>
        </row>
        <row r="74">
          <cell r="A74">
            <v>1450</v>
          </cell>
          <cell r="B74" t="str">
            <v>Tourist Services</v>
          </cell>
        </row>
        <row r="75">
          <cell r="A75">
            <v>1451</v>
          </cell>
          <cell r="B75" t="str">
            <v>Hotels</v>
          </cell>
        </row>
        <row r="76">
          <cell r="A76">
            <v>1452</v>
          </cell>
          <cell r="B76" t="str">
            <v>Motels</v>
          </cell>
        </row>
        <row r="77">
          <cell r="A77">
            <v>1453</v>
          </cell>
          <cell r="B77" t="str">
            <v>Travel Trailer Parks</v>
          </cell>
        </row>
        <row r="78">
          <cell r="A78">
            <v>1454</v>
          </cell>
          <cell r="B78" t="str">
            <v>Campgrounds - Define</v>
          </cell>
        </row>
        <row r="79">
          <cell r="A79">
            <v>1455</v>
          </cell>
          <cell r="B79" t="str">
            <v>Other</v>
          </cell>
        </row>
        <row r="80">
          <cell r="A80">
            <v>1460</v>
          </cell>
          <cell r="B80" t="str">
            <v>Oil and Gas Storage &lt;Except those areas associated with industrial use or manufacturing&gt;</v>
          </cell>
        </row>
        <row r="81">
          <cell r="A81">
            <v>1461</v>
          </cell>
          <cell r="B81" t="str">
            <v>Crude Oil</v>
          </cell>
        </row>
        <row r="82">
          <cell r="A82">
            <v>1462</v>
          </cell>
          <cell r="B82" t="str">
            <v>High Octane Fuels</v>
          </cell>
        </row>
        <row r="83">
          <cell r="A83">
            <v>1463</v>
          </cell>
          <cell r="B83" t="str">
            <v>Liquified Gases</v>
          </cell>
        </row>
        <row r="84">
          <cell r="A84">
            <v>1464</v>
          </cell>
          <cell r="B84" t="str">
            <v>Petroleum Fuels</v>
          </cell>
        </row>
        <row r="85">
          <cell r="A85">
            <v>1465</v>
          </cell>
          <cell r="B85" t="str">
            <v>Motor Lubricants</v>
          </cell>
        </row>
        <row r="86">
          <cell r="A86">
            <v>1470</v>
          </cell>
          <cell r="B86" t="str">
            <v>Mixed Commercial and Services</v>
          </cell>
        </row>
        <row r="87">
          <cell r="A87">
            <v>1480</v>
          </cell>
          <cell r="B87" t="str">
            <v>Cemeteries</v>
          </cell>
        </row>
        <row r="88">
          <cell r="A88">
            <v>1490</v>
          </cell>
          <cell r="B88" t="str">
            <v>Commercial and Services Under Construction</v>
          </cell>
        </row>
        <row r="89">
          <cell r="A89">
            <v>1500</v>
          </cell>
          <cell r="B89" t="str">
            <v>Industrial</v>
          </cell>
        </row>
        <row r="90">
          <cell r="A90">
            <v>1510</v>
          </cell>
          <cell r="B90" t="str">
            <v>Food Processing</v>
          </cell>
        </row>
        <row r="91">
          <cell r="A91">
            <v>1511</v>
          </cell>
          <cell r="B91" t="str">
            <v>Citrus</v>
          </cell>
        </row>
        <row r="92">
          <cell r="A92">
            <v>1512</v>
          </cell>
          <cell r="B92" t="str">
            <v>Sugar</v>
          </cell>
        </row>
        <row r="93">
          <cell r="A93">
            <v>1513</v>
          </cell>
          <cell r="B93" t="str">
            <v>Seafood</v>
          </cell>
        </row>
        <row r="94">
          <cell r="A94">
            <v>1514</v>
          </cell>
          <cell r="B94" t="str">
            <v>Meat Packaging Facilities</v>
          </cell>
        </row>
        <row r="95">
          <cell r="A95">
            <v>1515</v>
          </cell>
          <cell r="B95" t="str">
            <v>Poultry and Eggs</v>
          </cell>
        </row>
        <row r="96">
          <cell r="A96">
            <v>1516</v>
          </cell>
          <cell r="B96" t="str">
            <v>Grains and Legumes</v>
          </cell>
        </row>
        <row r="97">
          <cell r="A97">
            <v>1520</v>
          </cell>
          <cell r="B97" t="str">
            <v>Timber Processing</v>
          </cell>
        </row>
        <row r="98">
          <cell r="A98">
            <v>1521</v>
          </cell>
          <cell r="B98" t="str">
            <v>Sawmills</v>
          </cell>
        </row>
        <row r="99">
          <cell r="A99">
            <v>1522</v>
          </cell>
          <cell r="B99" t="str">
            <v>Plywood and Veneer Mills</v>
          </cell>
        </row>
        <row r="100">
          <cell r="A100">
            <v>1523</v>
          </cell>
          <cell r="B100" t="str">
            <v>Pulp and Paper Mills</v>
          </cell>
        </row>
        <row r="101">
          <cell r="A101">
            <v>1524</v>
          </cell>
          <cell r="B101" t="str">
            <v>Pole Peeler and Treatment Plants</v>
          </cell>
        </row>
        <row r="102">
          <cell r="A102">
            <v>1525</v>
          </cell>
          <cell r="B102" t="str">
            <v>Wood Distillation</v>
          </cell>
        </row>
        <row r="103">
          <cell r="A103">
            <v>1526</v>
          </cell>
          <cell r="B103" t="str">
            <v>Log Home Prefabrication</v>
          </cell>
        </row>
        <row r="104">
          <cell r="A104">
            <v>1527</v>
          </cell>
          <cell r="B104" t="str">
            <v>Woodyards</v>
          </cell>
        </row>
        <row r="105">
          <cell r="A105">
            <v>1530</v>
          </cell>
          <cell r="B105" t="str">
            <v>Mineral Processing</v>
          </cell>
        </row>
        <row r="106">
          <cell r="A106">
            <v>1531</v>
          </cell>
          <cell r="B106" t="str">
            <v>Clays</v>
          </cell>
        </row>
        <row r="107">
          <cell r="A107">
            <v>1532</v>
          </cell>
          <cell r="B107" t="str">
            <v>Phosphate</v>
          </cell>
        </row>
        <row r="108">
          <cell r="A108">
            <v>1533</v>
          </cell>
          <cell r="B108" t="str">
            <v>Limerock</v>
          </cell>
        </row>
        <row r="109">
          <cell r="A109">
            <v>1534</v>
          </cell>
          <cell r="B109" t="str">
            <v>Magnesia</v>
          </cell>
        </row>
        <row r="110">
          <cell r="A110">
            <v>1535</v>
          </cell>
          <cell r="B110" t="str">
            <v>Heavy Minerals</v>
          </cell>
        </row>
        <row r="111">
          <cell r="A111">
            <v>1540</v>
          </cell>
          <cell r="B111" t="str">
            <v>Oil and Gas Processing</v>
          </cell>
        </row>
        <row r="112">
          <cell r="A112">
            <v>1541</v>
          </cell>
          <cell r="B112" t="str">
            <v>Gasoline</v>
          </cell>
        </row>
        <row r="113">
          <cell r="A113">
            <v>1542</v>
          </cell>
          <cell r="B113" t="str">
            <v>Jet Fuel</v>
          </cell>
        </row>
        <row r="114">
          <cell r="A114">
            <v>1543</v>
          </cell>
          <cell r="B114" t="str">
            <v>Fuel Oil</v>
          </cell>
        </row>
        <row r="115">
          <cell r="A115">
            <v>1544</v>
          </cell>
          <cell r="B115" t="str">
            <v>Liquified Gases</v>
          </cell>
        </row>
        <row r="116">
          <cell r="A116">
            <v>1545</v>
          </cell>
          <cell r="B116" t="str">
            <v>Asphalt</v>
          </cell>
        </row>
        <row r="117">
          <cell r="A117">
            <v>1550</v>
          </cell>
          <cell r="B117" t="str">
            <v>Other Light Industrial</v>
          </cell>
        </row>
        <row r="118">
          <cell r="A118">
            <v>1551</v>
          </cell>
          <cell r="B118" t="str">
            <v>Boat Building and Repair</v>
          </cell>
        </row>
        <row r="119">
          <cell r="A119">
            <v>1552</v>
          </cell>
          <cell r="B119" t="str">
            <v>Electronics Industry</v>
          </cell>
        </row>
        <row r="120">
          <cell r="A120">
            <v>1553</v>
          </cell>
          <cell r="B120" t="str">
            <v>Furniture Manufacturers</v>
          </cell>
        </row>
        <row r="121">
          <cell r="A121">
            <v>1554</v>
          </cell>
          <cell r="B121" t="str">
            <v>Aircraft Building and Repair</v>
          </cell>
        </row>
        <row r="122">
          <cell r="A122">
            <v>1555</v>
          </cell>
          <cell r="B122" t="str">
            <v>Container Manufacturers (Cans, bottles, etc.)</v>
          </cell>
        </row>
        <row r="123">
          <cell r="A123">
            <v>1556</v>
          </cell>
          <cell r="B123" t="str">
            <v>Mobile Home Manufacturers</v>
          </cell>
        </row>
        <row r="124">
          <cell r="A124">
            <v>1560</v>
          </cell>
          <cell r="B124" t="str">
            <v>Other Heavy Industrial</v>
          </cell>
        </row>
        <row r="125">
          <cell r="A125">
            <v>1561</v>
          </cell>
          <cell r="B125" t="str">
            <v>Ship Building and Repair</v>
          </cell>
        </row>
        <row r="126">
          <cell r="A126">
            <v>1562</v>
          </cell>
          <cell r="B126" t="str">
            <v>Pre-stressed Concrete Plants</v>
          </cell>
        </row>
        <row r="127">
          <cell r="A127">
            <v>1563</v>
          </cell>
          <cell r="B127" t="str">
            <v>Metal Fabrication Plants</v>
          </cell>
        </row>
        <row r="128">
          <cell r="A128">
            <v>1564</v>
          </cell>
          <cell r="B128" t="str">
            <v>Cement Plants</v>
          </cell>
        </row>
        <row r="129">
          <cell r="A129">
            <v>1590</v>
          </cell>
          <cell r="B129" t="str">
            <v>Industrial Under Construction</v>
          </cell>
        </row>
        <row r="130">
          <cell r="A130">
            <v>1600</v>
          </cell>
          <cell r="B130" t="str">
            <v>Extractive</v>
          </cell>
        </row>
        <row r="131">
          <cell r="A131">
            <v>1610</v>
          </cell>
          <cell r="B131" t="str">
            <v>Strip Mines</v>
          </cell>
        </row>
        <row r="132">
          <cell r="A132">
            <v>1611</v>
          </cell>
          <cell r="B132" t="str">
            <v>Clays</v>
          </cell>
        </row>
        <row r="133">
          <cell r="A133">
            <v>1612</v>
          </cell>
          <cell r="B133" t="str">
            <v>Peat</v>
          </cell>
        </row>
        <row r="134">
          <cell r="A134">
            <v>1613</v>
          </cell>
          <cell r="B134" t="str">
            <v>Heavy Minerals</v>
          </cell>
        </row>
        <row r="135">
          <cell r="A135">
            <v>1620</v>
          </cell>
          <cell r="B135" t="str">
            <v>Sand and Gravel Pits</v>
          </cell>
        </row>
        <row r="136">
          <cell r="A136">
            <v>1630</v>
          </cell>
          <cell r="B136" t="str">
            <v>Rock Quarries</v>
          </cell>
        </row>
        <row r="137">
          <cell r="A137">
            <v>1631</v>
          </cell>
          <cell r="B137" t="str">
            <v>Limerock</v>
          </cell>
        </row>
        <row r="138">
          <cell r="A138">
            <v>1632</v>
          </cell>
          <cell r="B138" t="str">
            <v>Dolomite</v>
          </cell>
        </row>
        <row r="139">
          <cell r="A139">
            <v>1633</v>
          </cell>
          <cell r="B139" t="str">
            <v>Phosphate</v>
          </cell>
        </row>
        <row r="140">
          <cell r="A140">
            <v>1634</v>
          </cell>
          <cell r="B140" t="str">
            <v>Heavy Minerals</v>
          </cell>
        </row>
        <row r="141">
          <cell r="A141">
            <v>1640</v>
          </cell>
          <cell r="B141" t="str">
            <v>Oil and Gas Fields</v>
          </cell>
        </row>
        <row r="142">
          <cell r="A142">
            <v>1641</v>
          </cell>
          <cell r="B142" t="str">
            <v>Crude Oil</v>
          </cell>
        </row>
        <row r="143">
          <cell r="A143">
            <v>1642</v>
          </cell>
          <cell r="B143" t="str">
            <v>Natural Gas</v>
          </cell>
        </row>
        <row r="144">
          <cell r="A144">
            <v>1650</v>
          </cell>
          <cell r="B144" t="str">
            <v>Reclaimed Land</v>
          </cell>
        </row>
        <row r="145">
          <cell r="A145">
            <v>1660</v>
          </cell>
          <cell r="B145" t="str">
            <v>Holding Ponds</v>
          </cell>
        </row>
        <row r="146">
          <cell r="A146">
            <v>1700</v>
          </cell>
          <cell r="B146" t="str">
            <v>Institutional</v>
          </cell>
        </row>
        <row r="147">
          <cell r="A147">
            <v>1710</v>
          </cell>
          <cell r="B147" t="str">
            <v>Educational Facilities</v>
          </cell>
        </row>
        <row r="148">
          <cell r="A148">
            <v>1711</v>
          </cell>
          <cell r="B148" t="str">
            <v>Universities or Colleges</v>
          </cell>
        </row>
        <row r="149">
          <cell r="A149">
            <v>1712</v>
          </cell>
          <cell r="B149" t="str">
            <v>Vocational Schools</v>
          </cell>
        </row>
        <row r="150">
          <cell r="A150">
            <v>1713</v>
          </cell>
          <cell r="B150" t="str">
            <v>High Schools</v>
          </cell>
        </row>
        <row r="151">
          <cell r="A151">
            <v>1714</v>
          </cell>
          <cell r="B151" t="str">
            <v>Middle Schools</v>
          </cell>
        </row>
        <row r="152">
          <cell r="A152">
            <v>1715</v>
          </cell>
          <cell r="B152" t="str">
            <v>Elementary Schools</v>
          </cell>
        </row>
        <row r="153">
          <cell r="A153">
            <v>1720</v>
          </cell>
          <cell r="B153" t="str">
            <v>Religious</v>
          </cell>
        </row>
        <row r="154">
          <cell r="A154">
            <v>1721</v>
          </cell>
          <cell r="B154" t="str">
            <v>Parochial Schools</v>
          </cell>
        </row>
        <row r="155">
          <cell r="A155">
            <v>1722</v>
          </cell>
          <cell r="B155" t="str">
            <v>Churches/Synagogues Only</v>
          </cell>
        </row>
        <row r="156">
          <cell r="A156">
            <v>1730</v>
          </cell>
          <cell r="B156" t="str">
            <v>Military</v>
          </cell>
        </row>
        <row r="157">
          <cell r="A157">
            <v>1731</v>
          </cell>
          <cell r="B157" t="str">
            <v>Air Force Installation</v>
          </cell>
        </row>
        <row r="158">
          <cell r="A158">
            <v>1732</v>
          </cell>
          <cell r="B158" t="str">
            <v>Army Installations</v>
          </cell>
        </row>
        <row r="159">
          <cell r="A159">
            <v>1733</v>
          </cell>
          <cell r="B159" t="str">
            <v>Navy Installations</v>
          </cell>
        </row>
        <row r="160">
          <cell r="A160">
            <v>1734</v>
          </cell>
          <cell r="B160" t="str">
            <v>Marines Installations</v>
          </cell>
        </row>
        <row r="161">
          <cell r="A161">
            <v>1735</v>
          </cell>
          <cell r="B161" t="str">
            <v>Coast Guard Installations</v>
          </cell>
        </row>
        <row r="162">
          <cell r="A162">
            <v>1736</v>
          </cell>
          <cell r="B162" t="str">
            <v>National Guard Installations</v>
          </cell>
        </row>
        <row r="163">
          <cell r="A163">
            <v>1740</v>
          </cell>
          <cell r="B163" t="str">
            <v>Medical and Health Care</v>
          </cell>
        </row>
        <row r="164">
          <cell r="A164">
            <v>1741</v>
          </cell>
          <cell r="B164" t="str">
            <v>Hospitals</v>
          </cell>
        </row>
        <row r="165">
          <cell r="A165">
            <v>1742</v>
          </cell>
          <cell r="B165" t="str">
            <v>Nursing Homes and/or Convalescent Centers</v>
          </cell>
        </row>
        <row r="166">
          <cell r="A166">
            <v>1743</v>
          </cell>
          <cell r="B166" t="str">
            <v>Clinics</v>
          </cell>
        </row>
        <row r="167">
          <cell r="A167">
            <v>1750</v>
          </cell>
          <cell r="B167" t="str">
            <v>Governmental</v>
          </cell>
        </row>
        <row r="168">
          <cell r="A168">
            <v>1751</v>
          </cell>
          <cell r="B168" t="str">
            <v>City Halls</v>
          </cell>
        </row>
        <row r="169">
          <cell r="A169">
            <v>1752</v>
          </cell>
          <cell r="B169" t="str">
            <v>Courthouses</v>
          </cell>
        </row>
        <row r="170">
          <cell r="A170">
            <v>1753</v>
          </cell>
          <cell r="B170" t="str">
            <v>Police Stations</v>
          </cell>
        </row>
        <row r="171">
          <cell r="A171">
            <v>1754</v>
          </cell>
          <cell r="B171" t="str">
            <v>Fire Stations</v>
          </cell>
        </row>
        <row r="172">
          <cell r="A172">
            <v>1755</v>
          </cell>
          <cell r="B172" t="str">
            <v>Office Buildings</v>
          </cell>
        </row>
        <row r="173">
          <cell r="A173">
            <v>1756</v>
          </cell>
          <cell r="B173" t="str">
            <v>Maintenance Yards</v>
          </cell>
        </row>
        <row r="174">
          <cell r="A174">
            <v>1757</v>
          </cell>
          <cell r="B174" t="str">
            <v>Post Offices</v>
          </cell>
        </row>
        <row r="175">
          <cell r="A175">
            <v>1758</v>
          </cell>
          <cell r="B175" t="str">
            <v>Other</v>
          </cell>
        </row>
        <row r="176">
          <cell r="A176">
            <v>1760</v>
          </cell>
          <cell r="B176" t="str">
            <v>Correctional</v>
          </cell>
        </row>
        <row r="177">
          <cell r="A177">
            <v>1761</v>
          </cell>
          <cell r="B177" t="str">
            <v>State Prisons</v>
          </cell>
        </row>
        <row r="178">
          <cell r="A178">
            <v>1762</v>
          </cell>
          <cell r="B178" t="str">
            <v>Federal Prisons</v>
          </cell>
        </row>
        <row r="179">
          <cell r="A179">
            <v>1763</v>
          </cell>
          <cell r="B179" t="str">
            <v>Juvenile Centers</v>
          </cell>
        </row>
        <row r="180">
          <cell r="A180">
            <v>1764</v>
          </cell>
          <cell r="B180" t="str">
            <v>Road Prisons</v>
          </cell>
        </row>
        <row r="181">
          <cell r="A181">
            <v>1765</v>
          </cell>
          <cell r="B181" t="str">
            <v>Municipal Prisons</v>
          </cell>
        </row>
        <row r="182">
          <cell r="A182">
            <v>1770</v>
          </cell>
          <cell r="B182" t="str">
            <v>Other Institutional</v>
          </cell>
        </row>
        <row r="183">
          <cell r="A183">
            <v>1780</v>
          </cell>
          <cell r="B183" t="str">
            <v>Commercial Child Care</v>
          </cell>
        </row>
        <row r="184">
          <cell r="A184">
            <v>1790</v>
          </cell>
          <cell r="B184" t="str">
            <v>Institutional Under Construction</v>
          </cell>
        </row>
        <row r="185">
          <cell r="A185">
            <v>1800</v>
          </cell>
          <cell r="B185" t="str">
            <v>Recreational</v>
          </cell>
        </row>
        <row r="186">
          <cell r="A186">
            <v>1810</v>
          </cell>
          <cell r="B186" t="str">
            <v>Swimming Beach</v>
          </cell>
        </row>
        <row r="187">
          <cell r="A187">
            <v>1820</v>
          </cell>
          <cell r="B187" t="str">
            <v>Golf Courses</v>
          </cell>
        </row>
        <row r="188">
          <cell r="A188">
            <v>1830</v>
          </cell>
          <cell r="B188" t="str">
            <v>Race Tracks</v>
          </cell>
        </row>
        <row r="189">
          <cell r="A189">
            <v>1831</v>
          </cell>
          <cell r="B189" t="str">
            <v>Automobile Tracks</v>
          </cell>
        </row>
        <row r="190">
          <cell r="A190">
            <v>1832</v>
          </cell>
          <cell r="B190" t="str">
            <v>Horse Tracks</v>
          </cell>
        </row>
        <row r="191">
          <cell r="A191">
            <v>1833</v>
          </cell>
          <cell r="B191" t="str">
            <v>Dog Tracks</v>
          </cell>
        </row>
        <row r="192">
          <cell r="A192">
            <v>1840</v>
          </cell>
          <cell r="B192" t="str">
            <v>Marinas and Fish Camps</v>
          </cell>
        </row>
        <row r="193">
          <cell r="A193">
            <v>1841</v>
          </cell>
          <cell r="B193" t="str">
            <v>Marinas (Basins)</v>
          </cell>
        </row>
        <row r="194">
          <cell r="A194">
            <v>1842</v>
          </cell>
          <cell r="B194" t="str">
            <v>Fish Camps</v>
          </cell>
        </row>
        <row r="195">
          <cell r="A195">
            <v>1850</v>
          </cell>
          <cell r="B195" t="str">
            <v>Parks and Zoos</v>
          </cell>
        </row>
        <row r="196">
          <cell r="A196">
            <v>1851</v>
          </cell>
          <cell r="B196" t="str">
            <v>City Parks</v>
          </cell>
        </row>
        <row r="197">
          <cell r="A197">
            <v>1852</v>
          </cell>
          <cell r="B197" t="str">
            <v>Zoos</v>
          </cell>
        </row>
        <row r="198">
          <cell r="A198">
            <v>1860</v>
          </cell>
          <cell r="B198" t="str">
            <v>Community Recreational Facilities</v>
          </cell>
        </row>
        <row r="199">
          <cell r="A199">
            <v>1861</v>
          </cell>
          <cell r="B199" t="str">
            <v>Baseball</v>
          </cell>
        </row>
        <row r="200">
          <cell r="A200">
            <v>1862</v>
          </cell>
          <cell r="B200" t="str">
            <v>Basketball</v>
          </cell>
        </row>
        <row r="201">
          <cell r="A201">
            <v>1863</v>
          </cell>
          <cell r="B201" t="str">
            <v>Football/Soccer</v>
          </cell>
        </row>
        <row r="202">
          <cell r="A202">
            <v>1864</v>
          </cell>
          <cell r="B202" t="str">
            <v>Tennis</v>
          </cell>
        </row>
        <row r="203">
          <cell r="A203">
            <v>1870</v>
          </cell>
          <cell r="B203" t="str">
            <v>Stadiums &lt;Those facilities not associated with high schools, colleges or universities&gt;</v>
          </cell>
        </row>
        <row r="204">
          <cell r="A204">
            <v>1880</v>
          </cell>
          <cell r="B204" t="str">
            <v>Historical Sites</v>
          </cell>
        </row>
        <row r="205">
          <cell r="A205">
            <v>1881</v>
          </cell>
          <cell r="B205" t="str">
            <v>Prehistoric</v>
          </cell>
        </row>
        <row r="206">
          <cell r="A206">
            <v>1882</v>
          </cell>
          <cell r="B206" t="str">
            <v>Historic</v>
          </cell>
        </row>
        <row r="207">
          <cell r="A207">
            <v>1890</v>
          </cell>
          <cell r="B207" t="str">
            <v>Other Recreational</v>
          </cell>
        </row>
        <row r="208">
          <cell r="A208">
            <v>1891</v>
          </cell>
          <cell r="B208" t="str">
            <v>Riding Stables</v>
          </cell>
        </row>
        <row r="209">
          <cell r="A209">
            <v>1892</v>
          </cell>
          <cell r="B209" t="str">
            <v>Go-Cart Tracks</v>
          </cell>
        </row>
        <row r="210">
          <cell r="A210">
            <v>1893</v>
          </cell>
          <cell r="B210" t="str">
            <v>Skeet Ranges</v>
          </cell>
        </row>
        <row r="211">
          <cell r="A211">
            <v>1894</v>
          </cell>
          <cell r="B211" t="str">
            <v>Rifle and/or Pistol Ranges</v>
          </cell>
        </row>
        <row r="212">
          <cell r="A212">
            <v>1895</v>
          </cell>
          <cell r="B212" t="str">
            <v>Golf Driving Ranges</v>
          </cell>
        </row>
        <row r="213">
          <cell r="A213">
            <v>1896</v>
          </cell>
          <cell r="B213" t="str">
            <v>Other</v>
          </cell>
        </row>
        <row r="214">
          <cell r="A214">
            <v>1900</v>
          </cell>
          <cell r="B214" t="str">
            <v>Open Land</v>
          </cell>
        </row>
        <row r="215">
          <cell r="A215">
            <v>1910</v>
          </cell>
          <cell r="B215" t="str">
            <v>Undeveloped Land within Urban Areas</v>
          </cell>
        </row>
        <row r="216">
          <cell r="A216">
            <v>1920</v>
          </cell>
          <cell r="B216" t="str">
            <v>Inactive Land with street pattern but without structures</v>
          </cell>
        </row>
        <row r="217">
          <cell r="A217">
            <v>1930</v>
          </cell>
          <cell r="B217" t="str">
            <v>Urban Land in transition without positive indicators of intended activity</v>
          </cell>
        </row>
        <row r="218">
          <cell r="A218">
            <v>1940</v>
          </cell>
          <cell r="B218" t="str">
            <v>Other Open Land</v>
          </cell>
        </row>
        <row r="219">
          <cell r="A219">
            <v>2000</v>
          </cell>
          <cell r="B219" t="str">
            <v>AGRICULTURE</v>
          </cell>
        </row>
        <row r="220">
          <cell r="A220">
            <v>2100</v>
          </cell>
          <cell r="B220" t="str">
            <v>Cropland and Pastureland</v>
          </cell>
        </row>
        <row r="221">
          <cell r="A221">
            <v>2110</v>
          </cell>
          <cell r="B221" t="str">
            <v>Improved Pastures</v>
          </cell>
        </row>
        <row r="222">
          <cell r="A222">
            <v>2120</v>
          </cell>
          <cell r="B222" t="str">
            <v>Unimproved Pastures</v>
          </cell>
        </row>
        <row r="223">
          <cell r="A223">
            <v>2130</v>
          </cell>
          <cell r="B223" t="str">
            <v>Woodland Pastures</v>
          </cell>
        </row>
        <row r="224">
          <cell r="A224">
            <v>2140</v>
          </cell>
          <cell r="B224" t="str">
            <v>Row Crops</v>
          </cell>
        </row>
        <row r="225">
          <cell r="A225">
            <v>2141</v>
          </cell>
          <cell r="B225" t="str">
            <v>Corn</v>
          </cell>
        </row>
        <row r="226">
          <cell r="A226">
            <v>2142</v>
          </cell>
          <cell r="B226" t="str">
            <v>Tomatoes</v>
          </cell>
        </row>
        <row r="227">
          <cell r="A227">
            <v>2143</v>
          </cell>
          <cell r="B227" t="str">
            <v>Potatoes</v>
          </cell>
        </row>
        <row r="228">
          <cell r="A228">
            <v>2144</v>
          </cell>
          <cell r="B228" t="str">
            <v>Beans</v>
          </cell>
        </row>
        <row r="229">
          <cell r="A229">
            <v>2145</v>
          </cell>
          <cell r="B229" t="str">
            <v>Peanuts</v>
          </cell>
        </row>
        <row r="230">
          <cell r="A230">
            <v>2146</v>
          </cell>
          <cell r="B230" t="str">
            <v>Soybeans</v>
          </cell>
        </row>
        <row r="231">
          <cell r="A231">
            <v>2147</v>
          </cell>
          <cell r="B231" t="str">
            <v>Strawberries</v>
          </cell>
        </row>
        <row r="232">
          <cell r="A232">
            <v>2148</v>
          </cell>
          <cell r="B232" t="str">
            <v>Tobacco</v>
          </cell>
        </row>
        <row r="233">
          <cell r="A233">
            <v>2150</v>
          </cell>
          <cell r="B233" t="str">
            <v>Field Crops</v>
          </cell>
        </row>
        <row r="234">
          <cell r="A234">
            <v>2151</v>
          </cell>
          <cell r="B234" t="str">
            <v>Wheat</v>
          </cell>
        </row>
        <row r="235">
          <cell r="A235">
            <v>2152</v>
          </cell>
          <cell r="B235" t="str">
            <v>Oats</v>
          </cell>
        </row>
        <row r="236">
          <cell r="A236">
            <v>2153</v>
          </cell>
          <cell r="B236" t="str">
            <v>Hay</v>
          </cell>
        </row>
        <row r="237">
          <cell r="A237">
            <v>2154</v>
          </cell>
          <cell r="B237" t="str">
            <v>Watermelons</v>
          </cell>
        </row>
        <row r="238">
          <cell r="A238">
            <v>2155</v>
          </cell>
          <cell r="B238" t="str">
            <v>Grasses</v>
          </cell>
        </row>
        <row r="239">
          <cell r="A239">
            <v>2156</v>
          </cell>
          <cell r="B239" t="str">
            <v>Sugar Cane</v>
          </cell>
        </row>
        <row r="240">
          <cell r="A240">
            <v>2200</v>
          </cell>
          <cell r="B240" t="str">
            <v>Tree Crops</v>
          </cell>
        </row>
        <row r="241">
          <cell r="A241">
            <v>2210</v>
          </cell>
          <cell r="B241" t="str">
            <v>Citrus Groves</v>
          </cell>
        </row>
        <row r="242">
          <cell r="A242">
            <v>2211</v>
          </cell>
          <cell r="B242" t="str">
            <v>Oranges</v>
          </cell>
        </row>
        <row r="243">
          <cell r="A243">
            <v>2212</v>
          </cell>
          <cell r="B243" t="str">
            <v>Grapefruits</v>
          </cell>
        </row>
        <row r="244">
          <cell r="A244">
            <v>2213</v>
          </cell>
          <cell r="B244" t="str">
            <v>Tangerines</v>
          </cell>
        </row>
        <row r="245">
          <cell r="A245">
            <v>2220</v>
          </cell>
          <cell r="B245" t="str">
            <v>Fruit Orchards</v>
          </cell>
        </row>
        <row r="246">
          <cell r="A246">
            <v>2221</v>
          </cell>
          <cell r="B246" t="str">
            <v>Peaches</v>
          </cell>
        </row>
        <row r="247">
          <cell r="A247">
            <v>2222</v>
          </cell>
          <cell r="B247" t="str">
            <v>Mangos</v>
          </cell>
        </row>
        <row r="248">
          <cell r="A248">
            <v>2223</v>
          </cell>
          <cell r="B248" t="str">
            <v>Avocados</v>
          </cell>
        </row>
        <row r="249">
          <cell r="A249">
            <v>2230</v>
          </cell>
          <cell r="B249" t="str">
            <v>Other Groves</v>
          </cell>
        </row>
        <row r="250">
          <cell r="A250">
            <v>2231</v>
          </cell>
          <cell r="B250" t="str">
            <v>Pecans</v>
          </cell>
        </row>
        <row r="251">
          <cell r="A251">
            <v>2240</v>
          </cell>
          <cell r="B251" t="str">
            <v>Abandoned Groves</v>
          </cell>
        </row>
        <row r="252">
          <cell r="A252">
            <v>2300</v>
          </cell>
          <cell r="B252" t="str">
            <v>Feeding Operations</v>
          </cell>
        </row>
        <row r="253">
          <cell r="A253">
            <v>2310</v>
          </cell>
          <cell r="B253" t="str">
            <v>Cattle Feeding Operations</v>
          </cell>
        </row>
        <row r="254">
          <cell r="A254">
            <v>2320</v>
          </cell>
          <cell r="B254" t="str">
            <v>Poultry Feeding Operations</v>
          </cell>
        </row>
        <row r="255">
          <cell r="A255">
            <v>2330</v>
          </cell>
          <cell r="B255" t="str">
            <v>Swine Feeding Operations</v>
          </cell>
        </row>
        <row r="256">
          <cell r="A256">
            <v>2400</v>
          </cell>
          <cell r="B256" t="str">
            <v>Nurseries and Vineyards</v>
          </cell>
        </row>
        <row r="257">
          <cell r="A257">
            <v>2410</v>
          </cell>
          <cell r="B257" t="str">
            <v>Tree Nurseries</v>
          </cell>
        </row>
        <row r="258">
          <cell r="A258">
            <v>2411</v>
          </cell>
          <cell r="B258" t="str">
            <v>Pot Nurseries</v>
          </cell>
        </row>
        <row r="259">
          <cell r="A259">
            <v>2412</v>
          </cell>
          <cell r="B259" t="str">
            <v>Field Nurseries</v>
          </cell>
        </row>
        <row r="260">
          <cell r="A260">
            <v>2420</v>
          </cell>
          <cell r="B260" t="str">
            <v>Sod Farms</v>
          </cell>
        </row>
        <row r="261">
          <cell r="A261">
            <v>2430</v>
          </cell>
          <cell r="B261" t="str">
            <v>Ornamentals</v>
          </cell>
        </row>
        <row r="262">
          <cell r="A262">
            <v>2440</v>
          </cell>
          <cell r="B262" t="str">
            <v>Vineyards</v>
          </cell>
        </row>
        <row r="263">
          <cell r="A263">
            <v>2450</v>
          </cell>
          <cell r="B263" t="str">
            <v>Floriculture</v>
          </cell>
        </row>
        <row r="264">
          <cell r="A264">
            <v>2460</v>
          </cell>
          <cell r="B264" t="str">
            <v>Timber Nurseries</v>
          </cell>
        </row>
        <row r="265">
          <cell r="A265">
            <v>2500</v>
          </cell>
          <cell r="B265" t="str">
            <v>Specialty Farms</v>
          </cell>
        </row>
        <row r="266">
          <cell r="A266">
            <v>2510</v>
          </cell>
          <cell r="B266" t="str">
            <v>Horse Farms</v>
          </cell>
        </row>
        <row r="267">
          <cell r="A267">
            <v>2520</v>
          </cell>
          <cell r="B267" t="str">
            <v>Dairies</v>
          </cell>
        </row>
        <row r="268">
          <cell r="A268">
            <v>2530</v>
          </cell>
          <cell r="B268" t="str">
            <v>Kennels</v>
          </cell>
        </row>
        <row r="269">
          <cell r="A269">
            <v>2540</v>
          </cell>
          <cell r="B269" t="str">
            <v>Aquaculture</v>
          </cell>
        </row>
        <row r="270">
          <cell r="A270">
            <v>2590</v>
          </cell>
          <cell r="B270" t="str">
            <v>Other</v>
          </cell>
        </row>
        <row r="271">
          <cell r="A271">
            <v>2600</v>
          </cell>
          <cell r="B271" t="str">
            <v>Other Open Lands &lt;Rural&gt;</v>
          </cell>
        </row>
        <row r="272">
          <cell r="A272">
            <v>2610</v>
          </cell>
          <cell r="B272" t="str">
            <v>Fallow Crop Land</v>
          </cell>
        </row>
        <row r="273">
          <cell r="A273">
            <v>3000</v>
          </cell>
          <cell r="B273" t="str">
            <v>RANGELAND</v>
          </cell>
        </row>
        <row r="274">
          <cell r="A274">
            <v>3100</v>
          </cell>
          <cell r="B274" t="str">
            <v>Herbaceous (Dry Prairie)</v>
          </cell>
        </row>
        <row r="275">
          <cell r="A275">
            <v>3200</v>
          </cell>
          <cell r="B275" t="str">
            <v>Shrub and Brushland</v>
          </cell>
        </row>
        <row r="276">
          <cell r="A276">
            <v>3201</v>
          </cell>
          <cell r="B276" t="str">
            <v>Class 1 - less than 25% ground cover (excluding grasses)</v>
          </cell>
        </row>
        <row r="277">
          <cell r="A277">
            <v>3202</v>
          </cell>
          <cell r="B277" t="str">
            <v>Class 2 - 26 to 50% ground cover</v>
          </cell>
        </row>
        <row r="278">
          <cell r="A278">
            <v>3203</v>
          </cell>
          <cell r="B278" t="str">
            <v>Class 3 - 51 to 75% ground cover</v>
          </cell>
        </row>
        <row r="279">
          <cell r="A279">
            <v>3204</v>
          </cell>
          <cell r="B279" t="str">
            <v>Class 4 - greater than 75% ground cover</v>
          </cell>
        </row>
        <row r="280">
          <cell r="A280">
            <v>3210</v>
          </cell>
          <cell r="B280" t="str">
            <v>Palmetto Prairies</v>
          </cell>
        </row>
        <row r="281">
          <cell r="A281">
            <v>3220</v>
          </cell>
          <cell r="B281" t="str">
            <v>Coastal Scrub</v>
          </cell>
        </row>
        <row r="282">
          <cell r="A282">
            <v>3290</v>
          </cell>
          <cell r="B282" t="str">
            <v>Other Shrubs and Brush</v>
          </cell>
        </row>
        <row r="283">
          <cell r="A283">
            <v>3300</v>
          </cell>
          <cell r="B283" t="str">
            <v>Mixed Rangeland</v>
          </cell>
        </row>
        <row r="284">
          <cell r="A284">
            <v>4000</v>
          </cell>
          <cell r="B284" t="str">
            <v>UPLAND FORESTS</v>
          </cell>
        </row>
        <row r="285">
          <cell r="A285">
            <v>4001</v>
          </cell>
          <cell r="B285" t="str">
            <v>Class 1 - 10 to 30% crown closure</v>
          </cell>
        </row>
        <row r="286">
          <cell r="A286">
            <v>4002</v>
          </cell>
          <cell r="B286" t="str">
            <v>Class 2 - 31 to 50% crown closure</v>
          </cell>
        </row>
        <row r="287">
          <cell r="A287">
            <v>4003</v>
          </cell>
          <cell r="B287" t="str">
            <v>Class 3 - 51 to 70% crown closure</v>
          </cell>
        </row>
        <row r="288">
          <cell r="A288">
            <v>4004</v>
          </cell>
          <cell r="B288" t="str">
            <v>Class 4 - greater than 70% crown closure</v>
          </cell>
        </row>
        <row r="289">
          <cell r="A289">
            <v>4100</v>
          </cell>
          <cell r="B289" t="str">
            <v>Upland Coniferous Forests</v>
          </cell>
        </row>
        <row r="290">
          <cell r="A290">
            <v>4110</v>
          </cell>
          <cell r="B290" t="str">
            <v>Pine Flatwoods</v>
          </cell>
        </row>
        <row r="291">
          <cell r="A291">
            <v>4120</v>
          </cell>
          <cell r="B291" t="str">
            <v>Longleaf Pine - Xeric Oak</v>
          </cell>
        </row>
        <row r="292">
          <cell r="A292">
            <v>4130</v>
          </cell>
          <cell r="B292" t="str">
            <v>Sand Pine</v>
          </cell>
        </row>
        <row r="293">
          <cell r="A293">
            <v>4140</v>
          </cell>
          <cell r="B293" t="str">
            <v>Pine - Mesic Oak</v>
          </cell>
        </row>
        <row r="294">
          <cell r="A294">
            <v>4150</v>
          </cell>
          <cell r="B294" t="str">
            <v>Mixed Pine</v>
          </cell>
        </row>
        <row r="295">
          <cell r="A295">
            <v>4190</v>
          </cell>
          <cell r="B295" t="str">
            <v>Other Pines</v>
          </cell>
        </row>
        <row r="296">
          <cell r="A296">
            <v>4200</v>
          </cell>
          <cell r="B296" t="str">
            <v>Upland Hardwood Forests</v>
          </cell>
        </row>
        <row r="297">
          <cell r="A297">
            <v>4210</v>
          </cell>
          <cell r="B297" t="str">
            <v>Xeric Oak</v>
          </cell>
        </row>
        <row r="298">
          <cell r="A298">
            <v>4220</v>
          </cell>
          <cell r="B298" t="str">
            <v>Brazilian Pepper</v>
          </cell>
        </row>
        <row r="299">
          <cell r="A299">
            <v>4230</v>
          </cell>
          <cell r="B299" t="str">
            <v>Oak - Pine - Hickory</v>
          </cell>
        </row>
        <row r="300">
          <cell r="A300">
            <v>4240</v>
          </cell>
          <cell r="B300" t="str">
            <v>Melaleuca</v>
          </cell>
        </row>
        <row r="301">
          <cell r="A301">
            <v>4250</v>
          </cell>
          <cell r="B301" t="str">
            <v>Temperate Hardwoods</v>
          </cell>
        </row>
        <row r="302">
          <cell r="A302">
            <v>4260</v>
          </cell>
          <cell r="B302" t="str">
            <v>Tropical Hardwoods</v>
          </cell>
        </row>
        <row r="303">
          <cell r="A303">
            <v>4270</v>
          </cell>
          <cell r="B303" t="str">
            <v>Live Oak</v>
          </cell>
        </row>
        <row r="304">
          <cell r="A304">
            <v>4280</v>
          </cell>
          <cell r="B304" t="str">
            <v>Cabbage Palm</v>
          </cell>
        </row>
        <row r="305">
          <cell r="A305">
            <v>4290</v>
          </cell>
          <cell r="B305" t="str">
            <v>Wax Myrtle - Willow</v>
          </cell>
        </row>
        <row r="306">
          <cell r="A306">
            <v>4300</v>
          </cell>
          <cell r="B306" t="str">
            <v>Upland Hardwood Forests, Continued</v>
          </cell>
        </row>
        <row r="307">
          <cell r="A307">
            <v>4310</v>
          </cell>
          <cell r="B307" t="str">
            <v>Beech - Magnolia</v>
          </cell>
        </row>
        <row r="308">
          <cell r="A308">
            <v>4320</v>
          </cell>
          <cell r="B308" t="str">
            <v>Sand Live Oak</v>
          </cell>
        </row>
        <row r="309">
          <cell r="A309">
            <v>4330</v>
          </cell>
          <cell r="B309" t="str">
            <v>Western Everglades Hardwoods</v>
          </cell>
        </row>
        <row r="310">
          <cell r="A310">
            <v>4340</v>
          </cell>
          <cell r="B310" t="str">
            <v>Hardwood - Coniferous Mixed</v>
          </cell>
        </row>
        <row r="311">
          <cell r="A311">
            <v>4350</v>
          </cell>
          <cell r="B311" t="str">
            <v>Dead Trees</v>
          </cell>
        </row>
        <row r="312">
          <cell r="A312">
            <v>4360</v>
          </cell>
          <cell r="B312" t="str">
            <v>Upland Scrub, Pine and Hardwoods</v>
          </cell>
        </row>
        <row r="313">
          <cell r="A313">
            <v>4370</v>
          </cell>
          <cell r="B313" t="str">
            <v>Australian Pines</v>
          </cell>
        </row>
        <row r="314">
          <cell r="A314">
            <v>4380</v>
          </cell>
          <cell r="B314" t="str">
            <v>Mixed Hardwoods</v>
          </cell>
        </row>
        <row r="315">
          <cell r="A315">
            <v>4390</v>
          </cell>
          <cell r="B315" t="str">
            <v>Other Hardwoods</v>
          </cell>
        </row>
        <row r="316">
          <cell r="A316">
            <v>4400</v>
          </cell>
          <cell r="B316" t="str">
            <v>Tree Plantations</v>
          </cell>
        </row>
        <row r="317">
          <cell r="A317">
            <v>4410</v>
          </cell>
          <cell r="B317" t="str">
            <v>Coniferous Plantations</v>
          </cell>
        </row>
        <row r="318">
          <cell r="A318">
            <v>4411</v>
          </cell>
          <cell r="B318" t="str">
            <v>Sand Pine Plantations</v>
          </cell>
        </row>
        <row r="319">
          <cell r="A319">
            <v>4412</v>
          </cell>
          <cell r="B319" t="str">
            <v>Christmas Tree Plantations</v>
          </cell>
        </row>
        <row r="320">
          <cell r="A320">
            <v>4420</v>
          </cell>
          <cell r="B320" t="str">
            <v>Hardwood Plantations</v>
          </cell>
        </row>
        <row r="321">
          <cell r="A321">
            <v>4421</v>
          </cell>
          <cell r="B321" t="str">
            <v>Eucalyptus Plantations</v>
          </cell>
        </row>
        <row r="322">
          <cell r="A322">
            <v>4430</v>
          </cell>
          <cell r="B322" t="str">
            <v>Forest Regeneration Areas</v>
          </cell>
        </row>
        <row r="323">
          <cell r="A323">
            <v>4440</v>
          </cell>
          <cell r="B323" t="str">
            <v>Experimental Tree Plots</v>
          </cell>
        </row>
        <row r="324">
          <cell r="A324">
            <v>4450</v>
          </cell>
          <cell r="B324" t="str">
            <v>Seed Plantations</v>
          </cell>
        </row>
        <row r="325">
          <cell r="A325">
            <v>5000</v>
          </cell>
          <cell r="B325" t="str">
            <v>WATER</v>
          </cell>
        </row>
        <row r="326">
          <cell r="A326">
            <v>5100</v>
          </cell>
          <cell r="B326" t="str">
            <v>Streams and Waterways</v>
          </cell>
        </row>
        <row r="327">
          <cell r="A327">
            <v>5200</v>
          </cell>
          <cell r="B327" t="str">
            <v>Lakes</v>
          </cell>
        </row>
        <row r="328">
          <cell r="A328">
            <v>5210</v>
          </cell>
          <cell r="B328" t="str">
            <v>Lakes larger than 500 acres (202 hectares)</v>
          </cell>
        </row>
        <row r="329">
          <cell r="A329">
            <v>5220</v>
          </cell>
          <cell r="B329" t="str">
            <v>Lakes larger than 100 acres (40 hectares)</v>
          </cell>
        </row>
        <row r="330">
          <cell r="A330">
            <v>5230</v>
          </cell>
          <cell r="B330" t="str">
            <v>Lakes larger than 10 acres (4 hectares) but less than 100 acres</v>
          </cell>
        </row>
        <row r="331">
          <cell r="A331">
            <v>5240</v>
          </cell>
          <cell r="B331" t="str">
            <v>Lakes less than 10 acres (4 hectares) which are dominant features.</v>
          </cell>
        </row>
        <row r="332">
          <cell r="A332">
            <v>5250</v>
          </cell>
          <cell r="B332" t="str">
            <v>Marshy Lakes</v>
          </cell>
        </row>
        <row r="333">
          <cell r="A333">
            <v>5300</v>
          </cell>
          <cell r="B333" t="str">
            <v>Reservoirs</v>
          </cell>
        </row>
        <row r="334">
          <cell r="A334">
            <v>5310</v>
          </cell>
          <cell r="B334" t="str">
            <v>Reservoirs larger than 500 acres (202 hectares)</v>
          </cell>
        </row>
        <row r="335">
          <cell r="A335">
            <v>5320</v>
          </cell>
          <cell r="B335" t="str">
            <v>Reservoirs larger than 100 acres (40 hectares) but less than 500 acres</v>
          </cell>
        </row>
        <row r="336">
          <cell r="A336">
            <v>5330</v>
          </cell>
          <cell r="B336" t="str">
            <v>Reservoirs larger than 10 acres (4 hectares) but less than 100 acres</v>
          </cell>
        </row>
        <row r="337">
          <cell r="A337">
            <v>5340</v>
          </cell>
          <cell r="B337" t="str">
            <v>Reservoirs less than 10 acres (4 hectares) which are dominant features</v>
          </cell>
        </row>
        <row r="338">
          <cell r="A338">
            <v>5400</v>
          </cell>
          <cell r="B338" t="str">
            <v>Bays and Estuaries</v>
          </cell>
        </row>
        <row r="339">
          <cell r="A339">
            <v>5410</v>
          </cell>
          <cell r="B339" t="str">
            <v>Embayments opening directly into the Gulf of Mexico or the Atlantic Ocean</v>
          </cell>
        </row>
        <row r="340">
          <cell r="A340">
            <v>5420</v>
          </cell>
          <cell r="B340" t="str">
            <v>Embayments not opening directly into the Gulf of Mexico or the Atlantic Ocean</v>
          </cell>
        </row>
        <row r="341">
          <cell r="A341">
            <v>5500</v>
          </cell>
          <cell r="B341" t="str">
            <v>Major Springs</v>
          </cell>
        </row>
        <row r="342">
          <cell r="A342">
            <v>5600</v>
          </cell>
          <cell r="B342" t="str">
            <v>Slough Waters</v>
          </cell>
        </row>
        <row r="343">
          <cell r="A343">
            <v>5700</v>
          </cell>
          <cell r="B343" t="str">
            <v>Major Bodies of Water</v>
          </cell>
        </row>
        <row r="344">
          <cell r="A344">
            <v>5710</v>
          </cell>
          <cell r="B344" t="str">
            <v>Atlantic Ocean</v>
          </cell>
        </row>
        <row r="345">
          <cell r="A345">
            <v>5720</v>
          </cell>
          <cell r="B345" t="str">
            <v>Gulf of Mexico</v>
          </cell>
        </row>
        <row r="346">
          <cell r="A346">
            <v>6000</v>
          </cell>
          <cell r="B346" t="str">
            <v>WETLANDS</v>
          </cell>
        </row>
        <row r="347">
          <cell r="A347">
            <v>6100</v>
          </cell>
          <cell r="B347" t="str">
            <v>Wetland Hardwood Forests</v>
          </cell>
        </row>
        <row r="348">
          <cell r="A348">
            <v>6101</v>
          </cell>
          <cell r="B348" t="str">
            <v>Class 1 - 10 to 30% crown closure</v>
          </cell>
        </row>
        <row r="349">
          <cell r="A349">
            <v>6102</v>
          </cell>
          <cell r="B349" t="str">
            <v>Class 2 - 31 to 50% crown closure</v>
          </cell>
        </row>
        <row r="350">
          <cell r="A350">
            <v>6103</v>
          </cell>
          <cell r="B350" t="str">
            <v>Class 3 - 51 to 70% crown closure</v>
          </cell>
        </row>
        <row r="351">
          <cell r="A351">
            <v>6104</v>
          </cell>
          <cell r="B351" t="str">
            <v>Class 4 - greater than 70% crown closure</v>
          </cell>
        </row>
        <row r="352">
          <cell r="A352">
            <v>6110</v>
          </cell>
          <cell r="B352" t="str">
            <v>Bay Swamps</v>
          </cell>
        </row>
        <row r="353">
          <cell r="A353">
            <v>6120</v>
          </cell>
          <cell r="B353" t="str">
            <v>Mangrove Swamps</v>
          </cell>
        </row>
        <row r="354">
          <cell r="A354">
            <v>6130</v>
          </cell>
          <cell r="B354" t="str">
            <v>Gum Swamps</v>
          </cell>
        </row>
        <row r="355">
          <cell r="A355">
            <v>6140</v>
          </cell>
          <cell r="B355" t="str">
            <v>Titi Swamps</v>
          </cell>
        </row>
        <row r="356">
          <cell r="A356">
            <v>6150</v>
          </cell>
          <cell r="B356" t="str">
            <v>Streams and Lake Swamps (Bottomland)</v>
          </cell>
        </row>
        <row r="357">
          <cell r="A357">
            <v>6160</v>
          </cell>
          <cell r="B357" t="str">
            <v>Inland Ponds and Sloughs</v>
          </cell>
        </row>
        <row r="358">
          <cell r="A358">
            <v>6170</v>
          </cell>
          <cell r="B358" t="str">
            <v>Mixed Wetland Hardwoods</v>
          </cell>
        </row>
        <row r="359">
          <cell r="A359">
            <v>6172</v>
          </cell>
          <cell r="B359" t="str">
            <v>Mixed Shrubs</v>
          </cell>
        </row>
        <row r="360">
          <cell r="A360">
            <v>6180</v>
          </cell>
          <cell r="B360" t="str">
            <v>Willow and Elderberry</v>
          </cell>
        </row>
        <row r="361">
          <cell r="A361">
            <v>6190</v>
          </cell>
          <cell r="B361" t="str">
            <v>Exotic Wetland Hardwoods</v>
          </cell>
        </row>
        <row r="362">
          <cell r="A362">
            <v>6200</v>
          </cell>
          <cell r="B362" t="str">
            <v>Wetland Coniferous Forests</v>
          </cell>
        </row>
        <row r="363">
          <cell r="A363">
            <v>6201</v>
          </cell>
          <cell r="B363" t="str">
            <v>Class 1 - 10 to 30% crown closure</v>
          </cell>
        </row>
        <row r="364">
          <cell r="A364">
            <v>6202</v>
          </cell>
          <cell r="B364" t="str">
            <v>Class 2 - 31 to 50% crown closure</v>
          </cell>
        </row>
        <row r="365">
          <cell r="A365">
            <v>6203</v>
          </cell>
          <cell r="B365" t="str">
            <v>Class 3 - 51 to 70% crown closure</v>
          </cell>
        </row>
        <row r="366">
          <cell r="A366">
            <v>6204</v>
          </cell>
          <cell r="B366" t="str">
            <v>Class 4 - greater than 70% crown closure</v>
          </cell>
        </row>
        <row r="367">
          <cell r="A367">
            <v>6210</v>
          </cell>
          <cell r="B367" t="str">
            <v>Cypress</v>
          </cell>
        </row>
        <row r="368">
          <cell r="A368">
            <v>6220</v>
          </cell>
          <cell r="B368" t="str">
            <v>Pond Pine</v>
          </cell>
        </row>
        <row r="369">
          <cell r="A369">
            <v>6230</v>
          </cell>
          <cell r="B369" t="str">
            <v>Atlantic White Cedar</v>
          </cell>
        </row>
        <row r="370">
          <cell r="A370">
            <v>6240</v>
          </cell>
          <cell r="B370" t="str">
            <v>Cypress - Pine - Cabbage Palm</v>
          </cell>
        </row>
        <row r="371">
          <cell r="A371">
            <v>6250</v>
          </cell>
          <cell r="B371" t="str">
            <v>Hydric Pine Flatwoods</v>
          </cell>
        </row>
        <row r="372">
          <cell r="A372">
            <v>6260</v>
          </cell>
          <cell r="B372" t="str">
            <v>Hydric Pine Savanna</v>
          </cell>
        </row>
        <row r="373">
          <cell r="A373">
            <v>6270</v>
          </cell>
          <cell r="B373" t="str">
            <v>Slash Pine Swamp Forest</v>
          </cell>
        </row>
        <row r="374">
          <cell r="A374">
            <v>6300</v>
          </cell>
          <cell r="B374" t="str">
            <v>Wetland Forested Mixed</v>
          </cell>
        </row>
        <row r="375">
          <cell r="A375">
            <v>6310</v>
          </cell>
          <cell r="B375" t="str">
            <v>Wetland Shrub</v>
          </cell>
        </row>
        <row r="376">
          <cell r="A376">
            <v>6400</v>
          </cell>
          <cell r="B376" t="str">
            <v>Vegetated Non-Forested Wetlands</v>
          </cell>
        </row>
        <row r="377">
          <cell r="A377">
            <v>6410</v>
          </cell>
          <cell r="B377" t="str">
            <v>Freshwater Marshes</v>
          </cell>
        </row>
        <row r="378">
          <cell r="A378">
            <v>6411</v>
          </cell>
          <cell r="B378" t="str">
            <v>Sawgrass</v>
          </cell>
        </row>
        <row r="379">
          <cell r="A379">
            <v>6412</v>
          </cell>
          <cell r="B379" t="str">
            <v>Cattail</v>
          </cell>
        </row>
        <row r="380">
          <cell r="A380">
            <v>6413</v>
          </cell>
          <cell r="B380" t="str">
            <v>Spike Rush</v>
          </cell>
        </row>
        <row r="381">
          <cell r="A381">
            <v>6414</v>
          </cell>
          <cell r="B381" t="str">
            <v>Maidencane</v>
          </cell>
        </row>
        <row r="382">
          <cell r="A382">
            <v>6415</v>
          </cell>
          <cell r="B382" t="str">
            <v>Dog fennel and low marsh grasses</v>
          </cell>
        </row>
        <row r="383">
          <cell r="A383">
            <v>6416</v>
          </cell>
          <cell r="B383" t="str">
            <v>Arrowroot</v>
          </cell>
        </row>
        <row r="384">
          <cell r="A384">
            <v>6417</v>
          </cell>
          <cell r="B384" t="str">
            <v>Freshwater Marsh with shrubs, brushes, and vines</v>
          </cell>
        </row>
        <row r="385">
          <cell r="A385">
            <v>6418</v>
          </cell>
          <cell r="B385" t="str">
            <v>Giant Cutgrass</v>
          </cell>
        </row>
        <row r="386">
          <cell r="A386">
            <v>6420</v>
          </cell>
          <cell r="B386" t="str">
            <v>Saltwater Marshes</v>
          </cell>
        </row>
        <row r="387">
          <cell r="A387">
            <v>6421</v>
          </cell>
          <cell r="B387" t="str">
            <v>Cordgrass</v>
          </cell>
        </row>
        <row r="388">
          <cell r="A388">
            <v>6422</v>
          </cell>
          <cell r="B388" t="str">
            <v>Needlerush</v>
          </cell>
        </row>
        <row r="389">
          <cell r="A389">
            <v>6430</v>
          </cell>
          <cell r="B389" t="str">
            <v>Wet Prairies</v>
          </cell>
        </row>
        <row r="390">
          <cell r="A390">
            <v>6440</v>
          </cell>
          <cell r="B390" t="str">
            <v>Emergent Aquatic Vegetation</v>
          </cell>
        </row>
        <row r="391">
          <cell r="A391">
            <v>6441</v>
          </cell>
          <cell r="B391" t="str">
            <v>Water Lettuce</v>
          </cell>
        </row>
        <row r="392">
          <cell r="A392">
            <v>6442</v>
          </cell>
          <cell r="B392" t="str">
            <v>Spatterdock</v>
          </cell>
        </row>
        <row r="393">
          <cell r="A393">
            <v>6443</v>
          </cell>
          <cell r="B393" t="str">
            <v>Water Hyacinth</v>
          </cell>
        </row>
        <row r="394">
          <cell r="A394">
            <v>6444</v>
          </cell>
          <cell r="B394" t="str">
            <v>Duckweed</v>
          </cell>
        </row>
        <row r="395">
          <cell r="A395">
            <v>6445</v>
          </cell>
          <cell r="B395" t="str">
            <v>Water Lily</v>
          </cell>
        </row>
        <row r="396">
          <cell r="A396">
            <v>6450</v>
          </cell>
          <cell r="B396" t="str">
            <v>Submergent Aquatic Vegetation</v>
          </cell>
        </row>
        <row r="397">
          <cell r="A397">
            <v>6451</v>
          </cell>
          <cell r="B397" t="str">
            <v>Hydrilla</v>
          </cell>
        </row>
        <row r="398">
          <cell r="A398">
            <v>6460</v>
          </cell>
          <cell r="B398" t="str">
            <v>Treeless Hydric Savanna</v>
          </cell>
        </row>
        <row r="399">
          <cell r="A399">
            <v>6500</v>
          </cell>
          <cell r="B399" t="str">
            <v>Non-Vegetated</v>
          </cell>
        </row>
        <row r="400">
          <cell r="A400">
            <v>6510</v>
          </cell>
          <cell r="B400" t="str">
            <v>Tidal Flats</v>
          </cell>
        </row>
        <row r="401">
          <cell r="A401">
            <v>6520</v>
          </cell>
          <cell r="B401" t="str">
            <v>Shorelines</v>
          </cell>
        </row>
        <row r="402">
          <cell r="A402">
            <v>6530</v>
          </cell>
          <cell r="B402" t="str">
            <v>Intermittent Ponds</v>
          </cell>
        </row>
        <row r="403">
          <cell r="A403">
            <v>6540</v>
          </cell>
          <cell r="B403" t="str">
            <v>Oyster Bars</v>
          </cell>
        </row>
        <row r="404">
          <cell r="A404">
            <v>7000</v>
          </cell>
          <cell r="B404" t="str">
            <v>BARREN LAND</v>
          </cell>
        </row>
        <row r="405">
          <cell r="A405">
            <v>7100</v>
          </cell>
          <cell r="B405" t="str">
            <v>Beaches Other Than Swimming Beaches</v>
          </cell>
        </row>
        <row r="406">
          <cell r="A406">
            <v>7200</v>
          </cell>
          <cell r="B406" t="str">
            <v>Sand Other Than Beaches</v>
          </cell>
        </row>
        <row r="407">
          <cell r="A407">
            <v>7300</v>
          </cell>
          <cell r="B407" t="str">
            <v>Exposed Rock</v>
          </cell>
        </row>
        <row r="408">
          <cell r="A408">
            <v>7310</v>
          </cell>
          <cell r="B408" t="str">
            <v>Exposed Rock with Marsh Grasses</v>
          </cell>
        </row>
        <row r="409">
          <cell r="A409">
            <v>7400</v>
          </cell>
          <cell r="B409" t="str">
            <v>Disturbed Land</v>
          </cell>
        </row>
        <row r="410">
          <cell r="A410">
            <v>7410</v>
          </cell>
          <cell r="B410" t="str">
            <v>Rural land in transition without positive indicators of intended activity</v>
          </cell>
        </row>
        <row r="411">
          <cell r="A411">
            <v>7420</v>
          </cell>
          <cell r="B411" t="str">
            <v>Borrow Areas</v>
          </cell>
        </row>
        <row r="412">
          <cell r="A412">
            <v>7430</v>
          </cell>
          <cell r="B412" t="str">
            <v>Spoil Areas</v>
          </cell>
        </row>
        <row r="413">
          <cell r="A413">
            <v>7440</v>
          </cell>
          <cell r="B413" t="str">
            <v>Fill Areas &lt;Highways-Railways&gt;</v>
          </cell>
        </row>
        <row r="414">
          <cell r="A414">
            <v>7450</v>
          </cell>
          <cell r="B414" t="str">
            <v>Burned Areas</v>
          </cell>
        </row>
        <row r="415">
          <cell r="A415">
            <v>7460</v>
          </cell>
          <cell r="B415" t="str">
            <v>Abandoned Railways</v>
          </cell>
        </row>
        <row r="416">
          <cell r="A416">
            <v>7470</v>
          </cell>
          <cell r="B416" t="str">
            <v>Dikes and Levees</v>
          </cell>
        </row>
        <row r="417">
          <cell r="A417">
            <v>8000</v>
          </cell>
          <cell r="B417" t="str">
            <v>TRANSPORTATION, COMMUNICATION AND UTILITIES</v>
          </cell>
        </row>
        <row r="418">
          <cell r="A418">
            <v>8100</v>
          </cell>
          <cell r="B418" t="str">
            <v>Transportation</v>
          </cell>
        </row>
        <row r="419">
          <cell r="A419">
            <v>8110</v>
          </cell>
          <cell r="B419" t="str">
            <v>Airports</v>
          </cell>
        </row>
        <row r="420">
          <cell r="A420">
            <v>8111</v>
          </cell>
          <cell r="B420" t="str">
            <v>Commercial</v>
          </cell>
        </row>
        <row r="421">
          <cell r="A421">
            <v>8112</v>
          </cell>
          <cell r="B421" t="str">
            <v>General Aviation</v>
          </cell>
        </row>
        <row r="422">
          <cell r="A422">
            <v>8113</v>
          </cell>
          <cell r="B422" t="str">
            <v>Private</v>
          </cell>
        </row>
        <row r="423">
          <cell r="A423">
            <v>8114</v>
          </cell>
          <cell r="B423" t="str">
            <v>Abandoned</v>
          </cell>
        </row>
        <row r="424">
          <cell r="A424">
            <v>8120</v>
          </cell>
          <cell r="B424" t="str">
            <v>Railroads</v>
          </cell>
        </row>
        <row r="425">
          <cell r="A425">
            <v>8121</v>
          </cell>
          <cell r="B425" t="str">
            <v>Holding and Trans-shipment Yards</v>
          </cell>
        </row>
        <row r="426">
          <cell r="A426">
            <v>8122</v>
          </cell>
          <cell r="B426" t="str">
            <v>Repair Facilities</v>
          </cell>
        </row>
        <row r="427">
          <cell r="A427">
            <v>8123</v>
          </cell>
          <cell r="B427" t="str">
            <v>Associated Buildings</v>
          </cell>
        </row>
        <row r="428">
          <cell r="A428">
            <v>8130</v>
          </cell>
          <cell r="B428" t="str">
            <v>Bus and Truck Terminals</v>
          </cell>
        </row>
        <row r="429">
          <cell r="A429">
            <v>8131</v>
          </cell>
          <cell r="B429" t="str">
            <v>Bus (Commercial)</v>
          </cell>
        </row>
        <row r="430">
          <cell r="A430">
            <v>8132</v>
          </cell>
          <cell r="B430" t="str">
            <v>Bus (Government, schools, city service)</v>
          </cell>
        </row>
        <row r="431">
          <cell r="A431">
            <v>8133</v>
          </cell>
          <cell r="B431" t="str">
            <v>Truck Terminals</v>
          </cell>
        </row>
        <row r="432">
          <cell r="A432">
            <v>8140</v>
          </cell>
          <cell r="B432" t="str">
            <v>Roads and Highways</v>
          </cell>
        </row>
        <row r="433">
          <cell r="A433">
            <v>8141</v>
          </cell>
          <cell r="B433" t="str">
            <v>Limited Access (Interstate system)</v>
          </cell>
        </row>
        <row r="434">
          <cell r="A434">
            <v>8142</v>
          </cell>
          <cell r="B434" t="str">
            <v>Divided Highways (Federal-State)</v>
          </cell>
        </row>
        <row r="435">
          <cell r="A435">
            <v>8143</v>
          </cell>
          <cell r="B435" t="str">
            <v>Two-Lane Highways (State)</v>
          </cell>
        </row>
        <row r="436">
          <cell r="A436">
            <v>8144</v>
          </cell>
          <cell r="B436" t="str">
            <v>County Maintained</v>
          </cell>
        </row>
        <row r="437">
          <cell r="A437">
            <v>8145</v>
          </cell>
          <cell r="B437" t="str">
            <v>Graded and Drained</v>
          </cell>
        </row>
        <row r="438">
          <cell r="A438">
            <v>8146</v>
          </cell>
          <cell r="B438" t="str">
            <v>Primitive/Trails</v>
          </cell>
        </row>
        <row r="439">
          <cell r="A439">
            <v>8150</v>
          </cell>
          <cell r="B439" t="str">
            <v>Port Facilities</v>
          </cell>
        </row>
        <row r="440">
          <cell r="A440">
            <v>8151</v>
          </cell>
          <cell r="B440" t="str">
            <v>Wharves</v>
          </cell>
        </row>
        <row r="441">
          <cell r="A441">
            <v>8152</v>
          </cell>
          <cell r="B441" t="str">
            <v>Piers</v>
          </cell>
        </row>
        <row r="442">
          <cell r="A442">
            <v>8153</v>
          </cell>
          <cell r="B442" t="str">
            <v>Terminals (Cargo)</v>
          </cell>
        </row>
        <row r="443">
          <cell r="A443">
            <v>8154</v>
          </cell>
          <cell r="B443" t="str">
            <v>Terminals (Passenger)</v>
          </cell>
        </row>
        <row r="444">
          <cell r="A444">
            <v>8155</v>
          </cell>
          <cell r="B444" t="str">
            <v>Repair Facilities</v>
          </cell>
        </row>
        <row r="445">
          <cell r="A445">
            <v>8156</v>
          </cell>
          <cell r="B445" t="str">
            <v>Shipyards (Building-Fabrication)</v>
          </cell>
        </row>
        <row r="446">
          <cell r="A446">
            <v>8157</v>
          </cell>
          <cell r="B446" t="str">
            <v>Ship Chandlers</v>
          </cell>
        </row>
        <row r="447">
          <cell r="A447">
            <v>8158</v>
          </cell>
          <cell r="B447" t="str">
            <v>Port Administration and Port Services</v>
          </cell>
        </row>
        <row r="448">
          <cell r="A448">
            <v>8159</v>
          </cell>
          <cell r="B448" t="str">
            <v>Facilities Under Construction</v>
          </cell>
        </row>
        <row r="449">
          <cell r="A449">
            <v>8160</v>
          </cell>
          <cell r="B449" t="str">
            <v>Canals and Locks</v>
          </cell>
        </row>
        <row r="450">
          <cell r="A450">
            <v>8161</v>
          </cell>
          <cell r="B450" t="str">
            <v>Locks</v>
          </cell>
        </row>
        <row r="451">
          <cell r="A451">
            <v>8162</v>
          </cell>
          <cell r="B451" t="str">
            <v>Power Supply Buildings</v>
          </cell>
        </row>
        <row r="452">
          <cell r="A452">
            <v>8170</v>
          </cell>
          <cell r="B452" t="str">
            <v>Oil, Water or Gas Long Distance Transmission Lines</v>
          </cell>
        </row>
        <row r="453">
          <cell r="A453">
            <v>8171</v>
          </cell>
          <cell r="B453" t="str">
            <v>Pipe Lines</v>
          </cell>
        </row>
        <row r="454">
          <cell r="A454">
            <v>8172</v>
          </cell>
          <cell r="B454" t="str">
            <v>Pump Stations</v>
          </cell>
        </row>
        <row r="455">
          <cell r="A455">
            <v>8180</v>
          </cell>
          <cell r="B455" t="str">
            <v>Auto Parking Facilities &lt;When not directly related to other land use&gt;</v>
          </cell>
        </row>
        <row r="456">
          <cell r="A456">
            <v>8190</v>
          </cell>
          <cell r="B456" t="str">
            <v>Transportation Facilities Under Construction</v>
          </cell>
        </row>
        <row r="457">
          <cell r="A457">
            <v>8191</v>
          </cell>
          <cell r="B457" t="str">
            <v>Highways</v>
          </cell>
        </row>
        <row r="458">
          <cell r="A458">
            <v>8192</v>
          </cell>
          <cell r="B458" t="str">
            <v>Railroads</v>
          </cell>
        </row>
        <row r="459">
          <cell r="A459">
            <v>8193</v>
          </cell>
          <cell r="B459" t="str">
            <v>Airports</v>
          </cell>
        </row>
        <row r="460">
          <cell r="A460">
            <v>8194</v>
          </cell>
          <cell r="B460" t="str">
            <v>Port Facilities</v>
          </cell>
        </row>
        <row r="461">
          <cell r="A461">
            <v>8195</v>
          </cell>
          <cell r="B461" t="str">
            <v>Pipe Lines</v>
          </cell>
        </row>
        <row r="462">
          <cell r="A462">
            <v>8200</v>
          </cell>
          <cell r="B462" t="str">
            <v>Communications</v>
          </cell>
        </row>
        <row r="463">
          <cell r="A463">
            <v>8210</v>
          </cell>
          <cell r="B463" t="str">
            <v>Transmission Towers</v>
          </cell>
        </row>
        <row r="464">
          <cell r="A464">
            <v>8211</v>
          </cell>
          <cell r="B464" t="str">
            <v>Microwave</v>
          </cell>
        </row>
        <row r="465">
          <cell r="A465">
            <v>8212</v>
          </cell>
          <cell r="B465" t="str">
            <v>Radio/Television</v>
          </cell>
        </row>
        <row r="466">
          <cell r="A466">
            <v>8213</v>
          </cell>
          <cell r="B466" t="str">
            <v>Antenna Farms</v>
          </cell>
        </row>
        <row r="467">
          <cell r="A467">
            <v>8214</v>
          </cell>
          <cell r="B467" t="str">
            <v>Navigational Systems (i.e., Loran, ILS)</v>
          </cell>
        </row>
        <row r="468">
          <cell r="A468">
            <v>8220</v>
          </cell>
          <cell r="B468" t="str">
            <v>Communication Facilities</v>
          </cell>
        </row>
        <row r="469">
          <cell r="A469">
            <v>8221</v>
          </cell>
          <cell r="B469" t="str">
            <v>Telephone</v>
          </cell>
        </row>
        <row r="470">
          <cell r="A470">
            <v>8222</v>
          </cell>
          <cell r="B470" t="str">
            <v>Radio</v>
          </cell>
        </row>
        <row r="471">
          <cell r="A471">
            <v>8223</v>
          </cell>
          <cell r="B471" t="str">
            <v>Television</v>
          </cell>
        </row>
        <row r="472">
          <cell r="A472">
            <v>8290</v>
          </cell>
          <cell r="B472" t="str">
            <v>Communication Facilities under Construction</v>
          </cell>
        </row>
        <row r="473">
          <cell r="A473">
            <v>8300</v>
          </cell>
          <cell r="B473" t="str">
            <v>Utilities</v>
          </cell>
        </row>
        <row r="474">
          <cell r="A474">
            <v>8310</v>
          </cell>
          <cell r="B474" t="str">
            <v>Electric Power Facilities</v>
          </cell>
        </row>
        <row r="475">
          <cell r="A475">
            <v>8311</v>
          </cell>
          <cell r="B475" t="str">
            <v>Thermal</v>
          </cell>
        </row>
        <row r="476">
          <cell r="A476">
            <v>8312</v>
          </cell>
          <cell r="B476" t="str">
            <v>Gas Turbine</v>
          </cell>
        </row>
        <row r="477">
          <cell r="A477">
            <v>8313</v>
          </cell>
          <cell r="B477" t="str">
            <v>Nuclear</v>
          </cell>
        </row>
        <row r="478">
          <cell r="A478">
            <v>8314</v>
          </cell>
          <cell r="B478" t="str">
            <v>Hydro</v>
          </cell>
        </row>
        <row r="479">
          <cell r="A479">
            <v>8315</v>
          </cell>
          <cell r="B479" t="str">
            <v>Sub-Stations</v>
          </cell>
        </row>
        <row r="480">
          <cell r="A480">
            <v>8320</v>
          </cell>
          <cell r="B480" t="str">
            <v>Electrical Power Transmission Lines</v>
          </cell>
        </row>
        <row r="481">
          <cell r="A481">
            <v>8321</v>
          </cell>
          <cell r="B481" t="str">
            <v>Trunk</v>
          </cell>
        </row>
        <row r="482">
          <cell r="A482">
            <v>8322</v>
          </cell>
          <cell r="B482" t="str">
            <v>Feeder</v>
          </cell>
        </row>
        <row r="483">
          <cell r="A483">
            <v>8330</v>
          </cell>
          <cell r="B483" t="str">
            <v>Water Supply Plants</v>
          </cell>
        </row>
        <row r="484">
          <cell r="A484">
            <v>8331</v>
          </cell>
          <cell r="B484" t="str">
            <v>Treatment Plants</v>
          </cell>
        </row>
        <row r="485">
          <cell r="A485">
            <v>8332</v>
          </cell>
          <cell r="B485" t="str">
            <v>Settling Plants</v>
          </cell>
        </row>
        <row r="486">
          <cell r="A486">
            <v>8333</v>
          </cell>
          <cell r="B486" t="str">
            <v>Water Tanks</v>
          </cell>
        </row>
        <row r="487">
          <cell r="A487">
            <v>8334</v>
          </cell>
          <cell r="B487" t="str">
            <v>Well Fields</v>
          </cell>
        </row>
        <row r="488">
          <cell r="A488">
            <v>8335</v>
          </cell>
          <cell r="B488" t="str">
            <v>Pumping Stations</v>
          </cell>
        </row>
        <row r="489">
          <cell r="A489">
            <v>8340</v>
          </cell>
          <cell r="B489" t="str">
            <v>Sewage Treatment</v>
          </cell>
        </row>
        <row r="490">
          <cell r="A490">
            <v>8341</v>
          </cell>
          <cell r="B490" t="str">
            <v>Treatment Plants</v>
          </cell>
        </row>
        <row r="491">
          <cell r="A491">
            <v>8342</v>
          </cell>
          <cell r="B491" t="str">
            <v>Lift Stations</v>
          </cell>
        </row>
        <row r="492">
          <cell r="A492">
            <v>8343</v>
          </cell>
          <cell r="B492" t="str">
            <v>Aeration Fields</v>
          </cell>
        </row>
        <row r="493">
          <cell r="A493">
            <v>8350</v>
          </cell>
          <cell r="B493" t="str">
            <v>Solid Waste Disposal</v>
          </cell>
        </row>
        <row r="494">
          <cell r="A494">
            <v>8390</v>
          </cell>
          <cell r="B494" t="str">
            <v>Utilities Under Construction</v>
          </cell>
        </row>
        <row r="495">
          <cell r="A495">
            <v>9000</v>
          </cell>
          <cell r="B495" t="str">
            <v>SPECIAL CLASSIFICATIONS</v>
          </cell>
        </row>
        <row r="496">
          <cell r="A496">
            <v>9100</v>
          </cell>
          <cell r="B496" t="str">
            <v>Vegetation</v>
          </cell>
        </row>
        <row r="497">
          <cell r="A497">
            <v>9110</v>
          </cell>
          <cell r="B497" t="str">
            <v>Sea Grass</v>
          </cell>
        </row>
        <row r="498">
          <cell r="A498">
            <v>9111</v>
          </cell>
          <cell r="B498" t="str">
            <v>Sea Grass, Sparse - Medium</v>
          </cell>
        </row>
        <row r="499">
          <cell r="A499">
            <v>9112</v>
          </cell>
          <cell r="B499" t="str">
            <v>Sea Grass, Dense</v>
          </cell>
        </row>
        <row r="500">
          <cell r="A500">
            <v>9113</v>
          </cell>
          <cell r="B500" t="str">
            <v>Sea Grass, Patchy</v>
          </cell>
        </row>
      </sheetData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27"/>
  <sheetViews>
    <sheetView tabSelected="1" workbookViewId="0">
      <selection activeCell="I16" sqref="I16"/>
    </sheetView>
  </sheetViews>
  <sheetFormatPr defaultRowHeight="12.75"/>
  <cols>
    <col min="1" max="1" width="9.140625" style="3"/>
    <col min="2" max="2" width="21" style="3" customWidth="1"/>
    <col min="3" max="3" width="13.42578125" style="3" customWidth="1"/>
    <col min="4" max="4" width="11.5703125" style="3" bestFit="1" customWidth="1"/>
    <col min="5" max="5" width="14.85546875" style="3" customWidth="1"/>
    <col min="6" max="6" width="14" style="3" customWidth="1"/>
    <col min="7" max="7" width="12.7109375" style="3" customWidth="1"/>
    <col min="8" max="8" width="16.5703125" style="3" customWidth="1"/>
    <col min="9" max="9" width="13" style="3" customWidth="1"/>
    <col min="10" max="10" width="10" style="3" bestFit="1" customWidth="1"/>
    <col min="11" max="16384" width="9.140625" style="3"/>
  </cols>
  <sheetData>
    <row r="1" spans="1:10" ht="25.5">
      <c r="A1" s="1" t="s">
        <v>2</v>
      </c>
      <c r="B1" s="1" t="s">
        <v>0</v>
      </c>
      <c r="C1" s="1" t="s">
        <v>1</v>
      </c>
      <c r="D1" s="1" t="s">
        <v>3</v>
      </c>
      <c r="E1" s="4" t="s">
        <v>4</v>
      </c>
      <c r="F1" s="5" t="s">
        <v>5</v>
      </c>
      <c r="G1" s="6" t="s">
        <v>6</v>
      </c>
      <c r="H1" s="4" t="s">
        <v>7</v>
      </c>
      <c r="I1" s="5" t="s">
        <v>8</v>
      </c>
      <c r="J1" s="4" t="s">
        <v>9</v>
      </c>
    </row>
    <row r="2" spans="1:10">
      <c r="A2" s="21" t="s">
        <v>32</v>
      </c>
      <c r="B2" s="21" t="s">
        <v>33</v>
      </c>
      <c r="C2" s="21" t="s">
        <v>34</v>
      </c>
      <c r="D2" s="23">
        <f>'Base file'!K266</f>
        <v>9135.1304807317647</v>
      </c>
      <c r="E2" s="24">
        <f>'Base file'!M266</f>
        <v>54445.69999999999</v>
      </c>
      <c r="F2" s="22" t="s">
        <v>21</v>
      </c>
      <c r="G2" s="24">
        <f>E2-'C-44 Conservation Area'!M266</f>
        <v>30324.19999999999</v>
      </c>
      <c r="H2" s="24">
        <f>'Base file'!N266</f>
        <v>11058.399999999996</v>
      </c>
      <c r="I2" s="22" t="s">
        <v>21</v>
      </c>
      <c r="J2" s="24">
        <f>H2-'C-44 Conservation Area'!N266</f>
        <v>9800.4999999999964</v>
      </c>
    </row>
    <row r="3" spans="1:10">
      <c r="A3" s="21" t="s">
        <v>40</v>
      </c>
      <c r="B3" s="21" t="s">
        <v>41</v>
      </c>
      <c r="C3" s="21"/>
      <c r="D3" s="23"/>
      <c r="E3" s="24"/>
      <c r="F3" s="22"/>
      <c r="G3" s="24"/>
      <c r="H3" s="24"/>
      <c r="I3" s="22"/>
      <c r="J3" s="24"/>
    </row>
    <row r="4" spans="1:10">
      <c r="A4" s="2"/>
      <c r="B4" s="2"/>
      <c r="C4" s="2"/>
      <c r="D4" s="2"/>
    </row>
    <row r="5" spans="1:10" ht="15">
      <c r="A5" s="2"/>
      <c r="B5" s="2"/>
      <c r="C5" s="2"/>
      <c r="D5" s="2"/>
      <c r="F5" s="7"/>
      <c r="G5" s="8" t="s">
        <v>10</v>
      </c>
      <c r="H5" s="9"/>
      <c r="I5" s="10"/>
      <c r="J5" s="11" t="s">
        <v>11</v>
      </c>
    </row>
    <row r="6" spans="1:10">
      <c r="A6" s="2"/>
      <c r="B6" s="2"/>
      <c r="C6" s="2"/>
      <c r="D6" s="2"/>
      <c r="F6" s="12" t="s">
        <v>12</v>
      </c>
      <c r="G6" s="13">
        <f>SUM(G2:G3)</f>
        <v>30324.19999999999</v>
      </c>
      <c r="H6" s="14"/>
      <c r="I6" s="14"/>
      <c r="J6" s="15">
        <f>SUM(J2:J3)</f>
        <v>9800.4999999999964</v>
      </c>
    </row>
    <row r="7" spans="1:10">
      <c r="A7" s="2"/>
      <c r="B7" s="2"/>
      <c r="C7" s="2"/>
      <c r="D7" s="2"/>
      <c r="F7" s="12" t="s">
        <v>13</v>
      </c>
      <c r="G7" s="15">
        <v>32747</v>
      </c>
      <c r="H7" s="15"/>
      <c r="I7" s="15"/>
      <c r="J7" s="15">
        <v>10551</v>
      </c>
    </row>
    <row r="8" spans="1:10">
      <c r="A8" s="2"/>
      <c r="B8" s="2"/>
      <c r="C8" s="2"/>
      <c r="D8" s="2"/>
      <c r="F8" s="12" t="s">
        <v>14</v>
      </c>
      <c r="G8" s="16">
        <f>G6/G7</f>
        <v>0.92601459675695452</v>
      </c>
      <c r="H8" s="15"/>
      <c r="I8" s="15"/>
      <c r="J8" s="16">
        <f>J6/J7</f>
        <v>0.92886930148801028</v>
      </c>
    </row>
    <row r="9" spans="1:10">
      <c r="A9" s="2"/>
      <c r="B9" s="2"/>
      <c r="C9" s="2"/>
      <c r="D9" s="2"/>
    </row>
    <row r="10" spans="1:10">
      <c r="A10" s="2"/>
      <c r="B10" s="2"/>
      <c r="C10" s="2"/>
      <c r="D10" s="2"/>
    </row>
    <row r="11" spans="1:10">
      <c r="A11" s="2"/>
      <c r="B11" s="2"/>
      <c r="C11" s="2"/>
      <c r="D11" s="2"/>
    </row>
    <row r="12" spans="1:10">
      <c r="A12" s="2"/>
      <c r="B12" s="2"/>
      <c r="C12" s="2"/>
      <c r="D12" s="2"/>
    </row>
    <row r="13" spans="1:10">
      <c r="A13" s="2"/>
      <c r="B13" s="2"/>
      <c r="C13" s="2"/>
      <c r="D13" s="2"/>
    </row>
    <row r="14" spans="1:10">
      <c r="A14" s="2"/>
      <c r="B14" s="2"/>
      <c r="C14" s="2"/>
      <c r="D14" s="2"/>
    </row>
    <row r="15" spans="1:10">
      <c r="A15" s="2"/>
      <c r="B15" s="2"/>
      <c r="C15" s="2"/>
      <c r="D15" s="2"/>
    </row>
    <row r="16" spans="1:10">
      <c r="A16" s="2"/>
      <c r="B16" s="2"/>
      <c r="C16" s="2"/>
      <c r="D16" s="2"/>
    </row>
    <row r="17" spans="1:4">
      <c r="A17" s="2"/>
      <c r="B17" s="2"/>
      <c r="C17" s="2"/>
      <c r="D17" s="2"/>
    </row>
    <row r="18" spans="1:4">
      <c r="A18" s="2"/>
      <c r="B18" s="2"/>
      <c r="C18" s="2"/>
      <c r="D18" s="2"/>
    </row>
    <row r="19" spans="1:4">
      <c r="A19" s="2"/>
      <c r="B19" s="2"/>
      <c r="C19" s="2"/>
      <c r="D19" s="2"/>
    </row>
    <row r="20" spans="1:4">
      <c r="A20" s="2"/>
      <c r="B20" s="2"/>
      <c r="C20" s="2"/>
      <c r="D20" s="2"/>
    </row>
    <row r="21" spans="1:4">
      <c r="A21" s="2"/>
      <c r="B21" s="2"/>
      <c r="C21" s="2"/>
      <c r="D21" s="2"/>
    </row>
    <row r="22" spans="1:4">
      <c r="A22" s="2"/>
      <c r="B22" s="2"/>
      <c r="C22" s="2"/>
      <c r="D22" s="2"/>
    </row>
    <row r="23" spans="1:4">
      <c r="A23" s="2"/>
      <c r="B23" s="2"/>
      <c r="C23" s="2"/>
      <c r="D23" s="2"/>
    </row>
    <row r="24" spans="1:4">
      <c r="A24" s="2"/>
      <c r="B24" s="2"/>
      <c r="C24" s="2"/>
      <c r="D24" s="2"/>
    </row>
    <row r="25" spans="1:4">
      <c r="A25" s="2"/>
      <c r="B25" s="2"/>
      <c r="C25" s="2"/>
      <c r="D25" s="2"/>
    </row>
    <row r="26" spans="1:4">
      <c r="A26" s="2"/>
      <c r="B26" s="2"/>
      <c r="C26" s="2"/>
      <c r="D26" s="2"/>
    </row>
    <row r="27" spans="1:4">
      <c r="A27" s="2"/>
      <c r="B27" s="2"/>
      <c r="C27" s="2"/>
      <c r="D27" s="2"/>
    </row>
    <row r="28" spans="1:4">
      <c r="A28" s="2"/>
      <c r="B28" s="2"/>
      <c r="C28" s="2"/>
      <c r="D28" s="2"/>
    </row>
    <row r="29" spans="1:4">
      <c r="A29" s="2"/>
      <c r="B29" s="2"/>
      <c r="C29" s="2"/>
      <c r="D29" s="2"/>
    </row>
    <row r="30" spans="1:4">
      <c r="A30" s="2"/>
      <c r="B30" s="2"/>
      <c r="C30" s="2"/>
      <c r="D30" s="2"/>
    </row>
    <row r="31" spans="1:4">
      <c r="A31" s="2"/>
      <c r="B31" s="2"/>
      <c r="C31" s="2"/>
      <c r="D31" s="2"/>
    </row>
    <row r="32" spans="1:4">
      <c r="A32" s="2"/>
      <c r="B32" s="2"/>
      <c r="C32" s="2"/>
      <c r="D32" s="2"/>
    </row>
    <row r="33" spans="1:4">
      <c r="A33" s="2"/>
      <c r="B33" s="2"/>
      <c r="C33" s="2"/>
      <c r="D33" s="2"/>
    </row>
    <row r="34" spans="1:4">
      <c r="A34" s="2"/>
      <c r="B34" s="2"/>
      <c r="C34" s="2"/>
      <c r="D34" s="2"/>
    </row>
    <row r="35" spans="1:4">
      <c r="A35" s="2"/>
      <c r="B35" s="2"/>
      <c r="C35" s="2"/>
      <c r="D35" s="2"/>
    </row>
    <row r="36" spans="1:4">
      <c r="A36" s="2"/>
      <c r="B36" s="2"/>
      <c r="C36" s="2"/>
      <c r="D36" s="2"/>
    </row>
    <row r="37" spans="1:4">
      <c r="A37" s="2"/>
      <c r="B37" s="2"/>
      <c r="C37" s="2"/>
      <c r="D37" s="2"/>
    </row>
    <row r="38" spans="1:4">
      <c r="A38" s="2"/>
      <c r="B38" s="2"/>
      <c r="C38" s="2"/>
      <c r="D38" s="2"/>
    </row>
    <row r="39" spans="1:4">
      <c r="A39" s="2"/>
      <c r="B39" s="2"/>
      <c r="C39" s="2"/>
      <c r="D39" s="2"/>
    </row>
    <row r="40" spans="1:4">
      <c r="A40" s="2"/>
      <c r="B40" s="2"/>
      <c r="C40" s="2"/>
      <c r="D40" s="2"/>
    </row>
    <row r="41" spans="1:4">
      <c r="A41" s="2"/>
      <c r="B41" s="2"/>
      <c r="C41" s="2"/>
      <c r="D41" s="2"/>
    </row>
    <row r="42" spans="1:4">
      <c r="A42" s="2"/>
      <c r="B42" s="2"/>
      <c r="C42" s="2"/>
      <c r="D42" s="2"/>
    </row>
    <row r="43" spans="1:4">
      <c r="A43" s="2"/>
      <c r="B43" s="2"/>
      <c r="C43" s="2"/>
      <c r="D43" s="2"/>
    </row>
    <row r="44" spans="1:4">
      <c r="A44" s="2"/>
      <c r="B44" s="2"/>
      <c r="C44" s="2"/>
      <c r="D44" s="2"/>
    </row>
    <row r="45" spans="1:4">
      <c r="A45" s="2"/>
      <c r="B45" s="2"/>
      <c r="C45" s="2"/>
      <c r="D45" s="2"/>
    </row>
    <row r="46" spans="1:4">
      <c r="A46" s="2"/>
      <c r="B46" s="2"/>
      <c r="C46" s="2"/>
      <c r="D46" s="2"/>
    </row>
    <row r="47" spans="1:4">
      <c r="A47" s="2"/>
      <c r="B47" s="2"/>
      <c r="C47" s="2"/>
      <c r="D47" s="2"/>
    </row>
    <row r="48" spans="1:4">
      <c r="A48" s="2"/>
      <c r="B48" s="2"/>
      <c r="C48" s="2"/>
      <c r="D48" s="2"/>
    </row>
    <row r="49" spans="1:4">
      <c r="A49" s="2"/>
      <c r="B49" s="2"/>
      <c r="C49" s="2"/>
      <c r="D49" s="2"/>
    </row>
    <row r="50" spans="1:4">
      <c r="A50" s="2"/>
      <c r="B50" s="2"/>
      <c r="C50" s="2"/>
      <c r="D50" s="2"/>
    </row>
    <row r="51" spans="1:4">
      <c r="A51" s="2"/>
      <c r="B51" s="2"/>
      <c r="C51" s="2"/>
      <c r="D51" s="2"/>
    </row>
    <row r="52" spans="1:4">
      <c r="A52" s="2"/>
      <c r="B52" s="2"/>
      <c r="C52" s="2"/>
      <c r="D52" s="2"/>
    </row>
    <row r="53" spans="1:4">
      <c r="A53" s="2"/>
      <c r="B53" s="2"/>
      <c r="C53" s="2"/>
      <c r="D53" s="2"/>
    </row>
    <row r="54" spans="1:4">
      <c r="A54" s="2"/>
      <c r="B54" s="2"/>
      <c r="C54" s="2"/>
      <c r="D54" s="2"/>
    </row>
    <row r="55" spans="1:4">
      <c r="A55" s="2"/>
      <c r="B55" s="2"/>
      <c r="C55" s="2"/>
      <c r="D55" s="2"/>
    </row>
    <row r="56" spans="1:4">
      <c r="A56" s="2"/>
      <c r="B56" s="2"/>
      <c r="C56" s="2"/>
      <c r="D56" s="2"/>
    </row>
    <row r="57" spans="1:4">
      <c r="A57" s="2"/>
      <c r="B57" s="2"/>
      <c r="C57" s="2"/>
      <c r="D57" s="2"/>
    </row>
    <row r="58" spans="1:4">
      <c r="A58" s="2"/>
      <c r="B58" s="2"/>
      <c r="C58" s="2"/>
      <c r="D58" s="2"/>
    </row>
    <row r="59" spans="1:4">
      <c r="A59" s="2"/>
      <c r="B59" s="2"/>
      <c r="C59" s="2"/>
      <c r="D59" s="2"/>
    </row>
    <row r="60" spans="1:4">
      <c r="A60" s="2"/>
      <c r="B60" s="2"/>
      <c r="C60" s="2"/>
      <c r="D60" s="2"/>
    </row>
    <row r="61" spans="1:4">
      <c r="A61" s="2"/>
      <c r="B61" s="2"/>
      <c r="C61" s="2"/>
      <c r="D61" s="2"/>
    </row>
    <row r="62" spans="1:4">
      <c r="A62" s="2"/>
      <c r="B62" s="2"/>
      <c r="C62" s="2"/>
      <c r="D62" s="2"/>
    </row>
    <row r="63" spans="1:4">
      <c r="A63" s="2"/>
      <c r="B63" s="2"/>
      <c r="C63" s="2"/>
      <c r="D63" s="2"/>
    </row>
    <row r="64" spans="1:4">
      <c r="A64" s="2"/>
      <c r="B64" s="2"/>
      <c r="C64" s="2"/>
      <c r="D64" s="2"/>
    </row>
    <row r="65" spans="1:4">
      <c r="A65" s="2"/>
      <c r="B65" s="2"/>
      <c r="C65" s="2"/>
      <c r="D65" s="2"/>
    </row>
    <row r="66" spans="1:4">
      <c r="A66" s="2"/>
      <c r="B66" s="2"/>
      <c r="C66" s="2"/>
      <c r="D66" s="2"/>
    </row>
    <row r="67" spans="1:4">
      <c r="A67" s="2"/>
      <c r="B67" s="2"/>
      <c r="C67" s="2"/>
      <c r="D67" s="2"/>
    </row>
    <row r="68" spans="1:4">
      <c r="A68" s="2"/>
      <c r="B68" s="2"/>
      <c r="C68" s="2"/>
      <c r="D68" s="2"/>
    </row>
    <row r="69" spans="1:4">
      <c r="A69" s="2"/>
      <c r="B69" s="2"/>
      <c r="C69" s="2"/>
      <c r="D69" s="2"/>
    </row>
    <row r="70" spans="1:4">
      <c r="A70" s="2"/>
      <c r="B70" s="2"/>
      <c r="C70" s="2"/>
      <c r="D70" s="2"/>
    </row>
    <row r="71" spans="1:4">
      <c r="A71" s="2"/>
      <c r="B71" s="2"/>
      <c r="C71" s="2"/>
      <c r="D71" s="2"/>
    </row>
    <row r="72" spans="1:4">
      <c r="A72" s="2"/>
      <c r="B72" s="2"/>
      <c r="C72" s="2"/>
      <c r="D72" s="2"/>
    </row>
    <row r="73" spans="1:4">
      <c r="A73" s="2"/>
      <c r="B73" s="2"/>
      <c r="C73" s="2"/>
      <c r="D73" s="2"/>
    </row>
    <row r="74" spans="1:4">
      <c r="A74" s="2"/>
      <c r="B74" s="2"/>
      <c r="C74" s="2"/>
      <c r="D74" s="2"/>
    </row>
    <row r="75" spans="1:4">
      <c r="A75" s="2"/>
      <c r="B75" s="2"/>
      <c r="C75" s="2"/>
      <c r="D75" s="2"/>
    </row>
    <row r="76" spans="1:4">
      <c r="A76" s="2"/>
      <c r="B76" s="2"/>
      <c r="C76" s="2"/>
      <c r="D76" s="2"/>
    </row>
    <row r="77" spans="1:4">
      <c r="A77" s="2"/>
      <c r="B77" s="2"/>
      <c r="C77" s="2"/>
      <c r="D77" s="2"/>
    </row>
    <row r="78" spans="1:4">
      <c r="A78" s="2"/>
      <c r="B78" s="2"/>
      <c r="C78" s="2"/>
      <c r="D78" s="2"/>
    </row>
    <row r="79" spans="1:4">
      <c r="A79" s="2"/>
      <c r="B79" s="2"/>
      <c r="C79" s="2"/>
      <c r="D79" s="2"/>
    </row>
    <row r="80" spans="1:4">
      <c r="A80" s="2"/>
      <c r="B80" s="2"/>
      <c r="C80" s="2"/>
      <c r="D80" s="2"/>
    </row>
    <row r="81" spans="1:4">
      <c r="A81" s="2"/>
      <c r="B81" s="2"/>
      <c r="C81" s="2"/>
      <c r="D81" s="2"/>
    </row>
    <row r="82" spans="1:4">
      <c r="A82" s="2"/>
      <c r="B82" s="2"/>
      <c r="C82" s="2"/>
      <c r="D82" s="2"/>
    </row>
    <row r="83" spans="1:4">
      <c r="A83" s="2"/>
      <c r="B83" s="2"/>
      <c r="C83" s="2"/>
      <c r="D83" s="2"/>
    </row>
    <row r="84" spans="1:4">
      <c r="A84" s="2"/>
      <c r="B84" s="2"/>
      <c r="C84" s="2"/>
      <c r="D84" s="2"/>
    </row>
    <row r="85" spans="1:4">
      <c r="A85" s="2"/>
      <c r="B85" s="2"/>
      <c r="C85" s="2"/>
      <c r="D85" s="2"/>
    </row>
    <row r="86" spans="1:4">
      <c r="A86" s="2"/>
      <c r="B86" s="2"/>
      <c r="C86" s="2"/>
      <c r="D86" s="2"/>
    </row>
    <row r="87" spans="1:4">
      <c r="A87" s="2"/>
      <c r="B87" s="2"/>
      <c r="C87" s="2"/>
      <c r="D87" s="2"/>
    </row>
    <row r="88" spans="1:4">
      <c r="A88" s="2"/>
      <c r="B88" s="2"/>
      <c r="C88" s="2"/>
      <c r="D88" s="2"/>
    </row>
    <row r="89" spans="1:4">
      <c r="A89" s="2"/>
      <c r="B89" s="2"/>
      <c r="C89" s="2"/>
      <c r="D89" s="2"/>
    </row>
    <row r="90" spans="1:4">
      <c r="A90" s="2"/>
      <c r="B90" s="2"/>
      <c r="C90" s="2"/>
      <c r="D90" s="2"/>
    </row>
    <row r="91" spans="1:4">
      <c r="A91" s="2"/>
      <c r="B91" s="2"/>
      <c r="C91" s="2"/>
      <c r="D91" s="2"/>
    </row>
    <row r="92" spans="1:4">
      <c r="A92" s="2"/>
      <c r="B92" s="2"/>
      <c r="C92" s="2"/>
      <c r="D92" s="2"/>
    </row>
    <row r="93" spans="1:4">
      <c r="A93" s="2"/>
      <c r="B93" s="2"/>
      <c r="C93" s="2"/>
      <c r="D93" s="2"/>
    </row>
    <row r="94" spans="1:4">
      <c r="A94" s="2"/>
      <c r="B94" s="2"/>
      <c r="C94" s="2"/>
      <c r="D94" s="2"/>
    </row>
    <row r="95" spans="1:4">
      <c r="A95" s="2"/>
      <c r="B95" s="2"/>
      <c r="C95" s="2"/>
      <c r="D95" s="2"/>
    </row>
    <row r="96" spans="1:4">
      <c r="A96" s="2"/>
      <c r="B96" s="2"/>
      <c r="C96" s="2"/>
      <c r="D96" s="2"/>
    </row>
    <row r="97" spans="1:4">
      <c r="A97" s="2"/>
      <c r="B97" s="2"/>
      <c r="C97" s="2"/>
      <c r="D97" s="2"/>
    </row>
    <row r="98" spans="1:4">
      <c r="A98" s="2"/>
      <c r="B98" s="2"/>
      <c r="C98" s="2"/>
      <c r="D98" s="2"/>
    </row>
    <row r="99" spans="1:4">
      <c r="A99" s="2"/>
      <c r="B99" s="2"/>
      <c r="C99" s="2"/>
      <c r="D99" s="2"/>
    </row>
    <row r="100" spans="1:4">
      <c r="A100" s="2"/>
      <c r="B100" s="2"/>
      <c r="C100" s="2"/>
      <c r="D100" s="2"/>
    </row>
    <row r="101" spans="1:4">
      <c r="A101" s="2"/>
      <c r="B101" s="2"/>
      <c r="C101" s="2"/>
      <c r="D101" s="2"/>
    </row>
    <row r="102" spans="1:4">
      <c r="A102" s="2"/>
      <c r="B102" s="2"/>
      <c r="C102" s="2"/>
      <c r="D102" s="2"/>
    </row>
    <row r="103" spans="1:4">
      <c r="A103" s="2"/>
      <c r="B103" s="2"/>
      <c r="C103" s="2"/>
      <c r="D103" s="2"/>
    </row>
    <row r="104" spans="1:4">
      <c r="A104" s="2"/>
      <c r="B104" s="2"/>
      <c r="C104" s="2"/>
      <c r="D104" s="2"/>
    </row>
    <row r="105" spans="1:4">
      <c r="A105" s="2"/>
      <c r="B105" s="2"/>
      <c r="C105" s="2"/>
      <c r="D105" s="2"/>
    </row>
    <row r="106" spans="1:4">
      <c r="A106" s="2"/>
      <c r="B106" s="2"/>
      <c r="C106" s="2"/>
      <c r="D106" s="2"/>
    </row>
    <row r="107" spans="1:4">
      <c r="A107" s="2"/>
      <c r="B107" s="2"/>
      <c r="C107" s="2"/>
      <c r="D107" s="2"/>
    </row>
    <row r="108" spans="1:4">
      <c r="A108" s="2"/>
      <c r="B108" s="2"/>
      <c r="C108" s="2"/>
      <c r="D108" s="2"/>
    </row>
    <row r="109" spans="1:4">
      <c r="A109" s="2"/>
      <c r="B109" s="2"/>
      <c r="C109" s="2"/>
      <c r="D109" s="2"/>
    </row>
    <row r="110" spans="1:4">
      <c r="A110" s="2"/>
      <c r="B110" s="2"/>
      <c r="C110" s="2"/>
      <c r="D110" s="2"/>
    </row>
    <row r="111" spans="1:4">
      <c r="A111" s="2"/>
      <c r="B111" s="2"/>
      <c r="C111" s="2"/>
      <c r="D111" s="2"/>
    </row>
    <row r="112" spans="1:4">
      <c r="A112" s="2"/>
      <c r="B112" s="2"/>
      <c r="C112" s="2"/>
      <c r="D112" s="2"/>
    </row>
    <row r="113" spans="1:4">
      <c r="A113" s="2"/>
      <c r="B113" s="2"/>
      <c r="C113" s="2"/>
      <c r="D113" s="2"/>
    </row>
    <row r="114" spans="1:4">
      <c r="A114" s="2"/>
      <c r="B114" s="2"/>
      <c r="C114" s="2"/>
      <c r="D114" s="2"/>
    </row>
    <row r="115" spans="1:4">
      <c r="A115" s="2"/>
      <c r="B115" s="2"/>
      <c r="C115" s="2"/>
      <c r="D115" s="2"/>
    </row>
    <row r="116" spans="1:4">
      <c r="A116" s="2"/>
      <c r="B116" s="2"/>
      <c r="C116" s="2"/>
      <c r="D116" s="2"/>
    </row>
    <row r="117" spans="1:4">
      <c r="A117" s="2"/>
      <c r="B117" s="2"/>
      <c r="C117" s="2"/>
      <c r="D117" s="2"/>
    </row>
    <row r="118" spans="1:4">
      <c r="A118" s="2"/>
      <c r="B118" s="2"/>
      <c r="C118" s="2"/>
      <c r="D118" s="2"/>
    </row>
    <row r="119" spans="1:4">
      <c r="A119" s="2"/>
      <c r="B119" s="2"/>
      <c r="C119" s="2"/>
      <c r="D119" s="2"/>
    </row>
    <row r="120" spans="1:4">
      <c r="A120" s="2"/>
      <c r="B120" s="2"/>
      <c r="C120" s="2"/>
      <c r="D120" s="2"/>
    </row>
    <row r="121" spans="1:4">
      <c r="A121" s="2"/>
      <c r="B121" s="2"/>
      <c r="C121" s="2"/>
      <c r="D121" s="2"/>
    </row>
    <row r="122" spans="1:4">
      <c r="A122" s="2"/>
      <c r="B122" s="2"/>
      <c r="C122" s="2"/>
      <c r="D122" s="2"/>
    </row>
    <row r="123" spans="1:4">
      <c r="A123" s="2"/>
      <c r="B123" s="2"/>
      <c r="C123" s="2"/>
      <c r="D123" s="2"/>
    </row>
    <row r="124" spans="1:4">
      <c r="A124" s="2"/>
      <c r="B124" s="2"/>
      <c r="C124" s="2"/>
      <c r="D124" s="2"/>
    </row>
    <row r="125" spans="1:4">
      <c r="A125" s="2"/>
      <c r="B125" s="2"/>
      <c r="C125" s="2"/>
      <c r="D125" s="2"/>
    </row>
    <row r="126" spans="1:4">
      <c r="A126" s="2"/>
      <c r="B126" s="2"/>
      <c r="C126" s="2"/>
      <c r="D126" s="2"/>
    </row>
    <row r="127" spans="1:4">
      <c r="A127" s="2"/>
      <c r="B127" s="2"/>
      <c r="C127" s="2"/>
      <c r="D127" s="2"/>
    </row>
    <row r="128" spans="1:4">
      <c r="A128" s="2"/>
      <c r="B128" s="2"/>
      <c r="C128" s="2"/>
      <c r="D128" s="2"/>
    </row>
    <row r="129" spans="1:4">
      <c r="A129" s="2"/>
      <c r="B129" s="2"/>
      <c r="C129" s="2"/>
      <c r="D129" s="2"/>
    </row>
    <row r="130" spans="1:4">
      <c r="A130" s="2"/>
      <c r="B130" s="2"/>
      <c r="C130" s="2"/>
      <c r="D130" s="2"/>
    </row>
    <row r="131" spans="1:4">
      <c r="A131" s="2"/>
      <c r="B131" s="2"/>
      <c r="C131" s="2"/>
      <c r="D131" s="2"/>
    </row>
    <row r="132" spans="1:4">
      <c r="A132" s="2"/>
      <c r="B132" s="2"/>
      <c r="C132" s="2"/>
      <c r="D132" s="2"/>
    </row>
    <row r="133" spans="1:4">
      <c r="A133" s="2"/>
      <c r="B133" s="2"/>
      <c r="C133" s="2"/>
      <c r="D133" s="2"/>
    </row>
    <row r="134" spans="1:4">
      <c r="A134" s="2"/>
      <c r="B134" s="2"/>
      <c r="C134" s="2"/>
      <c r="D134" s="2"/>
    </row>
    <row r="135" spans="1:4">
      <c r="A135" s="2"/>
      <c r="B135" s="2"/>
      <c r="C135" s="2"/>
      <c r="D135" s="2"/>
    </row>
    <row r="136" spans="1:4">
      <c r="A136" s="2"/>
      <c r="B136" s="2"/>
      <c r="C136" s="2"/>
      <c r="D136" s="2"/>
    </row>
    <row r="137" spans="1:4">
      <c r="A137" s="2"/>
      <c r="B137" s="2"/>
      <c r="C137" s="2"/>
      <c r="D137" s="2"/>
    </row>
    <row r="138" spans="1:4">
      <c r="A138" s="2"/>
      <c r="B138" s="2"/>
      <c r="C138" s="2"/>
      <c r="D138" s="2"/>
    </row>
    <row r="139" spans="1:4">
      <c r="A139" s="2"/>
      <c r="B139" s="2"/>
      <c r="C139" s="2"/>
      <c r="D139" s="2"/>
    </row>
    <row r="140" spans="1:4">
      <c r="A140" s="2"/>
      <c r="B140" s="2"/>
      <c r="C140" s="2"/>
      <c r="D140" s="2"/>
    </row>
    <row r="141" spans="1:4">
      <c r="A141" s="2"/>
      <c r="B141" s="2"/>
      <c r="C141" s="2"/>
      <c r="D141" s="2"/>
    </row>
    <row r="142" spans="1:4">
      <c r="A142" s="2"/>
      <c r="B142" s="2"/>
      <c r="C142" s="2"/>
      <c r="D142" s="2"/>
    </row>
    <row r="143" spans="1:4">
      <c r="A143" s="2"/>
      <c r="B143" s="2"/>
      <c r="C143" s="2"/>
      <c r="D143" s="2"/>
    </row>
    <row r="144" spans="1:4">
      <c r="A144" s="2"/>
      <c r="B144" s="2"/>
      <c r="C144" s="2"/>
      <c r="D144" s="2"/>
    </row>
    <row r="145" spans="1:4">
      <c r="A145" s="2"/>
      <c r="B145" s="2"/>
      <c r="C145" s="2"/>
      <c r="D145" s="2"/>
    </row>
    <row r="146" spans="1:4">
      <c r="A146" s="2"/>
      <c r="B146" s="2"/>
      <c r="C146" s="2"/>
      <c r="D146" s="2"/>
    </row>
    <row r="147" spans="1:4">
      <c r="A147" s="2"/>
      <c r="B147" s="2"/>
      <c r="C147" s="2"/>
      <c r="D147" s="2"/>
    </row>
    <row r="148" spans="1:4">
      <c r="A148" s="2"/>
      <c r="B148" s="2"/>
      <c r="C148" s="2"/>
      <c r="D148" s="2"/>
    </row>
    <row r="149" spans="1:4">
      <c r="A149" s="2"/>
      <c r="B149" s="2"/>
      <c r="C149" s="2"/>
      <c r="D149" s="2"/>
    </row>
    <row r="150" spans="1:4">
      <c r="A150" s="2"/>
      <c r="B150" s="2"/>
      <c r="C150" s="2"/>
      <c r="D150" s="2"/>
    </row>
    <row r="151" spans="1:4">
      <c r="A151" s="2"/>
      <c r="B151" s="2"/>
      <c r="C151" s="2"/>
      <c r="D151" s="2"/>
    </row>
    <row r="152" spans="1:4">
      <c r="A152" s="2"/>
      <c r="B152" s="2"/>
      <c r="C152" s="2"/>
      <c r="D152" s="2"/>
    </row>
    <row r="153" spans="1:4">
      <c r="A153" s="2"/>
      <c r="B153" s="2"/>
      <c r="C153" s="2"/>
      <c r="D153" s="2"/>
    </row>
    <row r="154" spans="1:4">
      <c r="A154" s="2"/>
      <c r="B154" s="2"/>
      <c r="C154" s="2"/>
      <c r="D154" s="2"/>
    </row>
    <row r="155" spans="1:4">
      <c r="A155" s="2"/>
      <c r="B155" s="2"/>
      <c r="C155" s="2"/>
      <c r="D155" s="2"/>
    </row>
    <row r="156" spans="1:4">
      <c r="A156" s="2"/>
      <c r="B156" s="2"/>
      <c r="C156" s="2"/>
      <c r="D156" s="2"/>
    </row>
    <row r="157" spans="1:4">
      <c r="A157" s="2"/>
      <c r="B157" s="2"/>
      <c r="C157" s="2"/>
      <c r="D157" s="2"/>
    </row>
    <row r="158" spans="1:4">
      <c r="A158" s="2"/>
      <c r="B158" s="2"/>
      <c r="C158" s="2"/>
      <c r="D158" s="2"/>
    </row>
    <row r="159" spans="1:4">
      <c r="A159" s="2"/>
      <c r="B159" s="2"/>
      <c r="C159" s="2"/>
      <c r="D159" s="2"/>
    </row>
    <row r="160" spans="1:4">
      <c r="A160" s="2"/>
      <c r="B160" s="2"/>
      <c r="C160" s="2"/>
      <c r="D160" s="2"/>
    </row>
    <row r="161" spans="1:4">
      <c r="A161" s="2"/>
      <c r="B161" s="2"/>
      <c r="C161" s="2"/>
      <c r="D161" s="2"/>
    </row>
    <row r="162" spans="1:4">
      <c r="A162" s="2"/>
      <c r="B162" s="2"/>
      <c r="C162" s="2"/>
      <c r="D162" s="2"/>
    </row>
    <row r="163" spans="1:4">
      <c r="A163" s="2"/>
      <c r="B163" s="2"/>
      <c r="C163" s="2"/>
      <c r="D163" s="2"/>
    </row>
    <row r="164" spans="1:4">
      <c r="A164" s="2"/>
      <c r="B164" s="2"/>
      <c r="C164" s="2"/>
      <c r="D164" s="2"/>
    </row>
    <row r="165" spans="1:4">
      <c r="A165" s="2"/>
      <c r="B165" s="2"/>
      <c r="C165" s="2"/>
      <c r="D165" s="2"/>
    </row>
    <row r="166" spans="1:4">
      <c r="A166" s="2"/>
      <c r="B166" s="2"/>
      <c r="C166" s="2"/>
      <c r="D166" s="2"/>
    </row>
    <row r="167" spans="1:4">
      <c r="A167" s="2"/>
      <c r="B167" s="2"/>
      <c r="C167" s="2"/>
      <c r="D167" s="2"/>
    </row>
    <row r="168" spans="1:4">
      <c r="A168" s="2"/>
      <c r="B168" s="2"/>
      <c r="C168" s="2"/>
      <c r="D168" s="2"/>
    </row>
    <row r="169" spans="1:4">
      <c r="A169" s="2"/>
      <c r="B169" s="2"/>
      <c r="C169" s="2"/>
      <c r="D169" s="2"/>
    </row>
    <row r="170" spans="1:4">
      <c r="A170" s="2"/>
      <c r="B170" s="2"/>
      <c r="C170" s="2"/>
      <c r="D170" s="2"/>
    </row>
    <row r="171" spans="1:4">
      <c r="A171" s="2"/>
      <c r="B171" s="2"/>
      <c r="C171" s="2"/>
      <c r="D171" s="2"/>
    </row>
    <row r="172" spans="1:4">
      <c r="A172" s="2"/>
      <c r="B172" s="2"/>
      <c r="C172" s="2"/>
      <c r="D172" s="2"/>
    </row>
    <row r="173" spans="1:4">
      <c r="A173" s="2"/>
      <c r="B173" s="2"/>
      <c r="C173" s="2"/>
      <c r="D173" s="2"/>
    </row>
    <row r="174" spans="1:4">
      <c r="A174" s="2"/>
      <c r="B174" s="2"/>
      <c r="C174" s="2"/>
      <c r="D174" s="2"/>
    </row>
    <row r="175" spans="1:4">
      <c r="A175" s="2"/>
      <c r="B175" s="2"/>
      <c r="C175" s="2"/>
      <c r="D175" s="2"/>
    </row>
    <row r="176" spans="1:4">
      <c r="A176" s="2"/>
      <c r="B176" s="2"/>
      <c r="C176" s="2"/>
      <c r="D176" s="2"/>
    </row>
    <row r="177" spans="1:4">
      <c r="A177" s="2"/>
      <c r="B177" s="2"/>
      <c r="C177" s="2"/>
      <c r="D177" s="2"/>
    </row>
    <row r="178" spans="1:4">
      <c r="A178" s="2"/>
      <c r="B178" s="2"/>
      <c r="C178" s="2"/>
      <c r="D178" s="2"/>
    </row>
    <row r="179" spans="1:4">
      <c r="A179" s="2"/>
      <c r="B179" s="2"/>
      <c r="C179" s="2"/>
      <c r="D179" s="2"/>
    </row>
    <row r="180" spans="1:4">
      <c r="A180" s="2"/>
      <c r="B180" s="2"/>
      <c r="C180" s="2"/>
      <c r="D180" s="2"/>
    </row>
    <row r="181" spans="1:4">
      <c r="A181" s="2"/>
      <c r="B181" s="2"/>
      <c r="C181" s="2"/>
      <c r="D181" s="2"/>
    </row>
    <row r="182" spans="1:4">
      <c r="A182" s="2"/>
      <c r="B182" s="2"/>
      <c r="C182" s="2"/>
      <c r="D182" s="2"/>
    </row>
    <row r="183" spans="1:4">
      <c r="A183" s="2"/>
      <c r="B183" s="2"/>
      <c r="C183" s="2"/>
      <c r="D183" s="2"/>
    </row>
    <row r="184" spans="1:4">
      <c r="A184" s="2"/>
      <c r="B184" s="2"/>
      <c r="C184" s="2"/>
      <c r="D184" s="2"/>
    </row>
    <row r="185" spans="1:4">
      <c r="A185" s="2"/>
      <c r="B185" s="2"/>
      <c r="C185" s="2"/>
      <c r="D185" s="2"/>
    </row>
    <row r="186" spans="1:4">
      <c r="A186" s="2"/>
      <c r="B186" s="2"/>
      <c r="C186" s="2"/>
      <c r="D186" s="2"/>
    </row>
    <row r="187" spans="1:4">
      <c r="A187" s="2"/>
      <c r="B187" s="2"/>
      <c r="C187" s="2"/>
      <c r="D187" s="2"/>
    </row>
    <row r="188" spans="1:4">
      <c r="A188" s="2"/>
      <c r="B188" s="2"/>
      <c r="C188" s="2"/>
      <c r="D188" s="2"/>
    </row>
    <row r="189" spans="1:4">
      <c r="A189" s="2"/>
      <c r="B189" s="2"/>
      <c r="C189" s="2"/>
      <c r="D189" s="2"/>
    </row>
    <row r="190" spans="1:4">
      <c r="A190" s="2"/>
      <c r="B190" s="2"/>
      <c r="C190" s="2"/>
      <c r="D190" s="2"/>
    </row>
    <row r="191" spans="1:4">
      <c r="A191" s="2"/>
      <c r="B191" s="2"/>
      <c r="C191" s="2"/>
      <c r="D191" s="2"/>
    </row>
    <row r="192" spans="1:4">
      <c r="A192" s="2"/>
      <c r="B192" s="2"/>
      <c r="C192" s="2"/>
      <c r="D192" s="2"/>
    </row>
    <row r="193" spans="1:4">
      <c r="A193" s="2"/>
      <c r="B193" s="2"/>
      <c r="C193" s="2"/>
      <c r="D193" s="2"/>
    </row>
    <row r="194" spans="1:4">
      <c r="A194" s="2"/>
      <c r="B194" s="2"/>
      <c r="C194" s="2"/>
      <c r="D194" s="2"/>
    </row>
    <row r="195" spans="1:4">
      <c r="A195" s="2"/>
      <c r="B195" s="2"/>
      <c r="C195" s="2"/>
      <c r="D195" s="2"/>
    </row>
    <row r="196" spans="1:4">
      <c r="A196" s="2"/>
      <c r="B196" s="2"/>
      <c r="C196" s="2"/>
      <c r="D196" s="2"/>
    </row>
    <row r="197" spans="1:4">
      <c r="A197" s="2"/>
      <c r="B197" s="2"/>
      <c r="C197" s="2"/>
      <c r="D197" s="2"/>
    </row>
    <row r="198" spans="1:4">
      <c r="A198" s="2"/>
      <c r="B198" s="2"/>
      <c r="C198" s="2"/>
      <c r="D198" s="2"/>
    </row>
    <row r="199" spans="1:4">
      <c r="A199" s="2"/>
      <c r="B199" s="2"/>
      <c r="C199" s="2"/>
      <c r="D199" s="2"/>
    </row>
    <row r="200" spans="1:4">
      <c r="A200" s="2"/>
      <c r="B200" s="2"/>
      <c r="C200" s="2"/>
      <c r="D200" s="2"/>
    </row>
    <row r="201" spans="1:4">
      <c r="A201" s="2"/>
      <c r="B201" s="2"/>
      <c r="C201" s="2"/>
      <c r="D201" s="2"/>
    </row>
    <row r="202" spans="1:4">
      <c r="A202" s="2"/>
      <c r="B202" s="2"/>
      <c r="C202" s="2"/>
      <c r="D202" s="2"/>
    </row>
    <row r="203" spans="1:4">
      <c r="A203" s="2"/>
      <c r="B203" s="2"/>
      <c r="C203" s="2"/>
      <c r="D203" s="2"/>
    </row>
    <row r="204" spans="1:4">
      <c r="A204" s="2"/>
      <c r="B204" s="2"/>
      <c r="C204" s="2"/>
      <c r="D204" s="2"/>
    </row>
    <row r="205" spans="1:4">
      <c r="A205" s="2"/>
      <c r="B205" s="2"/>
      <c r="C205" s="2"/>
      <c r="D205" s="2"/>
    </row>
    <row r="206" spans="1:4">
      <c r="A206" s="2"/>
      <c r="B206" s="2"/>
      <c r="C206" s="2"/>
      <c r="D206" s="2"/>
    </row>
    <row r="207" spans="1:4">
      <c r="A207" s="2"/>
      <c r="B207" s="2"/>
      <c r="C207" s="2"/>
      <c r="D207" s="2"/>
    </row>
    <row r="208" spans="1:4">
      <c r="A208" s="2"/>
      <c r="B208" s="2"/>
      <c r="C208" s="2"/>
      <c r="D208" s="2"/>
    </row>
    <row r="209" spans="1:4">
      <c r="A209" s="2"/>
      <c r="B209" s="2"/>
      <c r="C209" s="2"/>
      <c r="D209" s="2"/>
    </row>
    <row r="210" spans="1:4">
      <c r="A210" s="2"/>
      <c r="B210" s="2"/>
      <c r="C210" s="2"/>
      <c r="D210" s="2"/>
    </row>
    <row r="211" spans="1:4">
      <c r="A211" s="2"/>
      <c r="B211" s="2"/>
      <c r="C211" s="2"/>
      <c r="D211" s="2"/>
    </row>
    <row r="212" spans="1:4">
      <c r="A212" s="2"/>
      <c r="B212" s="2"/>
      <c r="C212" s="2"/>
      <c r="D212" s="2"/>
    </row>
    <row r="213" spans="1:4">
      <c r="A213" s="2"/>
      <c r="B213" s="2"/>
      <c r="C213" s="2"/>
      <c r="D213" s="2"/>
    </row>
    <row r="214" spans="1:4">
      <c r="A214" s="2"/>
      <c r="B214" s="2"/>
      <c r="C214" s="2"/>
      <c r="D214" s="2"/>
    </row>
    <row r="215" spans="1:4">
      <c r="A215" s="2"/>
      <c r="B215" s="2"/>
      <c r="C215" s="2"/>
      <c r="D215" s="2"/>
    </row>
    <row r="216" spans="1:4">
      <c r="A216" s="2"/>
      <c r="B216" s="2"/>
      <c r="C216" s="2"/>
      <c r="D216" s="2"/>
    </row>
    <row r="217" spans="1:4">
      <c r="A217" s="2"/>
      <c r="B217" s="2"/>
      <c r="C217" s="2"/>
      <c r="D217" s="2"/>
    </row>
    <row r="218" spans="1:4">
      <c r="A218" s="2"/>
      <c r="B218" s="2"/>
      <c r="C218" s="2"/>
      <c r="D218" s="2"/>
    </row>
    <row r="219" spans="1:4">
      <c r="A219" s="2"/>
      <c r="B219" s="2"/>
      <c r="C219" s="2"/>
      <c r="D219" s="2"/>
    </row>
    <row r="220" spans="1:4">
      <c r="A220" s="2"/>
      <c r="B220" s="2"/>
      <c r="C220" s="2"/>
      <c r="D220" s="2"/>
    </row>
    <row r="221" spans="1:4">
      <c r="A221" s="2"/>
      <c r="B221" s="2"/>
      <c r="C221" s="2"/>
      <c r="D221" s="2"/>
    </row>
    <row r="222" spans="1:4">
      <c r="A222" s="2"/>
      <c r="B222" s="2"/>
      <c r="C222" s="2"/>
      <c r="D222" s="2"/>
    </row>
    <row r="223" spans="1:4">
      <c r="A223" s="2"/>
      <c r="B223" s="2"/>
      <c r="C223" s="2"/>
      <c r="D223" s="2"/>
    </row>
    <row r="224" spans="1:4">
      <c r="A224" s="2"/>
      <c r="B224" s="2"/>
      <c r="C224" s="2"/>
      <c r="D224" s="2"/>
    </row>
    <row r="225" spans="1:4">
      <c r="A225" s="2"/>
      <c r="B225" s="2"/>
      <c r="C225" s="2"/>
      <c r="D225" s="2"/>
    </row>
    <row r="226" spans="1:4">
      <c r="A226" s="2"/>
      <c r="B226" s="2"/>
      <c r="C226" s="2"/>
      <c r="D226" s="2"/>
    </row>
    <row r="227" spans="1:4">
      <c r="A227" s="2"/>
      <c r="B227" s="2"/>
      <c r="C227" s="2"/>
      <c r="D227" s="2"/>
    </row>
    <row r="228" spans="1:4">
      <c r="A228" s="2"/>
      <c r="B228" s="2"/>
      <c r="C228" s="2"/>
      <c r="D228" s="2"/>
    </row>
    <row r="229" spans="1:4">
      <c r="A229" s="2"/>
      <c r="B229" s="2"/>
      <c r="C229" s="2"/>
      <c r="D229" s="2"/>
    </row>
    <row r="230" spans="1:4">
      <c r="A230" s="2"/>
      <c r="B230" s="2"/>
      <c r="C230" s="2"/>
      <c r="D230" s="2"/>
    </row>
    <row r="231" spans="1:4">
      <c r="A231" s="2"/>
      <c r="B231" s="2"/>
      <c r="C231" s="2"/>
      <c r="D231" s="2"/>
    </row>
    <row r="232" spans="1:4">
      <c r="A232" s="2"/>
      <c r="B232" s="2"/>
      <c r="C232" s="2"/>
      <c r="D232" s="2"/>
    </row>
    <row r="233" spans="1:4">
      <c r="A233" s="2"/>
      <c r="B233" s="2"/>
      <c r="C233" s="2"/>
      <c r="D233" s="2"/>
    </row>
    <row r="234" spans="1:4">
      <c r="A234" s="2"/>
      <c r="B234" s="2"/>
      <c r="C234" s="2"/>
      <c r="D234" s="2"/>
    </row>
    <row r="235" spans="1:4">
      <c r="A235" s="2"/>
      <c r="B235" s="2"/>
      <c r="C235" s="2"/>
      <c r="D235" s="2"/>
    </row>
    <row r="236" spans="1:4">
      <c r="A236" s="2"/>
      <c r="B236" s="2"/>
      <c r="C236" s="2"/>
      <c r="D236" s="2"/>
    </row>
    <row r="237" spans="1:4">
      <c r="A237" s="2"/>
      <c r="B237" s="2"/>
      <c r="C237" s="2"/>
      <c r="D237" s="2"/>
    </row>
    <row r="238" spans="1:4">
      <c r="A238" s="2"/>
      <c r="B238" s="2"/>
      <c r="C238" s="2"/>
      <c r="D238" s="2"/>
    </row>
    <row r="239" spans="1:4">
      <c r="A239" s="2"/>
      <c r="B239" s="2"/>
      <c r="C239" s="2"/>
      <c r="D239" s="2"/>
    </row>
    <row r="240" spans="1:4">
      <c r="A240" s="2"/>
      <c r="B240" s="2"/>
      <c r="C240" s="2"/>
      <c r="D240" s="2"/>
    </row>
    <row r="241" spans="1:4">
      <c r="A241" s="2"/>
      <c r="B241" s="2"/>
      <c r="C241" s="2"/>
      <c r="D241" s="2"/>
    </row>
    <row r="242" spans="1:4">
      <c r="A242" s="2"/>
      <c r="B242" s="2"/>
      <c r="C242" s="2"/>
      <c r="D242" s="2"/>
    </row>
    <row r="243" spans="1:4">
      <c r="A243" s="2"/>
      <c r="B243" s="2"/>
      <c r="C243" s="2"/>
      <c r="D243" s="2"/>
    </row>
    <row r="244" spans="1:4">
      <c r="A244" s="2"/>
      <c r="B244" s="2"/>
      <c r="C244" s="2"/>
      <c r="D244" s="2"/>
    </row>
    <row r="245" spans="1:4">
      <c r="A245" s="2"/>
      <c r="B245" s="2"/>
      <c r="C245" s="2"/>
      <c r="D245" s="2"/>
    </row>
    <row r="246" spans="1:4">
      <c r="A246" s="2"/>
      <c r="B246" s="2"/>
      <c r="C246" s="2"/>
      <c r="D246" s="2"/>
    </row>
    <row r="247" spans="1:4">
      <c r="A247" s="2"/>
      <c r="B247" s="2"/>
      <c r="C247" s="2"/>
      <c r="D247" s="2"/>
    </row>
    <row r="248" spans="1:4">
      <c r="A248" s="2"/>
      <c r="B248" s="2"/>
      <c r="C248" s="2"/>
      <c r="D248" s="2"/>
    </row>
    <row r="249" spans="1:4">
      <c r="A249" s="2"/>
      <c r="B249" s="2"/>
      <c r="C249" s="2"/>
      <c r="D249" s="2"/>
    </row>
    <row r="250" spans="1:4">
      <c r="A250" s="2"/>
      <c r="B250" s="2"/>
      <c r="C250" s="2"/>
      <c r="D250" s="2"/>
    </row>
    <row r="251" spans="1:4">
      <c r="A251" s="2"/>
      <c r="B251" s="2"/>
      <c r="C251" s="2"/>
      <c r="D251" s="2"/>
    </row>
    <row r="252" spans="1:4">
      <c r="A252" s="2"/>
      <c r="B252" s="2"/>
      <c r="C252" s="2"/>
      <c r="D252" s="2"/>
    </row>
    <row r="253" spans="1:4">
      <c r="A253" s="2"/>
      <c r="B253" s="2"/>
      <c r="C253" s="2"/>
      <c r="D253" s="2"/>
    </row>
    <row r="254" spans="1:4">
      <c r="A254" s="2"/>
      <c r="B254" s="2"/>
      <c r="C254" s="2"/>
      <c r="D254" s="2"/>
    </row>
    <row r="255" spans="1:4">
      <c r="A255" s="2"/>
      <c r="B255" s="2"/>
      <c r="C255" s="2"/>
      <c r="D255" s="2"/>
    </row>
    <row r="256" spans="1:4">
      <c r="A256" s="2"/>
      <c r="B256" s="2"/>
      <c r="C256" s="2"/>
      <c r="D256" s="2"/>
    </row>
    <row r="257" spans="1:4">
      <c r="A257" s="2"/>
      <c r="B257" s="2"/>
      <c r="C257" s="2"/>
      <c r="D257" s="2"/>
    </row>
    <row r="258" spans="1:4">
      <c r="A258" s="2"/>
      <c r="B258" s="2"/>
      <c r="C258" s="2"/>
      <c r="D258" s="2"/>
    </row>
    <row r="259" spans="1:4">
      <c r="A259" s="2"/>
      <c r="B259" s="2"/>
      <c r="C259" s="2"/>
      <c r="D259" s="2"/>
    </row>
    <row r="260" spans="1:4">
      <c r="A260" s="2"/>
      <c r="B260" s="2"/>
      <c r="C260" s="2"/>
      <c r="D260" s="2"/>
    </row>
    <row r="261" spans="1:4">
      <c r="A261" s="2"/>
      <c r="B261" s="2"/>
      <c r="C261" s="2"/>
      <c r="D261" s="2"/>
    </row>
    <row r="262" spans="1:4">
      <c r="A262" s="2"/>
      <c r="B262" s="2"/>
      <c r="C262" s="2"/>
      <c r="D262" s="2"/>
    </row>
    <row r="263" spans="1:4">
      <c r="A263" s="2"/>
      <c r="B263" s="2"/>
      <c r="C263" s="2"/>
      <c r="D263" s="2"/>
    </row>
    <row r="264" spans="1:4">
      <c r="A264" s="2"/>
      <c r="B264" s="2"/>
      <c r="C264" s="2"/>
      <c r="D264" s="2"/>
    </row>
    <row r="265" spans="1:4">
      <c r="A265" s="2"/>
      <c r="B265" s="2"/>
      <c r="C265" s="2"/>
      <c r="D265" s="2"/>
    </row>
    <row r="266" spans="1:4">
      <c r="A266" s="2"/>
      <c r="B266" s="2"/>
      <c r="C266" s="2"/>
      <c r="D266" s="2"/>
    </row>
    <row r="267" spans="1:4">
      <c r="A267" s="2"/>
      <c r="B267" s="2"/>
      <c r="C267" s="2"/>
      <c r="D267" s="2"/>
    </row>
    <row r="268" spans="1:4">
      <c r="A268" s="2"/>
      <c r="B268" s="2"/>
      <c r="C268" s="2"/>
      <c r="D268" s="2"/>
    </row>
    <row r="269" spans="1:4">
      <c r="A269" s="2"/>
      <c r="B269" s="2"/>
      <c r="C269" s="2"/>
      <c r="D269" s="2"/>
    </row>
    <row r="270" spans="1:4">
      <c r="A270" s="2"/>
      <c r="B270" s="2"/>
      <c r="C270" s="2"/>
      <c r="D270" s="2"/>
    </row>
    <row r="271" spans="1:4">
      <c r="A271" s="2"/>
      <c r="B271" s="2"/>
      <c r="C271" s="2"/>
      <c r="D271" s="2"/>
    </row>
    <row r="272" spans="1:4">
      <c r="A272" s="2"/>
      <c r="B272" s="2"/>
      <c r="C272" s="2"/>
      <c r="D272" s="2"/>
    </row>
    <row r="273" spans="1:4">
      <c r="A273" s="2"/>
      <c r="B273" s="2"/>
      <c r="C273" s="2"/>
      <c r="D273" s="2"/>
    </row>
    <row r="274" spans="1:4">
      <c r="A274" s="2"/>
      <c r="B274" s="2"/>
      <c r="C274" s="2"/>
      <c r="D274" s="2"/>
    </row>
    <row r="275" spans="1:4">
      <c r="A275" s="2"/>
      <c r="B275" s="2"/>
      <c r="C275" s="2"/>
      <c r="D275" s="2"/>
    </row>
    <row r="276" spans="1:4">
      <c r="A276" s="2"/>
      <c r="B276" s="2"/>
      <c r="C276" s="2"/>
      <c r="D276" s="2"/>
    </row>
    <row r="277" spans="1:4">
      <c r="A277" s="2"/>
      <c r="B277" s="2"/>
      <c r="C277" s="2"/>
      <c r="D277" s="2"/>
    </row>
    <row r="278" spans="1:4">
      <c r="A278" s="2"/>
      <c r="B278" s="2"/>
      <c r="C278" s="2"/>
      <c r="D278" s="2"/>
    </row>
    <row r="279" spans="1:4">
      <c r="A279" s="2"/>
      <c r="B279" s="2"/>
      <c r="C279" s="2"/>
      <c r="D279" s="2"/>
    </row>
    <row r="280" spans="1:4">
      <c r="A280" s="2"/>
      <c r="B280" s="2"/>
      <c r="C280" s="2"/>
      <c r="D280" s="2"/>
    </row>
    <row r="281" spans="1:4">
      <c r="A281" s="2"/>
      <c r="B281" s="2"/>
      <c r="C281" s="2"/>
      <c r="D281" s="2"/>
    </row>
    <row r="282" spans="1:4">
      <c r="A282" s="2"/>
      <c r="B282" s="2"/>
      <c r="C282" s="2"/>
      <c r="D282" s="2"/>
    </row>
    <row r="283" spans="1:4">
      <c r="A283" s="2"/>
      <c r="B283" s="2"/>
      <c r="C283" s="2"/>
      <c r="D283" s="2"/>
    </row>
    <row r="284" spans="1:4">
      <c r="A284" s="2"/>
      <c r="B284" s="2"/>
      <c r="C284" s="2"/>
      <c r="D284" s="2"/>
    </row>
    <row r="285" spans="1:4">
      <c r="A285" s="2"/>
      <c r="B285" s="2"/>
      <c r="C285" s="2"/>
      <c r="D285" s="2"/>
    </row>
    <row r="286" spans="1:4">
      <c r="A286" s="2"/>
      <c r="B286" s="2"/>
      <c r="C286" s="2"/>
      <c r="D286" s="2"/>
    </row>
    <row r="287" spans="1:4">
      <c r="A287" s="2"/>
      <c r="B287" s="2"/>
      <c r="C287" s="2"/>
      <c r="D287" s="2"/>
    </row>
    <row r="288" spans="1:4">
      <c r="A288" s="2"/>
      <c r="B288" s="2"/>
      <c r="C288" s="2"/>
      <c r="D288" s="2"/>
    </row>
    <row r="289" spans="1:4">
      <c r="A289" s="2"/>
      <c r="B289" s="2"/>
      <c r="C289" s="2"/>
      <c r="D289" s="2"/>
    </row>
    <row r="290" spans="1:4">
      <c r="A290" s="2"/>
      <c r="B290" s="2"/>
      <c r="C290" s="2"/>
      <c r="D290" s="2"/>
    </row>
    <row r="291" spans="1:4">
      <c r="A291" s="2"/>
      <c r="B291" s="2"/>
      <c r="C291" s="2"/>
      <c r="D291" s="2"/>
    </row>
    <row r="292" spans="1:4">
      <c r="A292" s="2"/>
      <c r="B292" s="2"/>
      <c r="C292" s="2"/>
      <c r="D292" s="2"/>
    </row>
    <row r="293" spans="1:4">
      <c r="A293" s="2"/>
      <c r="B293" s="2"/>
      <c r="C293" s="2"/>
      <c r="D293" s="2"/>
    </row>
    <row r="294" spans="1:4">
      <c r="A294" s="2"/>
      <c r="B294" s="2"/>
      <c r="C294" s="2"/>
      <c r="D294" s="2"/>
    </row>
    <row r="295" spans="1:4">
      <c r="A295" s="2"/>
      <c r="B295" s="2"/>
      <c r="C295" s="2"/>
      <c r="D295" s="2"/>
    </row>
    <row r="296" spans="1:4">
      <c r="A296" s="2"/>
      <c r="B296" s="2"/>
      <c r="C296" s="2"/>
      <c r="D296" s="2"/>
    </row>
    <row r="297" spans="1:4">
      <c r="A297" s="2"/>
      <c r="B297" s="2"/>
      <c r="C297" s="2"/>
      <c r="D297" s="2"/>
    </row>
    <row r="298" spans="1:4">
      <c r="A298" s="2"/>
      <c r="B298" s="2"/>
      <c r="C298" s="2"/>
      <c r="D298" s="2"/>
    </row>
    <row r="299" spans="1:4">
      <c r="A299" s="2"/>
      <c r="B299" s="2"/>
      <c r="C299" s="2"/>
      <c r="D299" s="2"/>
    </row>
    <row r="300" spans="1:4">
      <c r="A300" s="2"/>
      <c r="B300" s="2"/>
      <c r="C300" s="2"/>
      <c r="D300" s="2"/>
    </row>
    <row r="301" spans="1:4">
      <c r="A301" s="2"/>
      <c r="B301" s="2"/>
      <c r="C301" s="2"/>
      <c r="D301" s="2"/>
    </row>
    <row r="302" spans="1:4">
      <c r="A302" s="2"/>
      <c r="B302" s="2"/>
      <c r="C302" s="2"/>
      <c r="D302" s="2"/>
    </row>
    <row r="303" spans="1:4">
      <c r="A303" s="2"/>
      <c r="B303" s="2"/>
      <c r="C303" s="2"/>
      <c r="D303" s="2"/>
    </row>
    <row r="304" spans="1:4">
      <c r="A304" s="2"/>
      <c r="B304" s="2"/>
      <c r="C304" s="2"/>
      <c r="D304" s="2"/>
    </row>
    <row r="305" spans="1:4">
      <c r="A305" s="2"/>
      <c r="B305" s="2"/>
      <c r="C305" s="2"/>
      <c r="D305" s="2"/>
    </row>
    <row r="306" spans="1:4">
      <c r="A306" s="2"/>
      <c r="B306" s="2"/>
      <c r="C306" s="2"/>
      <c r="D306" s="2"/>
    </row>
    <row r="307" spans="1:4">
      <c r="A307" s="2"/>
      <c r="B307" s="2"/>
      <c r="C307" s="2"/>
      <c r="D307" s="2"/>
    </row>
    <row r="308" spans="1:4">
      <c r="A308" s="2"/>
      <c r="B308" s="2"/>
      <c r="C308" s="2"/>
      <c r="D308" s="2"/>
    </row>
    <row r="309" spans="1:4">
      <c r="A309" s="2"/>
      <c r="B309" s="2"/>
      <c r="C309" s="2"/>
      <c r="D309" s="2"/>
    </row>
    <row r="310" spans="1:4">
      <c r="A310" s="2"/>
      <c r="B310" s="2"/>
      <c r="C310" s="2"/>
      <c r="D310" s="2"/>
    </row>
    <row r="311" spans="1:4">
      <c r="A311" s="2"/>
      <c r="B311" s="2"/>
      <c r="C311" s="2"/>
      <c r="D311" s="2"/>
    </row>
    <row r="312" spans="1:4">
      <c r="A312" s="2"/>
      <c r="B312" s="2"/>
      <c r="C312" s="2"/>
      <c r="D312" s="2"/>
    </row>
    <row r="313" spans="1:4">
      <c r="A313" s="2"/>
      <c r="B313" s="2"/>
      <c r="C313" s="2"/>
      <c r="D313" s="2"/>
    </row>
    <row r="314" spans="1:4">
      <c r="A314" s="2"/>
      <c r="B314" s="2"/>
      <c r="C314" s="2"/>
      <c r="D314" s="2"/>
    </row>
    <row r="315" spans="1:4">
      <c r="A315" s="2"/>
      <c r="B315" s="2"/>
      <c r="C315" s="2"/>
      <c r="D315" s="2"/>
    </row>
    <row r="316" spans="1:4">
      <c r="A316" s="2"/>
      <c r="B316" s="2"/>
      <c r="C316" s="2"/>
      <c r="D316" s="2"/>
    </row>
    <row r="317" spans="1:4">
      <c r="A317" s="2"/>
      <c r="B317" s="2"/>
      <c r="C317" s="2"/>
      <c r="D317" s="2"/>
    </row>
    <row r="318" spans="1:4">
      <c r="A318" s="2"/>
      <c r="B318" s="2"/>
      <c r="C318" s="2"/>
      <c r="D318" s="2"/>
    </row>
    <row r="319" spans="1:4">
      <c r="A319" s="2"/>
      <c r="B319" s="2"/>
      <c r="C319" s="2"/>
      <c r="D319" s="2"/>
    </row>
    <row r="320" spans="1:4">
      <c r="A320" s="2"/>
      <c r="B320" s="2"/>
      <c r="C320" s="2"/>
      <c r="D320" s="2"/>
    </row>
    <row r="321" spans="1:4">
      <c r="A321" s="2"/>
      <c r="B321" s="2"/>
      <c r="C321" s="2"/>
      <c r="D321" s="2"/>
    </row>
    <row r="322" spans="1:4">
      <c r="A322" s="2"/>
      <c r="B322" s="2"/>
      <c r="C322" s="2"/>
      <c r="D322" s="2"/>
    </row>
    <row r="323" spans="1:4">
      <c r="A323" s="2"/>
      <c r="B323" s="2"/>
      <c r="C323" s="2"/>
      <c r="D323" s="2"/>
    </row>
    <row r="324" spans="1:4">
      <c r="A324" s="2"/>
      <c r="B324" s="2"/>
      <c r="C324" s="2"/>
      <c r="D324" s="2"/>
    </row>
    <row r="325" spans="1:4">
      <c r="A325" s="2"/>
      <c r="B325" s="2"/>
      <c r="C325" s="2"/>
      <c r="D325" s="2"/>
    </row>
    <row r="326" spans="1:4">
      <c r="A326" s="2"/>
      <c r="B326" s="2"/>
      <c r="C326" s="2"/>
      <c r="D326" s="2"/>
    </row>
    <row r="327" spans="1:4">
      <c r="A327" s="2"/>
      <c r="B327" s="2"/>
      <c r="C327" s="2"/>
      <c r="D327" s="2"/>
    </row>
    <row r="328" spans="1:4">
      <c r="A328" s="2"/>
      <c r="B328" s="2"/>
      <c r="C328" s="2"/>
      <c r="D328" s="2"/>
    </row>
    <row r="329" spans="1:4">
      <c r="A329" s="2"/>
      <c r="B329" s="2"/>
      <c r="C329" s="2"/>
      <c r="D329" s="2"/>
    </row>
    <row r="330" spans="1:4">
      <c r="A330" s="2"/>
      <c r="B330" s="2"/>
      <c r="C330" s="2"/>
      <c r="D330" s="2"/>
    </row>
    <row r="331" spans="1:4">
      <c r="A331" s="2"/>
      <c r="B331" s="2"/>
      <c r="C331" s="2"/>
      <c r="D331" s="2"/>
    </row>
    <row r="332" spans="1:4">
      <c r="A332" s="2"/>
      <c r="B332" s="2"/>
      <c r="C332" s="2"/>
      <c r="D332" s="2"/>
    </row>
    <row r="333" spans="1:4">
      <c r="A333" s="2"/>
      <c r="B333" s="2"/>
      <c r="C333" s="2"/>
      <c r="D333" s="2"/>
    </row>
    <row r="334" spans="1:4">
      <c r="A334" s="2"/>
      <c r="B334" s="2"/>
      <c r="C334" s="2"/>
      <c r="D334" s="2"/>
    </row>
    <row r="335" spans="1:4">
      <c r="A335" s="2"/>
      <c r="B335" s="2"/>
      <c r="C335" s="2"/>
      <c r="D335" s="2"/>
    </row>
    <row r="336" spans="1:4">
      <c r="A336" s="2"/>
      <c r="B336" s="2"/>
      <c r="C336" s="2"/>
      <c r="D336" s="2"/>
    </row>
    <row r="337" spans="1:4">
      <c r="A337" s="2"/>
      <c r="B337" s="2"/>
      <c r="C337" s="2"/>
      <c r="D337" s="2"/>
    </row>
    <row r="338" spans="1:4">
      <c r="A338" s="2"/>
      <c r="B338" s="2"/>
      <c r="C338" s="2"/>
      <c r="D338" s="2"/>
    </row>
    <row r="339" spans="1:4">
      <c r="A339" s="2"/>
      <c r="B339" s="2"/>
      <c r="C339" s="2"/>
      <c r="D339" s="2"/>
    </row>
    <row r="340" spans="1:4">
      <c r="A340" s="2"/>
      <c r="B340" s="2"/>
      <c r="C340" s="2"/>
      <c r="D340" s="2"/>
    </row>
    <row r="341" spans="1:4">
      <c r="A341" s="2"/>
      <c r="B341" s="2"/>
      <c r="C341" s="2"/>
      <c r="D341" s="2"/>
    </row>
    <row r="342" spans="1:4">
      <c r="A342" s="2"/>
      <c r="B342" s="2"/>
      <c r="C342" s="2"/>
      <c r="D342" s="2"/>
    </row>
    <row r="343" spans="1:4">
      <c r="A343" s="2"/>
      <c r="B343" s="2"/>
      <c r="C343" s="2"/>
      <c r="D343" s="2"/>
    </row>
    <row r="344" spans="1:4">
      <c r="A344" s="2"/>
      <c r="B344" s="2"/>
      <c r="C344" s="2"/>
      <c r="D344" s="2"/>
    </row>
    <row r="345" spans="1:4">
      <c r="A345" s="2"/>
      <c r="B345" s="2"/>
      <c r="C345" s="2"/>
      <c r="D345" s="2"/>
    </row>
    <row r="346" spans="1:4">
      <c r="A346" s="2"/>
      <c r="B346" s="2"/>
      <c r="C346" s="2"/>
      <c r="D346" s="2"/>
    </row>
    <row r="347" spans="1:4">
      <c r="A347" s="2"/>
      <c r="B347" s="2"/>
      <c r="C347" s="2"/>
      <c r="D347" s="2"/>
    </row>
    <row r="348" spans="1:4">
      <c r="A348" s="2"/>
      <c r="B348" s="2"/>
      <c r="C348" s="2"/>
      <c r="D348" s="2"/>
    </row>
    <row r="349" spans="1:4">
      <c r="A349" s="2"/>
      <c r="B349" s="2"/>
      <c r="C349" s="2"/>
      <c r="D349" s="2"/>
    </row>
    <row r="350" spans="1:4">
      <c r="A350" s="2"/>
      <c r="B350" s="2"/>
      <c r="C350" s="2"/>
      <c r="D350" s="2"/>
    </row>
    <row r="351" spans="1:4">
      <c r="A351" s="2"/>
      <c r="B351" s="2"/>
      <c r="C351" s="2"/>
      <c r="D351" s="2"/>
    </row>
    <row r="352" spans="1:4">
      <c r="A352" s="2"/>
      <c r="B352" s="2"/>
      <c r="C352" s="2"/>
      <c r="D352" s="2"/>
    </row>
    <row r="353" spans="1:4">
      <c r="A353" s="2"/>
      <c r="B353" s="2"/>
      <c r="C353" s="2"/>
      <c r="D353" s="2"/>
    </row>
    <row r="354" spans="1:4">
      <c r="A354" s="2"/>
      <c r="B354" s="2"/>
      <c r="C354" s="2"/>
      <c r="D354" s="2"/>
    </row>
    <row r="355" spans="1:4">
      <c r="A355" s="2"/>
      <c r="B355" s="2"/>
      <c r="C355" s="2"/>
      <c r="D355" s="2"/>
    </row>
    <row r="356" spans="1:4">
      <c r="A356" s="2"/>
      <c r="B356" s="2"/>
      <c r="C356" s="2"/>
      <c r="D356" s="2"/>
    </row>
    <row r="357" spans="1:4">
      <c r="A357" s="2"/>
      <c r="B357" s="2"/>
      <c r="C357" s="2"/>
      <c r="D357" s="2"/>
    </row>
    <row r="358" spans="1:4">
      <c r="A358" s="2"/>
      <c r="B358" s="2"/>
      <c r="C358" s="2"/>
      <c r="D358" s="2"/>
    </row>
    <row r="359" spans="1:4">
      <c r="A359" s="2"/>
      <c r="B359" s="2"/>
      <c r="C359" s="2"/>
      <c r="D359" s="2"/>
    </row>
    <row r="360" spans="1:4">
      <c r="A360" s="2"/>
      <c r="B360" s="2"/>
      <c r="C360" s="2"/>
      <c r="D360" s="2"/>
    </row>
    <row r="361" spans="1:4">
      <c r="A361" s="2"/>
      <c r="B361" s="2"/>
      <c r="C361" s="2"/>
      <c r="D361" s="2"/>
    </row>
    <row r="362" spans="1:4">
      <c r="A362" s="2"/>
      <c r="B362" s="2"/>
      <c r="C362" s="2"/>
      <c r="D362" s="2"/>
    </row>
    <row r="363" spans="1:4">
      <c r="A363" s="2"/>
      <c r="B363" s="2"/>
      <c r="C363" s="2"/>
      <c r="D363" s="2"/>
    </row>
    <row r="364" spans="1:4">
      <c r="A364" s="2"/>
      <c r="B364" s="2"/>
      <c r="C364" s="2"/>
      <c r="D364" s="2"/>
    </row>
    <row r="365" spans="1:4">
      <c r="A365" s="2"/>
      <c r="B365" s="2"/>
      <c r="C365" s="2"/>
      <c r="D365" s="2"/>
    </row>
    <row r="366" spans="1:4">
      <c r="A366" s="2"/>
      <c r="B366" s="2"/>
      <c r="C366" s="2"/>
      <c r="D366" s="2"/>
    </row>
    <row r="367" spans="1:4">
      <c r="A367" s="2"/>
      <c r="B367" s="2"/>
      <c r="C367" s="2"/>
      <c r="D367" s="2"/>
    </row>
    <row r="368" spans="1:4">
      <c r="A368" s="2"/>
      <c r="B368" s="2"/>
      <c r="C368" s="2"/>
      <c r="D368" s="2"/>
    </row>
    <row r="369" spans="1:4">
      <c r="A369" s="2"/>
      <c r="B369" s="2"/>
      <c r="C369" s="2"/>
      <c r="D369" s="2"/>
    </row>
    <row r="370" spans="1:4">
      <c r="A370" s="2"/>
      <c r="B370" s="2"/>
      <c r="C370" s="2"/>
      <c r="D370" s="2"/>
    </row>
    <row r="371" spans="1:4">
      <c r="A371" s="2"/>
      <c r="B371" s="2"/>
      <c r="C371" s="2"/>
      <c r="D371" s="2"/>
    </row>
    <row r="372" spans="1:4">
      <c r="A372" s="2"/>
      <c r="B372" s="2"/>
      <c r="C372" s="2"/>
      <c r="D372" s="2"/>
    </row>
    <row r="373" spans="1:4">
      <c r="A373" s="2"/>
      <c r="B373" s="2"/>
      <c r="C373" s="2"/>
      <c r="D373" s="2"/>
    </row>
    <row r="374" spans="1:4">
      <c r="A374" s="2"/>
      <c r="B374" s="2"/>
      <c r="C374" s="2"/>
      <c r="D374" s="2"/>
    </row>
    <row r="375" spans="1:4">
      <c r="A375" s="2"/>
      <c r="B375" s="2"/>
      <c r="C375" s="2"/>
      <c r="D375" s="2"/>
    </row>
    <row r="376" spans="1:4">
      <c r="A376" s="2"/>
      <c r="B376" s="2"/>
      <c r="C376" s="2"/>
      <c r="D376" s="2"/>
    </row>
    <row r="377" spans="1:4">
      <c r="A377" s="2"/>
      <c r="B377" s="2"/>
      <c r="C377" s="2"/>
      <c r="D377" s="2"/>
    </row>
    <row r="378" spans="1:4">
      <c r="A378" s="2"/>
      <c r="B378" s="2"/>
      <c r="C378" s="2"/>
      <c r="D378" s="2"/>
    </row>
    <row r="379" spans="1:4">
      <c r="A379" s="2"/>
      <c r="B379" s="2"/>
      <c r="C379" s="2"/>
      <c r="D379" s="2"/>
    </row>
    <row r="380" spans="1:4">
      <c r="A380" s="2"/>
      <c r="B380" s="2"/>
      <c r="C380" s="2"/>
      <c r="D380" s="2"/>
    </row>
    <row r="381" spans="1:4">
      <c r="A381" s="2"/>
      <c r="B381" s="2"/>
      <c r="C381" s="2"/>
      <c r="D381" s="2"/>
    </row>
    <row r="382" spans="1:4">
      <c r="A382" s="2"/>
      <c r="B382" s="2"/>
      <c r="C382" s="2"/>
      <c r="D382" s="2"/>
    </row>
    <row r="383" spans="1:4">
      <c r="A383" s="2"/>
      <c r="B383" s="2"/>
      <c r="C383" s="2"/>
      <c r="D383" s="2"/>
    </row>
    <row r="384" spans="1:4">
      <c r="A384" s="2"/>
      <c r="B384" s="2"/>
      <c r="C384" s="2"/>
      <c r="D384" s="2"/>
    </row>
    <row r="385" spans="1:4">
      <c r="A385" s="2"/>
      <c r="B385" s="2"/>
      <c r="C385" s="2"/>
      <c r="D385" s="2"/>
    </row>
    <row r="386" spans="1:4">
      <c r="A386" s="2"/>
      <c r="B386" s="2"/>
      <c r="C386" s="2"/>
      <c r="D386" s="2"/>
    </row>
    <row r="387" spans="1:4">
      <c r="A387" s="2"/>
      <c r="B387" s="2"/>
      <c r="C387" s="2"/>
      <c r="D387" s="2"/>
    </row>
    <row r="388" spans="1:4">
      <c r="A388" s="2"/>
      <c r="B388" s="2"/>
      <c r="C388" s="2"/>
      <c r="D388" s="2"/>
    </row>
    <row r="389" spans="1:4">
      <c r="A389" s="2"/>
      <c r="B389" s="2"/>
      <c r="C389" s="2"/>
      <c r="D389" s="2"/>
    </row>
    <row r="390" spans="1:4">
      <c r="A390" s="2"/>
      <c r="B390" s="2"/>
      <c r="C390" s="2"/>
      <c r="D390" s="2"/>
    </row>
    <row r="391" spans="1:4">
      <c r="A391" s="2"/>
      <c r="B391" s="2"/>
      <c r="C391" s="2"/>
      <c r="D391" s="2"/>
    </row>
    <row r="392" spans="1:4">
      <c r="A392" s="2"/>
      <c r="B392" s="2"/>
      <c r="C392" s="2"/>
      <c r="D392" s="2"/>
    </row>
    <row r="393" spans="1:4">
      <c r="A393" s="2"/>
      <c r="B393" s="2"/>
      <c r="C393" s="2"/>
      <c r="D393" s="2"/>
    </row>
    <row r="394" spans="1:4">
      <c r="A394" s="2"/>
      <c r="B394" s="2"/>
      <c r="C394" s="2"/>
      <c r="D394" s="2"/>
    </row>
    <row r="395" spans="1:4">
      <c r="A395" s="2"/>
      <c r="B395" s="2"/>
      <c r="C395" s="2"/>
      <c r="D395" s="2"/>
    </row>
    <row r="396" spans="1:4">
      <c r="A396" s="2"/>
      <c r="B396" s="2"/>
      <c r="C396" s="2"/>
      <c r="D396" s="2"/>
    </row>
    <row r="397" spans="1:4">
      <c r="A397" s="2"/>
      <c r="B397" s="2"/>
      <c r="C397" s="2"/>
      <c r="D397" s="2"/>
    </row>
    <row r="398" spans="1:4">
      <c r="A398" s="2"/>
      <c r="B398" s="2"/>
      <c r="C398" s="2"/>
      <c r="D398" s="2"/>
    </row>
    <row r="399" spans="1:4">
      <c r="A399" s="2"/>
      <c r="B399" s="2"/>
      <c r="C399" s="2"/>
      <c r="D399" s="2"/>
    </row>
    <row r="400" spans="1:4">
      <c r="A400" s="2"/>
      <c r="B400" s="2"/>
      <c r="C400" s="2"/>
      <c r="D400" s="2"/>
    </row>
    <row r="401" spans="1:4">
      <c r="A401" s="2"/>
      <c r="B401" s="2"/>
      <c r="C401" s="2"/>
      <c r="D401" s="2"/>
    </row>
    <row r="402" spans="1:4">
      <c r="A402" s="2"/>
      <c r="B402" s="2"/>
      <c r="C402" s="2"/>
      <c r="D402" s="2"/>
    </row>
    <row r="403" spans="1:4">
      <c r="A403" s="2"/>
      <c r="B403" s="2"/>
      <c r="C403" s="2"/>
      <c r="D403" s="2"/>
    </row>
    <row r="404" spans="1:4">
      <c r="A404" s="2"/>
      <c r="B404" s="2"/>
      <c r="C404" s="2"/>
      <c r="D404" s="2"/>
    </row>
    <row r="405" spans="1:4">
      <c r="A405" s="2"/>
      <c r="B405" s="2"/>
      <c r="C405" s="2"/>
      <c r="D405" s="2"/>
    </row>
    <row r="406" spans="1:4">
      <c r="A406" s="2"/>
      <c r="B406" s="2"/>
      <c r="C406" s="2"/>
      <c r="D406" s="2"/>
    </row>
    <row r="407" spans="1:4">
      <c r="A407" s="2"/>
      <c r="B407" s="2"/>
      <c r="C407" s="2"/>
      <c r="D407" s="2"/>
    </row>
    <row r="408" spans="1:4">
      <c r="A408" s="2"/>
      <c r="B408" s="2"/>
      <c r="C408" s="2"/>
      <c r="D408" s="2"/>
    </row>
    <row r="409" spans="1:4">
      <c r="A409" s="2"/>
      <c r="B409" s="2"/>
      <c r="C409" s="2"/>
      <c r="D409" s="2"/>
    </row>
    <row r="410" spans="1:4">
      <c r="A410" s="2"/>
      <c r="B410" s="2"/>
      <c r="C410" s="2"/>
      <c r="D410" s="2"/>
    </row>
    <row r="411" spans="1:4">
      <c r="A411" s="2"/>
      <c r="B411" s="2"/>
      <c r="C411" s="2"/>
      <c r="D411" s="2"/>
    </row>
    <row r="412" spans="1:4">
      <c r="A412" s="2"/>
      <c r="B412" s="2"/>
      <c r="C412" s="2"/>
      <c r="D412" s="2"/>
    </row>
    <row r="413" spans="1:4">
      <c r="A413" s="2"/>
      <c r="B413" s="2"/>
      <c r="C413" s="2"/>
      <c r="D413" s="2"/>
    </row>
    <row r="414" spans="1:4">
      <c r="A414" s="2"/>
      <c r="B414" s="2"/>
      <c r="C414" s="2"/>
      <c r="D414" s="2"/>
    </row>
    <row r="415" spans="1:4">
      <c r="A415" s="2"/>
      <c r="B415" s="2"/>
      <c r="C415" s="2"/>
      <c r="D415" s="2"/>
    </row>
    <row r="416" spans="1:4">
      <c r="A416" s="2"/>
      <c r="B416" s="2"/>
      <c r="C416" s="2"/>
      <c r="D416" s="2"/>
    </row>
    <row r="417" spans="1:4">
      <c r="A417" s="2"/>
      <c r="B417" s="2"/>
      <c r="C417" s="2"/>
      <c r="D417" s="2"/>
    </row>
    <row r="418" spans="1:4">
      <c r="A418" s="2"/>
      <c r="B418" s="2"/>
      <c r="C418" s="2"/>
      <c r="D418" s="2"/>
    </row>
    <row r="419" spans="1:4">
      <c r="A419" s="2"/>
      <c r="B419" s="2"/>
      <c r="C419" s="2"/>
      <c r="D419" s="2"/>
    </row>
    <row r="420" spans="1:4">
      <c r="A420" s="2"/>
      <c r="B420" s="2"/>
      <c r="C420" s="2"/>
      <c r="D420" s="2"/>
    </row>
    <row r="421" spans="1:4">
      <c r="A421" s="2"/>
      <c r="B421" s="2"/>
      <c r="C421" s="2"/>
      <c r="D421" s="2"/>
    </row>
    <row r="422" spans="1:4">
      <c r="A422" s="2"/>
      <c r="B422" s="2"/>
      <c r="C422" s="2"/>
      <c r="D422" s="2"/>
    </row>
    <row r="423" spans="1:4">
      <c r="A423" s="2"/>
      <c r="B423" s="2"/>
      <c r="C423" s="2"/>
      <c r="D423" s="2"/>
    </row>
    <row r="424" spans="1:4">
      <c r="A424" s="2"/>
      <c r="B424" s="2"/>
      <c r="C424" s="2"/>
      <c r="D424" s="2"/>
    </row>
    <row r="425" spans="1:4">
      <c r="A425" s="2"/>
      <c r="B425" s="2"/>
      <c r="C425" s="2"/>
      <c r="D425" s="2"/>
    </row>
    <row r="426" spans="1:4">
      <c r="A426" s="2"/>
      <c r="B426" s="2"/>
      <c r="C426" s="2"/>
      <c r="D426" s="2"/>
    </row>
    <row r="427" spans="1:4">
      <c r="A427" s="2"/>
      <c r="B427" s="2"/>
      <c r="C427" s="2"/>
      <c r="D427" s="2"/>
    </row>
    <row r="428" spans="1:4">
      <c r="A428" s="2"/>
      <c r="B428" s="2"/>
      <c r="C428" s="2"/>
      <c r="D428" s="2"/>
    </row>
    <row r="429" spans="1:4">
      <c r="A429" s="2"/>
      <c r="B429" s="2"/>
      <c r="C429" s="2"/>
      <c r="D429" s="2"/>
    </row>
    <row r="430" spans="1:4">
      <c r="A430" s="2"/>
      <c r="B430" s="2"/>
      <c r="C430" s="2"/>
      <c r="D430" s="2"/>
    </row>
    <row r="431" spans="1:4">
      <c r="A431" s="2"/>
      <c r="B431" s="2"/>
      <c r="C431" s="2"/>
      <c r="D431" s="2"/>
    </row>
    <row r="432" spans="1:4">
      <c r="A432" s="2"/>
      <c r="B432" s="2"/>
      <c r="C432" s="2"/>
      <c r="D432" s="2"/>
    </row>
    <row r="433" spans="1:4">
      <c r="A433" s="2"/>
      <c r="B433" s="2"/>
      <c r="C433" s="2"/>
      <c r="D433" s="2"/>
    </row>
    <row r="434" spans="1:4">
      <c r="A434" s="2"/>
      <c r="B434" s="2"/>
      <c r="C434" s="2"/>
      <c r="D434" s="2"/>
    </row>
    <row r="435" spans="1:4">
      <c r="A435" s="2"/>
      <c r="B435" s="2"/>
      <c r="C435" s="2"/>
      <c r="D435" s="2"/>
    </row>
    <row r="436" spans="1:4">
      <c r="A436" s="2"/>
      <c r="B436" s="2"/>
      <c r="C436" s="2"/>
      <c r="D436" s="2"/>
    </row>
    <row r="437" spans="1:4">
      <c r="A437" s="2"/>
      <c r="B437" s="2"/>
      <c r="C437" s="2"/>
      <c r="D437" s="2"/>
    </row>
    <row r="438" spans="1:4">
      <c r="A438" s="2"/>
      <c r="B438" s="2"/>
      <c r="C438" s="2"/>
      <c r="D438" s="2"/>
    </row>
    <row r="439" spans="1:4">
      <c r="A439" s="2"/>
      <c r="B439" s="2"/>
      <c r="C439" s="2"/>
      <c r="D439" s="2"/>
    </row>
    <row r="440" spans="1:4">
      <c r="A440" s="2"/>
      <c r="B440" s="2"/>
      <c r="C440" s="2"/>
      <c r="D440" s="2"/>
    </row>
    <row r="441" spans="1:4">
      <c r="A441" s="2"/>
      <c r="B441" s="2"/>
      <c r="C441" s="2"/>
      <c r="D441" s="2"/>
    </row>
    <row r="442" spans="1:4">
      <c r="A442" s="2"/>
      <c r="B442" s="2"/>
      <c r="C442" s="2"/>
      <c r="D442" s="2"/>
    </row>
    <row r="443" spans="1:4">
      <c r="A443" s="2"/>
      <c r="B443" s="2"/>
      <c r="C443" s="2"/>
      <c r="D443" s="2"/>
    </row>
    <row r="444" spans="1:4">
      <c r="A444" s="2"/>
      <c r="B444" s="2"/>
      <c r="C444" s="2"/>
      <c r="D444" s="2"/>
    </row>
    <row r="445" spans="1:4">
      <c r="A445" s="2"/>
      <c r="B445" s="2"/>
      <c r="C445" s="2"/>
      <c r="D445" s="2"/>
    </row>
    <row r="446" spans="1:4">
      <c r="A446" s="2"/>
      <c r="B446" s="2"/>
      <c r="C446" s="2"/>
      <c r="D446" s="2"/>
    </row>
    <row r="447" spans="1:4">
      <c r="A447" s="2"/>
      <c r="B447" s="2"/>
      <c r="C447" s="2"/>
      <c r="D447" s="2"/>
    </row>
    <row r="448" spans="1:4">
      <c r="A448" s="2"/>
      <c r="B448" s="2"/>
      <c r="C448" s="2"/>
      <c r="D448" s="2"/>
    </row>
    <row r="449" spans="1:4">
      <c r="A449" s="2"/>
      <c r="B449" s="2"/>
      <c r="C449" s="2"/>
      <c r="D449" s="2"/>
    </row>
    <row r="450" spans="1:4">
      <c r="A450" s="2"/>
      <c r="B450" s="2"/>
      <c r="C450" s="2"/>
      <c r="D450" s="2"/>
    </row>
    <row r="451" spans="1:4">
      <c r="A451" s="2"/>
      <c r="B451" s="2"/>
      <c r="C451" s="2"/>
      <c r="D451" s="2"/>
    </row>
    <row r="452" spans="1:4">
      <c r="A452" s="2"/>
      <c r="B452" s="2"/>
      <c r="C452" s="2"/>
      <c r="D452" s="2"/>
    </row>
    <row r="453" spans="1:4">
      <c r="A453" s="2"/>
      <c r="B453" s="2"/>
      <c r="C453" s="2"/>
      <c r="D453" s="2"/>
    </row>
    <row r="454" spans="1:4">
      <c r="A454" s="2"/>
      <c r="B454" s="2"/>
      <c r="C454" s="2"/>
      <c r="D454" s="2"/>
    </row>
    <row r="455" spans="1:4">
      <c r="A455" s="2"/>
      <c r="B455" s="2"/>
      <c r="C455" s="2"/>
      <c r="D455" s="2"/>
    </row>
    <row r="456" spans="1:4">
      <c r="A456" s="2"/>
      <c r="B456" s="2"/>
      <c r="C456" s="2"/>
      <c r="D456" s="2"/>
    </row>
    <row r="457" spans="1:4">
      <c r="A457" s="2"/>
      <c r="B457" s="2"/>
      <c r="C457" s="2"/>
      <c r="D457" s="2"/>
    </row>
    <row r="458" spans="1:4">
      <c r="A458" s="2"/>
      <c r="B458" s="2"/>
      <c r="C458" s="2"/>
      <c r="D458" s="2"/>
    </row>
    <row r="459" spans="1:4">
      <c r="A459" s="2"/>
      <c r="B459" s="2"/>
      <c r="C459" s="2"/>
      <c r="D459" s="2"/>
    </row>
    <row r="460" spans="1:4">
      <c r="A460" s="2"/>
      <c r="B460" s="2"/>
      <c r="C460" s="2"/>
      <c r="D460" s="2"/>
    </row>
    <row r="461" spans="1:4">
      <c r="A461" s="2"/>
      <c r="B461" s="2"/>
      <c r="C461" s="2"/>
      <c r="D461" s="2"/>
    </row>
    <row r="462" spans="1:4">
      <c r="A462" s="2"/>
      <c r="B462" s="2"/>
      <c r="C462" s="2"/>
      <c r="D462" s="2"/>
    </row>
    <row r="463" spans="1:4">
      <c r="A463" s="2"/>
      <c r="B463" s="2"/>
      <c r="C463" s="2"/>
      <c r="D463" s="2"/>
    </row>
    <row r="464" spans="1:4">
      <c r="A464" s="2"/>
      <c r="B464" s="2"/>
      <c r="C464" s="2"/>
      <c r="D464" s="2"/>
    </row>
    <row r="465" spans="1:4">
      <c r="A465" s="2"/>
      <c r="B465" s="2"/>
      <c r="C465" s="2"/>
      <c r="D465" s="2"/>
    </row>
    <row r="466" spans="1:4">
      <c r="A466" s="2"/>
      <c r="B466" s="2"/>
      <c r="C466" s="2"/>
      <c r="D466" s="2"/>
    </row>
    <row r="467" spans="1:4">
      <c r="A467" s="2"/>
      <c r="B467" s="2"/>
      <c r="C467" s="2"/>
      <c r="D467" s="2"/>
    </row>
    <row r="468" spans="1:4">
      <c r="A468" s="2"/>
      <c r="B468" s="2"/>
      <c r="C468" s="2"/>
      <c r="D468" s="2"/>
    </row>
    <row r="469" spans="1:4">
      <c r="A469" s="2"/>
      <c r="B469" s="2"/>
      <c r="C469" s="2"/>
      <c r="D469" s="2"/>
    </row>
    <row r="470" spans="1:4">
      <c r="A470" s="2"/>
      <c r="B470" s="2"/>
      <c r="C470" s="2"/>
      <c r="D470" s="2"/>
    </row>
    <row r="471" spans="1:4">
      <c r="A471" s="2"/>
      <c r="B471" s="2"/>
      <c r="C471" s="2"/>
      <c r="D471" s="2"/>
    </row>
    <row r="472" spans="1:4">
      <c r="A472" s="2"/>
      <c r="B472" s="2"/>
      <c r="C472" s="2"/>
      <c r="D472" s="2"/>
    </row>
    <row r="473" spans="1:4">
      <c r="A473" s="2"/>
      <c r="B473" s="2"/>
      <c r="C473" s="2"/>
      <c r="D473" s="2"/>
    </row>
    <row r="474" spans="1:4">
      <c r="A474" s="2"/>
      <c r="B474" s="2"/>
      <c r="C474" s="2"/>
      <c r="D474" s="2"/>
    </row>
    <row r="475" spans="1:4">
      <c r="A475" s="2"/>
      <c r="B475" s="2"/>
      <c r="C475" s="2"/>
      <c r="D475" s="2"/>
    </row>
    <row r="476" spans="1:4">
      <c r="A476" s="2"/>
      <c r="B476" s="2"/>
      <c r="C476" s="2"/>
      <c r="D476" s="2"/>
    </row>
    <row r="477" spans="1:4">
      <c r="A477" s="2"/>
      <c r="B477" s="2"/>
      <c r="C477" s="2"/>
      <c r="D477" s="2"/>
    </row>
    <row r="478" spans="1:4">
      <c r="A478" s="2"/>
      <c r="B478" s="2"/>
      <c r="C478" s="2"/>
      <c r="D478" s="2"/>
    </row>
    <row r="479" spans="1:4">
      <c r="A479" s="2"/>
      <c r="B479" s="2"/>
      <c r="C479" s="2"/>
      <c r="D479" s="2"/>
    </row>
    <row r="480" spans="1:4">
      <c r="A480" s="2"/>
      <c r="B480" s="2"/>
      <c r="C480" s="2"/>
      <c r="D480" s="2"/>
    </row>
    <row r="481" spans="1:4">
      <c r="A481" s="2"/>
      <c r="B481" s="2"/>
      <c r="C481" s="2"/>
      <c r="D481" s="2"/>
    </row>
    <row r="482" spans="1:4">
      <c r="A482" s="2"/>
      <c r="B482" s="2"/>
      <c r="C482" s="2"/>
      <c r="D482" s="2"/>
    </row>
    <row r="483" spans="1:4">
      <c r="A483" s="2"/>
      <c r="B483" s="2"/>
      <c r="C483" s="2"/>
      <c r="D483" s="2"/>
    </row>
    <row r="484" spans="1:4">
      <c r="A484" s="2"/>
      <c r="B484" s="2"/>
      <c r="C484" s="2"/>
      <c r="D484" s="2"/>
    </row>
    <row r="485" spans="1:4">
      <c r="A485" s="2"/>
      <c r="B485" s="2"/>
      <c r="C485" s="2"/>
      <c r="D485" s="2"/>
    </row>
    <row r="486" spans="1:4">
      <c r="A486" s="2"/>
      <c r="B486" s="2"/>
      <c r="C486" s="2"/>
      <c r="D486" s="2"/>
    </row>
    <row r="487" spans="1:4">
      <c r="A487" s="2"/>
      <c r="B487" s="2"/>
      <c r="C487" s="2"/>
      <c r="D487" s="2"/>
    </row>
    <row r="488" spans="1:4">
      <c r="A488" s="2"/>
      <c r="B488" s="2"/>
      <c r="C488" s="2"/>
      <c r="D488" s="2"/>
    </row>
    <row r="489" spans="1:4">
      <c r="A489" s="2"/>
      <c r="B489" s="2"/>
      <c r="C489" s="2"/>
      <c r="D489" s="2"/>
    </row>
    <row r="490" spans="1:4">
      <c r="A490" s="2"/>
      <c r="B490" s="2"/>
      <c r="C490" s="2"/>
      <c r="D490" s="2"/>
    </row>
    <row r="491" spans="1:4">
      <c r="A491" s="2"/>
      <c r="B491" s="2"/>
      <c r="C491" s="2"/>
      <c r="D491" s="2"/>
    </row>
    <row r="492" spans="1:4">
      <c r="A492" s="2"/>
      <c r="B492" s="2"/>
      <c r="C492" s="2"/>
      <c r="D492" s="2"/>
    </row>
    <row r="493" spans="1:4">
      <c r="A493" s="2"/>
      <c r="B493" s="2"/>
      <c r="C493" s="2"/>
      <c r="D493" s="2"/>
    </row>
    <row r="494" spans="1:4">
      <c r="A494" s="2"/>
      <c r="B494" s="2"/>
      <c r="C494" s="2"/>
      <c r="D494" s="2"/>
    </row>
    <row r="495" spans="1:4">
      <c r="A495" s="2"/>
      <c r="B495" s="2"/>
      <c r="C495" s="2"/>
      <c r="D495" s="2"/>
    </row>
    <row r="496" spans="1:4">
      <c r="A496" s="2"/>
      <c r="B496" s="2"/>
      <c r="C496" s="2"/>
      <c r="D496" s="2"/>
    </row>
    <row r="497" spans="1:4">
      <c r="A497" s="2"/>
      <c r="B497" s="2"/>
      <c r="C497" s="2"/>
      <c r="D497" s="2"/>
    </row>
    <row r="498" spans="1:4">
      <c r="A498" s="2"/>
      <c r="B498" s="2"/>
      <c r="C498" s="2"/>
      <c r="D498" s="2"/>
    </row>
    <row r="499" spans="1:4">
      <c r="A499" s="2"/>
      <c r="B499" s="2"/>
      <c r="C499" s="2"/>
      <c r="D499" s="2"/>
    </row>
    <row r="500" spans="1:4">
      <c r="A500" s="2"/>
      <c r="B500" s="2"/>
      <c r="C500" s="2"/>
      <c r="D500" s="2"/>
    </row>
    <row r="501" spans="1:4">
      <c r="A501" s="2"/>
      <c r="B501" s="2"/>
      <c r="C501" s="2"/>
      <c r="D501" s="2"/>
    </row>
    <row r="502" spans="1:4">
      <c r="A502" s="2"/>
      <c r="B502" s="2"/>
      <c r="C502" s="2"/>
      <c r="D502" s="2"/>
    </row>
    <row r="503" spans="1:4">
      <c r="A503" s="2"/>
      <c r="B503" s="2"/>
      <c r="C503" s="2"/>
      <c r="D503" s="2"/>
    </row>
    <row r="504" spans="1:4">
      <c r="A504" s="2"/>
      <c r="B504" s="2"/>
      <c r="C504" s="2"/>
      <c r="D504" s="2"/>
    </row>
    <row r="505" spans="1:4">
      <c r="A505" s="2"/>
      <c r="B505" s="2"/>
      <c r="C505" s="2"/>
      <c r="D505" s="2"/>
    </row>
    <row r="506" spans="1:4">
      <c r="A506" s="2"/>
      <c r="B506" s="2"/>
      <c r="C506" s="2"/>
      <c r="D506" s="2"/>
    </row>
    <row r="507" spans="1:4">
      <c r="A507" s="2"/>
      <c r="B507" s="2"/>
      <c r="C507" s="2"/>
      <c r="D507" s="2"/>
    </row>
    <row r="508" spans="1:4">
      <c r="A508" s="2"/>
      <c r="B508" s="2"/>
      <c r="C508" s="2"/>
      <c r="D508" s="2"/>
    </row>
    <row r="509" spans="1:4">
      <c r="A509" s="2"/>
      <c r="B509" s="2"/>
      <c r="C509" s="2"/>
      <c r="D509" s="2"/>
    </row>
    <row r="510" spans="1:4">
      <c r="A510" s="2"/>
      <c r="B510" s="2"/>
      <c r="C510" s="2"/>
      <c r="D510" s="2"/>
    </row>
    <row r="511" spans="1:4">
      <c r="A511" s="2"/>
      <c r="B511" s="2"/>
      <c r="C511" s="2"/>
      <c r="D511" s="2"/>
    </row>
    <row r="512" spans="1:4">
      <c r="A512" s="2"/>
      <c r="B512" s="2"/>
      <c r="C512" s="2"/>
      <c r="D512" s="2"/>
    </row>
    <row r="513" spans="1:4">
      <c r="A513" s="2"/>
      <c r="B513" s="2"/>
      <c r="C513" s="2"/>
      <c r="D513" s="2"/>
    </row>
    <row r="514" spans="1:4">
      <c r="A514" s="2"/>
      <c r="B514" s="2"/>
      <c r="C514" s="2"/>
      <c r="D514" s="2"/>
    </row>
    <row r="515" spans="1:4">
      <c r="A515" s="2"/>
      <c r="B515" s="2"/>
      <c r="C515" s="2"/>
      <c r="D515" s="2"/>
    </row>
    <row r="516" spans="1:4">
      <c r="A516" s="2"/>
      <c r="B516" s="2"/>
      <c r="C516" s="2"/>
      <c r="D516" s="2"/>
    </row>
    <row r="517" spans="1:4">
      <c r="A517" s="2"/>
      <c r="B517" s="2"/>
      <c r="C517" s="2"/>
      <c r="D517" s="2"/>
    </row>
    <row r="518" spans="1:4">
      <c r="A518" s="2"/>
      <c r="B518" s="2"/>
      <c r="C518" s="2"/>
      <c r="D518" s="2"/>
    </row>
    <row r="519" spans="1:4">
      <c r="A519" s="2"/>
      <c r="B519" s="2"/>
      <c r="C519" s="2"/>
      <c r="D519" s="2"/>
    </row>
    <row r="520" spans="1:4">
      <c r="A520" s="2"/>
      <c r="B520" s="2"/>
      <c r="C520" s="2"/>
      <c r="D520" s="2"/>
    </row>
    <row r="521" spans="1:4">
      <c r="A521" s="2"/>
      <c r="B521" s="2"/>
      <c r="C521" s="2"/>
      <c r="D521" s="2"/>
    </row>
    <row r="522" spans="1:4">
      <c r="A522" s="2"/>
      <c r="B522" s="2"/>
      <c r="C522" s="2"/>
      <c r="D522" s="2"/>
    </row>
    <row r="523" spans="1:4">
      <c r="A523" s="2"/>
      <c r="B523" s="2"/>
      <c r="C523" s="2"/>
      <c r="D523" s="2"/>
    </row>
    <row r="524" spans="1:4">
      <c r="A524" s="2"/>
      <c r="B524" s="2"/>
      <c r="C524" s="2"/>
      <c r="D524" s="2"/>
    </row>
    <row r="525" spans="1:4">
      <c r="A525" s="2"/>
      <c r="B525" s="2"/>
      <c r="C525" s="2"/>
      <c r="D525" s="2"/>
    </row>
    <row r="526" spans="1:4">
      <c r="A526" s="2"/>
      <c r="B526" s="2"/>
      <c r="C526" s="2"/>
      <c r="D526" s="2"/>
    </row>
    <row r="527" spans="1:4">
      <c r="A527" s="2"/>
      <c r="B527" s="2"/>
      <c r="C527" s="2"/>
      <c r="D527" s="2"/>
    </row>
    <row r="528" spans="1:4">
      <c r="A528" s="2"/>
      <c r="B528" s="2"/>
      <c r="C528" s="2"/>
      <c r="D528" s="2"/>
    </row>
    <row r="529" spans="1:4">
      <c r="A529" s="2"/>
      <c r="B529" s="2"/>
      <c r="C529" s="2"/>
      <c r="D529" s="2"/>
    </row>
    <row r="530" spans="1:4">
      <c r="A530" s="2"/>
      <c r="B530" s="2"/>
      <c r="C530" s="2"/>
      <c r="D530" s="2"/>
    </row>
    <row r="531" spans="1:4">
      <c r="A531" s="2"/>
      <c r="B531" s="2"/>
      <c r="C531" s="2"/>
      <c r="D531" s="2"/>
    </row>
    <row r="532" spans="1:4">
      <c r="A532" s="2"/>
      <c r="B532" s="2"/>
      <c r="C532" s="2"/>
      <c r="D532" s="2"/>
    </row>
    <row r="533" spans="1:4">
      <c r="A533" s="2"/>
      <c r="B533" s="2"/>
      <c r="C533" s="2"/>
      <c r="D533" s="2"/>
    </row>
    <row r="534" spans="1:4">
      <c r="A534" s="2"/>
      <c r="B534" s="2"/>
      <c r="C534" s="2"/>
      <c r="D534" s="2"/>
    </row>
    <row r="535" spans="1:4">
      <c r="A535" s="2"/>
      <c r="B535" s="2"/>
      <c r="C535" s="2"/>
      <c r="D535" s="2"/>
    </row>
    <row r="536" spans="1:4">
      <c r="A536" s="2"/>
      <c r="B536" s="2"/>
      <c r="C536" s="2"/>
      <c r="D536" s="2"/>
    </row>
    <row r="537" spans="1:4">
      <c r="A537" s="2"/>
      <c r="B537" s="2"/>
      <c r="C537" s="2"/>
      <c r="D537" s="2"/>
    </row>
    <row r="538" spans="1:4">
      <c r="A538" s="2"/>
      <c r="B538" s="2"/>
      <c r="C538" s="2"/>
      <c r="D538" s="2"/>
    </row>
    <row r="539" spans="1:4">
      <c r="A539" s="2"/>
      <c r="B539" s="2"/>
      <c r="C539" s="2"/>
      <c r="D539" s="2"/>
    </row>
    <row r="540" spans="1:4">
      <c r="A540" s="2"/>
      <c r="B540" s="2"/>
      <c r="C540" s="2"/>
      <c r="D540" s="2"/>
    </row>
    <row r="541" spans="1:4">
      <c r="A541" s="2"/>
      <c r="B541" s="2"/>
      <c r="C541" s="2"/>
      <c r="D541" s="2"/>
    </row>
    <row r="542" spans="1:4">
      <c r="A542" s="2"/>
      <c r="B542" s="2"/>
      <c r="C542" s="2"/>
      <c r="D542" s="2"/>
    </row>
    <row r="543" spans="1:4">
      <c r="A543" s="2"/>
      <c r="B543" s="2"/>
      <c r="C543" s="2"/>
      <c r="D543" s="2"/>
    </row>
    <row r="544" spans="1:4">
      <c r="A544" s="2"/>
      <c r="B544" s="2"/>
      <c r="C544" s="2"/>
      <c r="D544" s="2"/>
    </row>
    <row r="545" spans="1:4">
      <c r="A545" s="2"/>
      <c r="B545" s="2"/>
      <c r="C545" s="2"/>
      <c r="D545" s="2"/>
    </row>
    <row r="546" spans="1:4">
      <c r="A546" s="2"/>
      <c r="B546" s="2"/>
      <c r="C546" s="2"/>
      <c r="D546" s="2"/>
    </row>
    <row r="547" spans="1:4">
      <c r="A547" s="2"/>
      <c r="B547" s="2"/>
      <c r="C547" s="2"/>
      <c r="D547" s="2"/>
    </row>
    <row r="548" spans="1:4">
      <c r="A548" s="2"/>
      <c r="B548" s="2"/>
      <c r="C548" s="2"/>
      <c r="D548" s="2"/>
    </row>
    <row r="549" spans="1:4">
      <c r="A549" s="2"/>
      <c r="B549" s="2"/>
      <c r="C549" s="2"/>
      <c r="D549" s="2"/>
    </row>
    <row r="550" spans="1:4">
      <c r="A550" s="2"/>
      <c r="B550" s="2"/>
      <c r="C550" s="2"/>
      <c r="D550" s="2"/>
    </row>
    <row r="551" spans="1:4">
      <c r="A551" s="2"/>
      <c r="B551" s="2"/>
      <c r="C551" s="2"/>
      <c r="D551" s="2"/>
    </row>
    <row r="552" spans="1:4">
      <c r="A552" s="2"/>
      <c r="B552" s="2"/>
      <c r="C552" s="2"/>
      <c r="D552" s="2"/>
    </row>
    <row r="553" spans="1:4">
      <c r="A553" s="2"/>
      <c r="B553" s="2"/>
      <c r="C553" s="2"/>
      <c r="D553" s="2"/>
    </row>
    <row r="554" spans="1:4">
      <c r="A554" s="2"/>
      <c r="B554" s="2"/>
      <c r="C554" s="2"/>
      <c r="D554" s="2"/>
    </row>
    <row r="555" spans="1:4">
      <c r="A555" s="2"/>
      <c r="B555" s="2"/>
      <c r="C555" s="2"/>
      <c r="D555" s="2"/>
    </row>
    <row r="556" spans="1:4">
      <c r="A556" s="2"/>
      <c r="B556" s="2"/>
      <c r="C556" s="2"/>
      <c r="D556" s="2"/>
    </row>
    <row r="557" spans="1:4">
      <c r="A557" s="2"/>
      <c r="B557" s="2"/>
      <c r="C557" s="2"/>
      <c r="D557" s="2"/>
    </row>
    <row r="558" spans="1:4">
      <c r="A558" s="2"/>
      <c r="B558" s="2"/>
      <c r="C558" s="2"/>
      <c r="D558" s="2"/>
    </row>
    <row r="559" spans="1:4">
      <c r="A559" s="2"/>
      <c r="B559" s="2"/>
      <c r="C559" s="2"/>
      <c r="D559" s="2"/>
    </row>
    <row r="560" spans="1:4">
      <c r="A560" s="2"/>
      <c r="B560" s="2"/>
      <c r="C560" s="2"/>
      <c r="D560" s="2"/>
    </row>
    <row r="561" spans="1:4">
      <c r="A561" s="2"/>
      <c r="B561" s="2"/>
      <c r="C561" s="2"/>
      <c r="D561" s="2"/>
    </row>
    <row r="562" spans="1:4">
      <c r="A562" s="2"/>
      <c r="B562" s="2"/>
      <c r="C562" s="2"/>
      <c r="D562" s="2"/>
    </row>
    <row r="563" spans="1:4">
      <c r="A563" s="2"/>
      <c r="B563" s="2"/>
      <c r="C563" s="2"/>
      <c r="D563" s="2"/>
    </row>
    <row r="564" spans="1:4">
      <c r="A564" s="2"/>
      <c r="B564" s="2"/>
      <c r="C564" s="2"/>
      <c r="D564" s="2"/>
    </row>
    <row r="565" spans="1:4">
      <c r="A565" s="2"/>
      <c r="B565" s="2"/>
      <c r="C565" s="2"/>
      <c r="D565" s="2"/>
    </row>
    <row r="566" spans="1:4">
      <c r="A566" s="2"/>
      <c r="B566" s="2"/>
      <c r="C566" s="2"/>
      <c r="D566" s="2"/>
    </row>
    <row r="567" spans="1:4">
      <c r="A567" s="2"/>
      <c r="B567" s="2"/>
      <c r="C567" s="2"/>
      <c r="D567" s="2"/>
    </row>
    <row r="568" spans="1:4">
      <c r="A568" s="2"/>
      <c r="B568" s="2"/>
      <c r="C568" s="2"/>
      <c r="D568" s="2"/>
    </row>
    <row r="569" spans="1:4">
      <c r="A569" s="2"/>
      <c r="B569" s="2"/>
      <c r="C569" s="2"/>
      <c r="D569" s="2"/>
    </row>
    <row r="570" spans="1:4">
      <c r="A570" s="2"/>
      <c r="B570" s="2"/>
      <c r="C570" s="2"/>
      <c r="D570" s="2"/>
    </row>
    <row r="571" spans="1:4">
      <c r="A571" s="2"/>
      <c r="B571" s="2"/>
      <c r="C571" s="2"/>
      <c r="D571" s="2"/>
    </row>
    <row r="572" spans="1:4">
      <c r="A572" s="2"/>
      <c r="B572" s="2"/>
      <c r="C572" s="2"/>
      <c r="D572" s="2"/>
    </row>
    <row r="573" spans="1:4">
      <c r="A573" s="2"/>
      <c r="B573" s="2"/>
      <c r="C573" s="2"/>
      <c r="D573" s="2"/>
    </row>
    <row r="574" spans="1:4">
      <c r="A574" s="2"/>
      <c r="B574" s="2"/>
      <c r="C574" s="2"/>
      <c r="D574" s="2"/>
    </row>
    <row r="575" spans="1:4">
      <c r="A575" s="2"/>
      <c r="B575" s="2"/>
      <c r="C575" s="2"/>
      <c r="D575" s="2"/>
    </row>
    <row r="576" spans="1:4">
      <c r="A576" s="2"/>
      <c r="B576" s="2"/>
      <c r="C576" s="2"/>
      <c r="D576" s="2"/>
    </row>
    <row r="577" spans="1:4">
      <c r="A577" s="2"/>
      <c r="B577" s="2"/>
      <c r="C577" s="2"/>
      <c r="D577" s="2"/>
    </row>
    <row r="578" spans="1:4">
      <c r="A578" s="2"/>
      <c r="B578" s="2"/>
      <c r="C578" s="2"/>
      <c r="D578" s="2"/>
    </row>
    <row r="579" spans="1:4">
      <c r="A579" s="2"/>
      <c r="B579" s="2"/>
      <c r="C579" s="2"/>
      <c r="D579" s="2"/>
    </row>
    <row r="580" spans="1:4">
      <c r="A580" s="2"/>
      <c r="B580" s="2"/>
      <c r="C580" s="2"/>
      <c r="D580" s="2"/>
    </row>
    <row r="581" spans="1:4">
      <c r="A581" s="2"/>
      <c r="B581" s="2"/>
      <c r="C581" s="2"/>
      <c r="D581" s="2"/>
    </row>
    <row r="582" spans="1:4">
      <c r="A582" s="2"/>
      <c r="B582" s="2"/>
      <c r="C582" s="2"/>
      <c r="D582" s="2"/>
    </row>
    <row r="583" spans="1:4">
      <c r="A583" s="2"/>
      <c r="B583" s="2"/>
      <c r="C583" s="2"/>
      <c r="D583" s="2"/>
    </row>
    <row r="584" spans="1:4">
      <c r="A584" s="2"/>
      <c r="B584" s="2"/>
      <c r="C584" s="2"/>
      <c r="D584" s="2"/>
    </row>
    <row r="585" spans="1:4">
      <c r="A585" s="2"/>
      <c r="B585" s="2"/>
      <c r="C585" s="2"/>
      <c r="D585" s="2"/>
    </row>
    <row r="586" spans="1:4">
      <c r="A586" s="2"/>
      <c r="B586" s="2"/>
      <c r="C586" s="2"/>
      <c r="D586" s="2"/>
    </row>
    <row r="587" spans="1:4">
      <c r="A587" s="2"/>
      <c r="B587" s="2"/>
      <c r="C587" s="2"/>
      <c r="D587" s="2"/>
    </row>
    <row r="588" spans="1:4">
      <c r="A588" s="2"/>
      <c r="B588" s="2"/>
      <c r="C588" s="2"/>
      <c r="D588" s="2"/>
    </row>
    <row r="589" spans="1:4">
      <c r="A589" s="2"/>
      <c r="B589" s="2"/>
      <c r="C589" s="2"/>
      <c r="D589" s="2"/>
    </row>
    <row r="590" spans="1:4">
      <c r="A590" s="2"/>
      <c r="B590" s="2"/>
      <c r="C590" s="2"/>
      <c r="D590" s="2"/>
    </row>
    <row r="591" spans="1:4">
      <c r="A591" s="2"/>
      <c r="B591" s="2"/>
      <c r="C591" s="2"/>
      <c r="D591" s="2"/>
    </row>
    <row r="592" spans="1:4">
      <c r="A592" s="2"/>
      <c r="B592" s="2"/>
      <c r="C592" s="2"/>
      <c r="D592" s="2"/>
    </row>
    <row r="593" spans="1:4">
      <c r="A593" s="2"/>
      <c r="B593" s="2"/>
      <c r="C593" s="2"/>
      <c r="D593" s="2"/>
    </row>
    <row r="594" spans="1:4">
      <c r="A594" s="2"/>
      <c r="B594" s="2"/>
      <c r="C594" s="2"/>
      <c r="D594" s="2"/>
    </row>
    <row r="595" spans="1:4">
      <c r="A595" s="2"/>
      <c r="B595" s="2"/>
      <c r="C595" s="2"/>
      <c r="D595" s="2"/>
    </row>
    <row r="596" spans="1:4">
      <c r="A596" s="2"/>
      <c r="B596" s="2"/>
      <c r="C596" s="2"/>
      <c r="D596" s="2"/>
    </row>
    <row r="597" spans="1:4">
      <c r="A597" s="2"/>
      <c r="B597" s="2"/>
      <c r="C597" s="2"/>
      <c r="D597" s="2"/>
    </row>
    <row r="598" spans="1:4">
      <c r="A598" s="2"/>
      <c r="B598" s="2"/>
      <c r="C598" s="2"/>
      <c r="D598" s="2"/>
    </row>
    <row r="599" spans="1:4">
      <c r="A599" s="2"/>
      <c r="B599" s="2"/>
      <c r="C599" s="2"/>
      <c r="D599" s="2"/>
    </row>
    <row r="600" spans="1:4">
      <c r="A600" s="2"/>
      <c r="B600" s="2"/>
      <c r="C600" s="2"/>
      <c r="D600" s="2"/>
    </row>
    <row r="601" spans="1:4">
      <c r="A601" s="2"/>
      <c r="B601" s="2"/>
      <c r="C601" s="2"/>
      <c r="D601" s="2"/>
    </row>
    <row r="602" spans="1:4">
      <c r="A602" s="2"/>
      <c r="B602" s="2"/>
      <c r="C602" s="2"/>
      <c r="D602" s="2"/>
    </row>
    <row r="603" spans="1:4">
      <c r="A603" s="2"/>
      <c r="B603" s="2"/>
      <c r="C603" s="2"/>
      <c r="D603" s="2"/>
    </row>
    <row r="604" spans="1:4">
      <c r="A604" s="2"/>
      <c r="B604" s="2"/>
      <c r="C604" s="2"/>
      <c r="D604" s="2"/>
    </row>
    <row r="605" spans="1:4">
      <c r="A605" s="2"/>
      <c r="B605" s="2"/>
      <c r="C605" s="2"/>
      <c r="D605" s="2"/>
    </row>
    <row r="606" spans="1:4">
      <c r="A606" s="2"/>
      <c r="B606" s="2"/>
      <c r="C606" s="2"/>
      <c r="D606" s="2"/>
    </row>
    <row r="607" spans="1:4">
      <c r="A607" s="2"/>
      <c r="B607" s="2"/>
      <c r="C607" s="2"/>
      <c r="D607" s="2"/>
    </row>
    <row r="608" spans="1:4">
      <c r="A608" s="2"/>
      <c r="B608" s="2"/>
      <c r="C608" s="2"/>
      <c r="D608" s="2"/>
    </row>
    <row r="609" spans="1:4">
      <c r="A609" s="2"/>
      <c r="B609" s="2"/>
      <c r="C609" s="2"/>
      <c r="D609" s="2"/>
    </row>
    <row r="610" spans="1:4">
      <c r="A610" s="2"/>
      <c r="B610" s="2"/>
      <c r="C610" s="2"/>
      <c r="D610" s="2"/>
    </row>
    <row r="611" spans="1:4">
      <c r="A611" s="2"/>
      <c r="B611" s="2"/>
      <c r="C611" s="2"/>
      <c r="D611" s="2"/>
    </row>
    <row r="612" spans="1:4">
      <c r="A612" s="2"/>
      <c r="B612" s="2"/>
      <c r="C612" s="2"/>
      <c r="D612" s="2"/>
    </row>
    <row r="613" spans="1:4">
      <c r="A613" s="2"/>
      <c r="B613" s="2"/>
      <c r="C613" s="2"/>
      <c r="D613" s="2"/>
    </row>
    <row r="614" spans="1:4">
      <c r="A614" s="2"/>
      <c r="B614" s="2"/>
      <c r="C614" s="2"/>
      <c r="D614" s="2"/>
    </row>
    <row r="615" spans="1:4">
      <c r="A615" s="2"/>
      <c r="B615" s="2"/>
      <c r="C615" s="2"/>
      <c r="D615" s="2"/>
    </row>
    <row r="616" spans="1:4">
      <c r="A616" s="2"/>
      <c r="B616" s="2"/>
      <c r="C616" s="2"/>
      <c r="D616" s="2"/>
    </row>
    <row r="617" spans="1:4">
      <c r="A617" s="2"/>
      <c r="B617" s="2"/>
      <c r="C617" s="2"/>
      <c r="D617" s="2"/>
    </row>
    <row r="618" spans="1:4">
      <c r="A618" s="2"/>
      <c r="B618" s="2"/>
      <c r="C618" s="2"/>
      <c r="D618" s="2"/>
    </row>
    <row r="619" spans="1:4">
      <c r="A619" s="2"/>
      <c r="B619" s="2"/>
      <c r="C619" s="2"/>
      <c r="D619" s="2"/>
    </row>
    <row r="620" spans="1:4">
      <c r="A620" s="2"/>
      <c r="B620" s="2"/>
      <c r="C620" s="2"/>
      <c r="D620" s="2"/>
    </row>
    <row r="621" spans="1:4">
      <c r="A621" s="2"/>
      <c r="B621" s="2"/>
      <c r="C621" s="2"/>
      <c r="D621" s="2"/>
    </row>
    <row r="622" spans="1:4">
      <c r="A622" s="2"/>
      <c r="B622" s="2"/>
      <c r="C622" s="2"/>
      <c r="D622" s="2"/>
    </row>
    <row r="623" spans="1:4">
      <c r="A623" s="2"/>
      <c r="B623" s="2"/>
      <c r="C623" s="2"/>
      <c r="D623" s="2"/>
    </row>
    <row r="624" spans="1:4">
      <c r="A624" s="2"/>
      <c r="B624" s="2"/>
      <c r="C624" s="2"/>
      <c r="D624" s="2"/>
    </row>
    <row r="625" spans="1:4">
      <c r="A625" s="2"/>
      <c r="B625" s="2"/>
      <c r="C625" s="2"/>
      <c r="D625" s="2"/>
    </row>
    <row r="626" spans="1:4">
      <c r="A626" s="2"/>
      <c r="B626" s="2"/>
      <c r="C626" s="2"/>
      <c r="D626" s="2"/>
    </row>
    <row r="627" spans="1:4">
      <c r="A627" s="2"/>
      <c r="B627" s="2"/>
      <c r="C627" s="2"/>
      <c r="D627" s="2"/>
    </row>
    <row r="628" spans="1:4">
      <c r="A628" s="2"/>
      <c r="B628" s="2"/>
      <c r="C628" s="2"/>
      <c r="D628" s="2"/>
    </row>
    <row r="629" spans="1:4">
      <c r="A629" s="2"/>
      <c r="B629" s="2"/>
      <c r="C629" s="2"/>
      <c r="D629" s="2"/>
    </row>
    <row r="630" spans="1:4">
      <c r="A630" s="2"/>
      <c r="B630" s="2"/>
      <c r="C630" s="2"/>
      <c r="D630" s="2"/>
    </row>
    <row r="631" spans="1:4">
      <c r="A631" s="2"/>
      <c r="B631" s="2"/>
      <c r="C631" s="2"/>
      <c r="D631" s="2"/>
    </row>
    <row r="632" spans="1:4">
      <c r="A632" s="2"/>
      <c r="B632" s="2"/>
      <c r="C632" s="2"/>
      <c r="D632" s="2"/>
    </row>
    <row r="633" spans="1:4">
      <c r="A633" s="2"/>
      <c r="B633" s="2"/>
      <c r="C633" s="2"/>
      <c r="D633" s="2"/>
    </row>
    <row r="634" spans="1:4">
      <c r="A634" s="2"/>
      <c r="B634" s="2"/>
      <c r="C634" s="2"/>
      <c r="D634" s="2"/>
    </row>
    <row r="635" spans="1:4">
      <c r="A635" s="2"/>
      <c r="B635" s="2"/>
      <c r="C635" s="2"/>
      <c r="D635" s="2"/>
    </row>
    <row r="636" spans="1:4">
      <c r="A636" s="2"/>
      <c r="B636" s="2"/>
      <c r="C636" s="2"/>
      <c r="D636" s="2"/>
    </row>
    <row r="637" spans="1:4">
      <c r="A637" s="2"/>
      <c r="B637" s="2"/>
      <c r="C637" s="2"/>
      <c r="D637" s="2"/>
    </row>
    <row r="638" spans="1:4">
      <c r="A638" s="2"/>
      <c r="B638" s="2"/>
      <c r="C638" s="2"/>
      <c r="D638" s="2"/>
    </row>
    <row r="639" spans="1:4">
      <c r="A639" s="2"/>
      <c r="B639" s="2"/>
      <c r="C639" s="2"/>
      <c r="D639" s="2"/>
    </row>
    <row r="640" spans="1:4">
      <c r="A640" s="2"/>
      <c r="B640" s="2"/>
      <c r="C640" s="2"/>
      <c r="D640" s="2"/>
    </row>
    <row r="641" spans="1:4">
      <c r="A641" s="2"/>
      <c r="B641" s="2"/>
      <c r="C641" s="2"/>
      <c r="D641" s="2"/>
    </row>
    <row r="642" spans="1:4">
      <c r="A642" s="2"/>
      <c r="B642" s="2"/>
      <c r="C642" s="2"/>
      <c r="D642" s="2"/>
    </row>
    <row r="643" spans="1:4">
      <c r="A643" s="2"/>
      <c r="B643" s="2"/>
      <c r="C643" s="2"/>
      <c r="D643" s="2"/>
    </row>
    <row r="644" spans="1:4">
      <c r="A644" s="2"/>
      <c r="B644" s="2"/>
      <c r="C644" s="2"/>
      <c r="D644" s="2"/>
    </row>
    <row r="645" spans="1:4">
      <c r="A645" s="2"/>
      <c r="B645" s="2"/>
      <c r="C645" s="2"/>
      <c r="D645" s="2"/>
    </row>
    <row r="646" spans="1:4">
      <c r="A646" s="2"/>
      <c r="B646" s="2"/>
      <c r="C646" s="2"/>
      <c r="D646" s="2"/>
    </row>
    <row r="647" spans="1:4">
      <c r="A647" s="2"/>
      <c r="B647" s="2"/>
      <c r="C647" s="2"/>
      <c r="D647" s="2"/>
    </row>
    <row r="648" spans="1:4">
      <c r="A648" s="2"/>
      <c r="B648" s="2"/>
      <c r="C648" s="2"/>
      <c r="D648" s="2"/>
    </row>
    <row r="649" spans="1:4">
      <c r="A649" s="2"/>
      <c r="B649" s="2"/>
      <c r="C649" s="2"/>
      <c r="D649" s="2"/>
    </row>
    <row r="650" spans="1:4">
      <c r="A650" s="2"/>
      <c r="B650" s="2"/>
      <c r="C650" s="2"/>
      <c r="D650" s="2"/>
    </row>
    <row r="651" spans="1:4">
      <c r="A651" s="2"/>
      <c r="B651" s="2"/>
      <c r="C651" s="2"/>
      <c r="D651" s="2"/>
    </row>
    <row r="652" spans="1:4">
      <c r="A652" s="2"/>
      <c r="B652" s="2"/>
      <c r="C652" s="2"/>
      <c r="D652" s="2"/>
    </row>
    <row r="653" spans="1:4">
      <c r="A653" s="2"/>
      <c r="B653" s="2"/>
      <c r="C653" s="2"/>
      <c r="D653" s="2"/>
    </row>
    <row r="654" spans="1:4">
      <c r="A654" s="2"/>
      <c r="B654" s="2"/>
      <c r="C654" s="2"/>
      <c r="D654" s="2"/>
    </row>
    <row r="655" spans="1:4">
      <c r="A655" s="2"/>
      <c r="B655" s="2"/>
      <c r="C655" s="2"/>
      <c r="D655" s="2"/>
    </row>
    <row r="656" spans="1:4">
      <c r="A656" s="2"/>
      <c r="B656" s="2"/>
      <c r="C656" s="2"/>
      <c r="D656" s="2"/>
    </row>
    <row r="657" spans="1:4">
      <c r="A657" s="2"/>
      <c r="B657" s="2"/>
      <c r="C657" s="2"/>
      <c r="D657" s="2"/>
    </row>
    <row r="658" spans="1:4">
      <c r="A658" s="2"/>
      <c r="B658" s="2"/>
      <c r="C658" s="2"/>
      <c r="D658" s="2"/>
    </row>
    <row r="659" spans="1:4">
      <c r="A659" s="2"/>
      <c r="B659" s="2"/>
      <c r="C659" s="2"/>
      <c r="D659" s="2"/>
    </row>
    <row r="660" spans="1:4">
      <c r="A660" s="2"/>
      <c r="B660" s="2"/>
      <c r="C660" s="2"/>
      <c r="D660" s="2"/>
    </row>
    <row r="661" spans="1:4">
      <c r="A661" s="2"/>
      <c r="B661" s="2"/>
      <c r="C661" s="2"/>
      <c r="D661" s="2"/>
    </row>
    <row r="662" spans="1:4">
      <c r="A662" s="2"/>
      <c r="B662" s="2"/>
      <c r="C662" s="2"/>
      <c r="D662" s="2"/>
    </row>
    <row r="663" spans="1:4">
      <c r="A663" s="2"/>
      <c r="B663" s="2"/>
      <c r="C663" s="2"/>
      <c r="D663" s="2"/>
    </row>
    <row r="664" spans="1:4">
      <c r="A664" s="2"/>
      <c r="B664" s="2"/>
      <c r="C664" s="2"/>
      <c r="D664" s="2"/>
    </row>
    <row r="665" spans="1:4">
      <c r="A665" s="2"/>
      <c r="B665" s="2"/>
      <c r="C665" s="2"/>
      <c r="D665" s="2"/>
    </row>
    <row r="666" spans="1:4">
      <c r="A666" s="2"/>
      <c r="B666" s="2"/>
      <c r="C666" s="2"/>
      <c r="D666" s="2"/>
    </row>
    <row r="667" spans="1:4">
      <c r="A667" s="2"/>
      <c r="B667" s="2"/>
      <c r="C667" s="2"/>
      <c r="D667" s="2"/>
    </row>
    <row r="668" spans="1:4">
      <c r="A668" s="2"/>
      <c r="B668" s="2"/>
      <c r="C668" s="2"/>
      <c r="D668" s="2"/>
    </row>
    <row r="669" spans="1:4">
      <c r="A669" s="2"/>
      <c r="B669" s="2"/>
      <c r="C669" s="2"/>
      <c r="D669" s="2"/>
    </row>
    <row r="670" spans="1:4">
      <c r="A670" s="2"/>
      <c r="B670" s="2"/>
      <c r="C670" s="2"/>
      <c r="D670" s="2"/>
    </row>
    <row r="671" spans="1:4">
      <c r="A671" s="2"/>
      <c r="B671" s="2"/>
      <c r="C671" s="2"/>
      <c r="D671" s="2"/>
    </row>
    <row r="672" spans="1:4">
      <c r="A672" s="2"/>
      <c r="B672" s="2"/>
      <c r="C672" s="2"/>
      <c r="D672" s="2"/>
    </row>
    <row r="673" spans="1:4">
      <c r="A673" s="2"/>
      <c r="B673" s="2"/>
      <c r="C673" s="2"/>
      <c r="D673" s="2"/>
    </row>
    <row r="674" spans="1:4">
      <c r="A674" s="2"/>
      <c r="B674" s="2"/>
      <c r="C674" s="2"/>
      <c r="D674" s="2"/>
    </row>
    <row r="675" spans="1:4">
      <c r="A675" s="2"/>
      <c r="B675" s="2"/>
      <c r="C675" s="2"/>
      <c r="D675" s="2"/>
    </row>
    <row r="676" spans="1:4">
      <c r="A676" s="2"/>
      <c r="B676" s="2"/>
      <c r="C676" s="2"/>
      <c r="D676" s="2"/>
    </row>
    <row r="677" spans="1:4">
      <c r="A677" s="2"/>
      <c r="B677" s="2"/>
      <c r="C677" s="2"/>
      <c r="D677" s="2"/>
    </row>
    <row r="678" spans="1:4">
      <c r="A678" s="2"/>
      <c r="B678" s="2"/>
      <c r="C678" s="2"/>
      <c r="D678" s="2"/>
    </row>
    <row r="679" spans="1:4">
      <c r="A679" s="2"/>
      <c r="B679" s="2"/>
      <c r="C679" s="2"/>
      <c r="D679" s="2"/>
    </row>
    <row r="680" spans="1:4">
      <c r="A680" s="2"/>
      <c r="B680" s="2"/>
      <c r="C680" s="2"/>
      <c r="D680" s="2"/>
    </row>
    <row r="681" spans="1:4">
      <c r="A681" s="2"/>
      <c r="B681" s="2"/>
      <c r="C681" s="2"/>
      <c r="D681" s="2"/>
    </row>
    <row r="682" spans="1:4">
      <c r="A682" s="2"/>
      <c r="B682" s="2"/>
      <c r="C682" s="2"/>
      <c r="D682" s="2"/>
    </row>
    <row r="683" spans="1:4">
      <c r="A683" s="2"/>
      <c r="B683" s="2"/>
      <c r="C683" s="2"/>
      <c r="D683" s="2"/>
    </row>
    <row r="684" spans="1:4">
      <c r="A684" s="2"/>
      <c r="B684" s="2"/>
      <c r="C684" s="2"/>
      <c r="D684" s="2"/>
    </row>
    <row r="685" spans="1:4">
      <c r="A685" s="2"/>
      <c r="B685" s="2"/>
      <c r="C685" s="2"/>
      <c r="D685" s="2"/>
    </row>
    <row r="686" spans="1:4">
      <c r="A686" s="2"/>
      <c r="B686" s="2"/>
      <c r="C686" s="2"/>
      <c r="D686" s="2"/>
    </row>
    <row r="687" spans="1:4">
      <c r="A687" s="2"/>
      <c r="B687" s="2"/>
      <c r="C687" s="2"/>
      <c r="D687" s="2"/>
    </row>
    <row r="688" spans="1:4">
      <c r="A688" s="2"/>
      <c r="B688" s="2"/>
      <c r="C688" s="2"/>
      <c r="D688" s="2"/>
    </row>
    <row r="689" spans="1:4">
      <c r="A689" s="2"/>
      <c r="B689" s="2"/>
      <c r="C689" s="2"/>
      <c r="D689" s="2"/>
    </row>
    <row r="690" spans="1:4">
      <c r="A690" s="2"/>
      <c r="B690" s="2"/>
      <c r="C690" s="2"/>
      <c r="D690" s="2"/>
    </row>
    <row r="691" spans="1:4">
      <c r="A691" s="2"/>
      <c r="B691" s="2"/>
      <c r="C691" s="2"/>
      <c r="D691" s="2"/>
    </row>
    <row r="692" spans="1:4">
      <c r="A692" s="2"/>
      <c r="B692" s="2"/>
      <c r="C692" s="2"/>
      <c r="D692" s="2"/>
    </row>
    <row r="693" spans="1:4">
      <c r="A693" s="2"/>
      <c r="B693" s="2"/>
      <c r="C693" s="2"/>
      <c r="D693" s="2"/>
    </row>
    <row r="694" spans="1:4">
      <c r="A694" s="2"/>
      <c r="B694" s="2"/>
      <c r="C694" s="2"/>
      <c r="D694" s="2"/>
    </row>
    <row r="695" spans="1:4">
      <c r="A695" s="2"/>
      <c r="B695" s="2"/>
      <c r="C695" s="2"/>
      <c r="D695" s="2"/>
    </row>
    <row r="696" spans="1:4">
      <c r="A696" s="2"/>
      <c r="B696" s="2"/>
      <c r="C696" s="2"/>
      <c r="D696" s="2"/>
    </row>
    <row r="697" spans="1:4">
      <c r="A697" s="2"/>
      <c r="B697" s="2"/>
      <c r="C697" s="2"/>
      <c r="D697" s="2"/>
    </row>
    <row r="698" spans="1:4">
      <c r="A698" s="2"/>
      <c r="B698" s="2"/>
      <c r="C698" s="2"/>
      <c r="D698" s="2"/>
    </row>
    <row r="699" spans="1:4">
      <c r="A699" s="2"/>
      <c r="B699" s="2"/>
      <c r="C699" s="2"/>
      <c r="D699" s="2"/>
    </row>
    <row r="700" spans="1:4">
      <c r="A700" s="2"/>
      <c r="B700" s="2"/>
      <c r="C700" s="2"/>
      <c r="D700" s="2"/>
    </row>
    <row r="701" spans="1:4">
      <c r="A701" s="2"/>
      <c r="B701" s="2"/>
      <c r="C701" s="2"/>
      <c r="D701" s="2"/>
    </row>
    <row r="702" spans="1:4">
      <c r="A702" s="2"/>
      <c r="B702" s="2"/>
      <c r="C702" s="2"/>
      <c r="D702" s="2"/>
    </row>
    <row r="703" spans="1:4">
      <c r="A703" s="2"/>
      <c r="B703" s="2"/>
      <c r="C703" s="2"/>
      <c r="D703" s="2"/>
    </row>
    <row r="704" spans="1:4">
      <c r="A704" s="2"/>
      <c r="B704" s="2"/>
      <c r="C704" s="2"/>
      <c r="D704" s="2"/>
    </row>
    <row r="705" spans="1:4">
      <c r="A705" s="2"/>
      <c r="B705" s="2"/>
      <c r="C705" s="2"/>
      <c r="D705" s="2"/>
    </row>
    <row r="706" spans="1:4">
      <c r="A706" s="2"/>
      <c r="B706" s="2"/>
      <c r="C706" s="2"/>
      <c r="D706" s="2"/>
    </row>
    <row r="707" spans="1:4">
      <c r="A707" s="2"/>
      <c r="B707" s="2"/>
      <c r="C707" s="2"/>
      <c r="D707" s="2"/>
    </row>
    <row r="708" spans="1:4">
      <c r="A708" s="2"/>
      <c r="B708" s="2"/>
      <c r="C708" s="2"/>
      <c r="D708" s="2"/>
    </row>
    <row r="709" spans="1:4">
      <c r="A709" s="2"/>
      <c r="B709" s="2"/>
      <c r="C709" s="2"/>
      <c r="D709" s="2"/>
    </row>
    <row r="710" spans="1:4">
      <c r="A710" s="2"/>
      <c r="B710" s="2"/>
      <c r="C710" s="2"/>
      <c r="D710" s="2"/>
    </row>
    <row r="711" spans="1:4">
      <c r="A711" s="2"/>
      <c r="B711" s="2"/>
      <c r="C711" s="2"/>
      <c r="D711" s="2"/>
    </row>
    <row r="712" spans="1:4">
      <c r="A712" s="2"/>
      <c r="B712" s="2"/>
      <c r="C712" s="2"/>
      <c r="D712" s="2"/>
    </row>
    <row r="713" spans="1:4">
      <c r="A713" s="2"/>
      <c r="B713" s="2"/>
      <c r="C713" s="2"/>
      <c r="D713" s="2"/>
    </row>
    <row r="714" spans="1:4">
      <c r="A714" s="2"/>
      <c r="B714" s="2"/>
      <c r="C714" s="2"/>
      <c r="D714" s="2"/>
    </row>
    <row r="715" spans="1:4">
      <c r="A715" s="2"/>
      <c r="B715" s="2"/>
      <c r="C715" s="2"/>
      <c r="D715" s="2"/>
    </row>
    <row r="716" spans="1:4">
      <c r="A716" s="2"/>
      <c r="B716" s="2"/>
      <c r="C716" s="2"/>
      <c r="D716" s="2"/>
    </row>
    <row r="717" spans="1:4">
      <c r="A717" s="2"/>
      <c r="B717" s="2"/>
      <c r="C717" s="2"/>
      <c r="D717" s="2"/>
    </row>
    <row r="718" spans="1:4">
      <c r="A718" s="2"/>
      <c r="B718" s="2"/>
      <c r="C718" s="2"/>
      <c r="D718" s="2"/>
    </row>
    <row r="719" spans="1:4">
      <c r="A719" s="2"/>
      <c r="B719" s="2"/>
      <c r="C719" s="2"/>
      <c r="D719" s="2"/>
    </row>
    <row r="720" spans="1:4">
      <c r="A720" s="2"/>
      <c r="B720" s="2"/>
      <c r="C720" s="2"/>
      <c r="D720" s="2"/>
    </row>
    <row r="721" spans="1:4">
      <c r="A721" s="2"/>
      <c r="B721" s="2"/>
      <c r="C721" s="2"/>
      <c r="D721" s="2"/>
    </row>
    <row r="722" spans="1:4">
      <c r="A722" s="2"/>
      <c r="B722" s="2"/>
      <c r="C722" s="2"/>
      <c r="D722" s="2"/>
    </row>
    <row r="723" spans="1:4">
      <c r="A723" s="2"/>
      <c r="B723" s="2"/>
      <c r="C723" s="2"/>
      <c r="D723" s="2"/>
    </row>
    <row r="724" spans="1:4">
      <c r="A724" s="2"/>
      <c r="B724" s="2"/>
      <c r="C724" s="2"/>
      <c r="D724" s="2"/>
    </row>
    <row r="725" spans="1:4">
      <c r="A725" s="2"/>
      <c r="B725" s="2"/>
      <c r="C725" s="2"/>
      <c r="D725" s="2"/>
    </row>
    <row r="726" spans="1:4">
      <c r="A726" s="2"/>
      <c r="B726" s="2"/>
      <c r="C726" s="2"/>
      <c r="D726" s="2"/>
    </row>
    <row r="727" spans="1:4">
      <c r="A727" s="2"/>
      <c r="B727" s="2"/>
      <c r="C727" s="2"/>
      <c r="D727" s="2"/>
    </row>
    <row r="728" spans="1:4">
      <c r="A728" s="2"/>
      <c r="B728" s="2"/>
      <c r="C728" s="2"/>
      <c r="D728" s="2"/>
    </row>
    <row r="729" spans="1:4">
      <c r="A729" s="2"/>
      <c r="B729" s="2"/>
      <c r="C729" s="2"/>
      <c r="D729" s="2"/>
    </row>
    <row r="730" spans="1:4">
      <c r="A730" s="2"/>
      <c r="B730" s="2"/>
      <c r="C730" s="2"/>
      <c r="D730" s="2"/>
    </row>
    <row r="731" spans="1:4">
      <c r="A731" s="2"/>
      <c r="B731" s="2"/>
      <c r="C731" s="2"/>
      <c r="D731" s="2"/>
    </row>
    <row r="732" spans="1:4">
      <c r="A732" s="2"/>
      <c r="B732" s="2"/>
      <c r="C732" s="2"/>
      <c r="D732" s="2"/>
    </row>
    <row r="733" spans="1:4">
      <c r="A733" s="2"/>
      <c r="B733" s="2"/>
      <c r="C733" s="2"/>
      <c r="D733" s="2"/>
    </row>
    <row r="734" spans="1:4">
      <c r="A734" s="2"/>
      <c r="B734" s="2"/>
      <c r="C734" s="2"/>
      <c r="D734" s="2"/>
    </row>
    <row r="735" spans="1:4">
      <c r="A735" s="2"/>
      <c r="B735" s="2"/>
      <c r="C735" s="2"/>
      <c r="D735" s="2"/>
    </row>
    <row r="736" spans="1:4">
      <c r="A736" s="2"/>
      <c r="B736" s="2"/>
      <c r="C736" s="2"/>
      <c r="D736" s="2"/>
    </row>
    <row r="737" spans="1:4">
      <c r="A737" s="2"/>
      <c r="B737" s="2"/>
      <c r="C737" s="2"/>
      <c r="D737" s="2"/>
    </row>
    <row r="738" spans="1:4">
      <c r="A738" s="2"/>
      <c r="B738" s="2"/>
      <c r="C738" s="2"/>
      <c r="D738" s="2"/>
    </row>
    <row r="739" spans="1:4">
      <c r="A739" s="2"/>
      <c r="B739" s="2"/>
      <c r="C739" s="2"/>
      <c r="D739" s="2"/>
    </row>
    <row r="740" spans="1:4">
      <c r="A740" s="2"/>
      <c r="B740" s="2"/>
      <c r="C740" s="2"/>
      <c r="D740" s="2"/>
    </row>
    <row r="741" spans="1:4">
      <c r="A741" s="2"/>
      <c r="B741" s="2"/>
      <c r="C741" s="2"/>
      <c r="D741" s="2"/>
    </row>
    <row r="742" spans="1:4">
      <c r="A742" s="2"/>
      <c r="B742" s="2"/>
      <c r="C742" s="2"/>
      <c r="D742" s="2"/>
    </row>
    <row r="743" spans="1:4">
      <c r="A743" s="2"/>
      <c r="B743" s="2"/>
      <c r="C743" s="2"/>
      <c r="D743" s="2"/>
    </row>
    <row r="744" spans="1:4">
      <c r="A744" s="2"/>
      <c r="B744" s="2"/>
      <c r="C744" s="2"/>
      <c r="D744" s="2"/>
    </row>
    <row r="745" spans="1:4">
      <c r="A745" s="2"/>
      <c r="B745" s="2"/>
      <c r="C745" s="2"/>
      <c r="D745" s="2"/>
    </row>
    <row r="746" spans="1:4">
      <c r="A746" s="2"/>
      <c r="B746" s="2"/>
      <c r="C746" s="2"/>
      <c r="D746" s="2"/>
    </row>
    <row r="747" spans="1:4">
      <c r="A747" s="2"/>
      <c r="B747" s="2"/>
      <c r="C747" s="2"/>
      <c r="D747" s="2"/>
    </row>
    <row r="748" spans="1:4">
      <c r="A748" s="2"/>
      <c r="B748" s="2"/>
      <c r="C748" s="2"/>
      <c r="D748" s="2"/>
    </row>
    <row r="749" spans="1:4">
      <c r="A749" s="2"/>
      <c r="B749" s="2"/>
      <c r="C749" s="2"/>
      <c r="D749" s="2"/>
    </row>
    <row r="750" spans="1:4">
      <c r="A750" s="2"/>
      <c r="B750" s="2"/>
      <c r="C750" s="2"/>
      <c r="D750" s="2"/>
    </row>
    <row r="751" spans="1:4">
      <c r="A751" s="2"/>
      <c r="B751" s="2"/>
      <c r="C751" s="2"/>
      <c r="D751" s="2"/>
    </row>
    <row r="752" spans="1:4">
      <c r="A752" s="2"/>
      <c r="B752" s="2"/>
      <c r="C752" s="2"/>
      <c r="D752" s="2"/>
    </row>
    <row r="753" spans="1:4">
      <c r="A753" s="2"/>
      <c r="B753" s="2"/>
      <c r="C753" s="2"/>
      <c r="D753" s="2"/>
    </row>
    <row r="754" spans="1:4">
      <c r="A754" s="2"/>
      <c r="B754" s="2"/>
      <c r="C754" s="2"/>
      <c r="D754" s="2"/>
    </row>
    <row r="755" spans="1:4">
      <c r="A755" s="2"/>
      <c r="B755" s="2"/>
      <c r="C755" s="2"/>
      <c r="D755" s="2"/>
    </row>
    <row r="756" spans="1:4">
      <c r="A756" s="2"/>
      <c r="B756" s="2"/>
      <c r="C756" s="2"/>
      <c r="D756" s="2"/>
    </row>
    <row r="757" spans="1:4">
      <c r="A757" s="2"/>
      <c r="B757" s="2"/>
      <c r="C757" s="2"/>
      <c r="D757" s="2"/>
    </row>
    <row r="758" spans="1:4">
      <c r="A758" s="2"/>
      <c r="B758" s="2"/>
      <c r="C758" s="2"/>
      <c r="D758" s="2"/>
    </row>
    <row r="759" spans="1:4">
      <c r="A759" s="2"/>
      <c r="B759" s="2"/>
      <c r="C759" s="2"/>
      <c r="D759" s="2"/>
    </row>
    <row r="760" spans="1:4">
      <c r="A760" s="2"/>
      <c r="B760" s="2"/>
      <c r="C760" s="2"/>
      <c r="D760" s="2"/>
    </row>
    <row r="761" spans="1:4">
      <c r="A761" s="2"/>
      <c r="B761" s="2"/>
      <c r="C761" s="2"/>
      <c r="D761" s="2"/>
    </row>
    <row r="762" spans="1:4">
      <c r="A762" s="2"/>
      <c r="B762" s="2"/>
      <c r="C762" s="2"/>
      <c r="D762" s="2"/>
    </row>
    <row r="763" spans="1:4">
      <c r="A763" s="2"/>
      <c r="B763" s="2"/>
      <c r="C763" s="2"/>
      <c r="D763" s="2"/>
    </row>
    <row r="764" spans="1:4">
      <c r="A764" s="2"/>
      <c r="B764" s="2"/>
      <c r="C764" s="2"/>
      <c r="D764" s="2"/>
    </row>
    <row r="765" spans="1:4">
      <c r="A765" s="2"/>
      <c r="B765" s="2"/>
      <c r="C765" s="2"/>
      <c r="D765" s="2"/>
    </row>
    <row r="766" spans="1:4">
      <c r="A766" s="2"/>
      <c r="B766" s="2"/>
      <c r="C766" s="2"/>
      <c r="D766" s="2"/>
    </row>
    <row r="767" spans="1:4">
      <c r="A767" s="2"/>
      <c r="B767" s="2"/>
      <c r="C767" s="2"/>
      <c r="D767" s="2"/>
    </row>
    <row r="768" spans="1:4">
      <c r="A768" s="2"/>
      <c r="B768" s="2"/>
      <c r="C768" s="2"/>
      <c r="D768" s="2"/>
    </row>
    <row r="769" spans="1:4">
      <c r="A769" s="2"/>
      <c r="B769" s="2"/>
      <c r="C769" s="2"/>
      <c r="D769" s="2"/>
    </row>
    <row r="770" spans="1:4">
      <c r="A770" s="2"/>
      <c r="B770" s="2"/>
      <c r="C770" s="2"/>
      <c r="D770" s="2"/>
    </row>
    <row r="771" spans="1:4">
      <c r="A771" s="2"/>
      <c r="B771" s="2"/>
      <c r="C771" s="2"/>
      <c r="D771" s="2"/>
    </row>
    <row r="772" spans="1:4">
      <c r="A772" s="2"/>
      <c r="B772" s="2"/>
      <c r="C772" s="2"/>
      <c r="D772" s="2"/>
    </row>
    <row r="773" spans="1:4">
      <c r="A773" s="2"/>
      <c r="B773" s="2"/>
      <c r="C773" s="2"/>
      <c r="D773" s="2"/>
    </row>
    <row r="774" spans="1:4">
      <c r="A774" s="2"/>
      <c r="B774" s="2"/>
      <c r="C774" s="2"/>
      <c r="D774" s="2"/>
    </row>
    <row r="775" spans="1:4">
      <c r="A775" s="2"/>
      <c r="B775" s="2"/>
      <c r="C775" s="2"/>
      <c r="D775" s="2"/>
    </row>
    <row r="776" spans="1:4">
      <c r="A776" s="2"/>
      <c r="B776" s="2"/>
      <c r="C776" s="2"/>
      <c r="D776" s="2"/>
    </row>
    <row r="777" spans="1:4">
      <c r="A777" s="2"/>
      <c r="B777" s="2"/>
      <c r="C777" s="2"/>
      <c r="D777" s="2"/>
    </row>
    <row r="778" spans="1:4">
      <c r="A778" s="2"/>
      <c r="B778" s="2"/>
      <c r="C778" s="2"/>
      <c r="D778" s="2"/>
    </row>
    <row r="779" spans="1:4">
      <c r="A779" s="2"/>
      <c r="B779" s="2"/>
      <c r="C779" s="2"/>
      <c r="D779" s="2"/>
    </row>
    <row r="780" spans="1:4">
      <c r="A780" s="2"/>
      <c r="B780" s="2"/>
      <c r="C780" s="2"/>
      <c r="D780" s="2"/>
    </row>
    <row r="781" spans="1:4">
      <c r="A781" s="2"/>
      <c r="B781" s="2"/>
      <c r="C781" s="2"/>
      <c r="D781" s="2"/>
    </row>
    <row r="782" spans="1:4">
      <c r="A782" s="2"/>
      <c r="B782" s="2"/>
      <c r="C782" s="2"/>
      <c r="D782" s="2"/>
    </row>
    <row r="783" spans="1:4">
      <c r="A783" s="2"/>
      <c r="B783" s="2"/>
      <c r="C783" s="2"/>
      <c r="D783" s="2"/>
    </row>
    <row r="784" spans="1:4">
      <c r="A784" s="2"/>
      <c r="B784" s="2"/>
      <c r="C784" s="2"/>
      <c r="D784" s="2"/>
    </row>
    <row r="785" spans="1:4">
      <c r="A785" s="2"/>
      <c r="B785" s="2"/>
      <c r="C785" s="2"/>
      <c r="D785" s="2"/>
    </row>
    <row r="786" spans="1:4">
      <c r="A786" s="2"/>
      <c r="B786" s="2"/>
      <c r="C786" s="2"/>
      <c r="D786" s="2"/>
    </row>
    <row r="787" spans="1:4">
      <c r="A787" s="2"/>
      <c r="B787" s="2"/>
      <c r="C787" s="2"/>
      <c r="D787" s="2"/>
    </row>
    <row r="788" spans="1:4">
      <c r="A788" s="2"/>
      <c r="B788" s="2"/>
      <c r="C788" s="2"/>
      <c r="D788" s="2"/>
    </row>
    <row r="789" spans="1:4">
      <c r="A789" s="2"/>
      <c r="B789" s="2"/>
      <c r="C789" s="2"/>
      <c r="D789" s="2"/>
    </row>
    <row r="790" spans="1:4">
      <c r="A790" s="2"/>
      <c r="B790" s="2"/>
      <c r="C790" s="2"/>
      <c r="D790" s="2"/>
    </row>
    <row r="791" spans="1:4">
      <c r="A791" s="2"/>
      <c r="B791" s="2"/>
      <c r="C791" s="2"/>
      <c r="D791" s="2"/>
    </row>
    <row r="792" spans="1:4">
      <c r="A792" s="2"/>
      <c r="B792" s="2"/>
      <c r="C792" s="2"/>
      <c r="D792" s="2"/>
    </row>
    <row r="793" spans="1:4">
      <c r="A793" s="2"/>
      <c r="B793" s="2"/>
      <c r="C793" s="2"/>
      <c r="D793" s="2"/>
    </row>
    <row r="794" spans="1:4">
      <c r="A794" s="2"/>
      <c r="B794" s="2"/>
      <c r="C794" s="2"/>
      <c r="D794" s="2"/>
    </row>
    <row r="795" spans="1:4">
      <c r="A795" s="2"/>
      <c r="B795" s="2"/>
      <c r="C795" s="2"/>
      <c r="D795" s="2"/>
    </row>
    <row r="796" spans="1:4">
      <c r="A796" s="2"/>
      <c r="B796" s="2"/>
      <c r="C796" s="2"/>
      <c r="D796" s="2"/>
    </row>
    <row r="797" spans="1:4">
      <c r="A797" s="2"/>
      <c r="B797" s="2"/>
      <c r="C797" s="2"/>
      <c r="D797" s="2"/>
    </row>
    <row r="798" spans="1:4">
      <c r="A798" s="2"/>
      <c r="B798" s="2"/>
      <c r="C798" s="2"/>
      <c r="D798" s="2"/>
    </row>
    <row r="799" spans="1:4">
      <c r="A799" s="2"/>
      <c r="B799" s="2"/>
      <c r="C799" s="2"/>
      <c r="D799" s="2"/>
    </row>
    <row r="800" spans="1:4">
      <c r="A800" s="2"/>
      <c r="B800" s="2"/>
      <c r="C800" s="2"/>
      <c r="D800" s="2"/>
    </row>
    <row r="801" spans="1:4">
      <c r="A801" s="2"/>
      <c r="B801" s="2"/>
      <c r="C801" s="2"/>
      <c r="D801" s="2"/>
    </row>
    <row r="802" spans="1:4">
      <c r="A802" s="2"/>
      <c r="B802" s="2"/>
      <c r="C802" s="2"/>
      <c r="D802" s="2"/>
    </row>
    <row r="803" spans="1:4">
      <c r="A803" s="2"/>
      <c r="B803" s="2"/>
      <c r="C803" s="2"/>
      <c r="D803" s="2"/>
    </row>
    <row r="804" spans="1:4">
      <c r="A804" s="2"/>
      <c r="B804" s="2"/>
      <c r="C804" s="2"/>
      <c r="D804" s="2"/>
    </row>
    <row r="805" spans="1:4">
      <c r="A805" s="2"/>
      <c r="B805" s="2"/>
      <c r="C805" s="2"/>
      <c r="D805" s="2"/>
    </row>
    <row r="806" spans="1:4">
      <c r="A806" s="2"/>
      <c r="B806" s="2"/>
      <c r="C806" s="2"/>
      <c r="D806" s="2"/>
    </row>
    <row r="807" spans="1:4">
      <c r="A807" s="2"/>
      <c r="B807" s="2"/>
      <c r="C807" s="2"/>
      <c r="D807" s="2"/>
    </row>
    <row r="808" spans="1:4">
      <c r="A808" s="2"/>
      <c r="B808" s="2"/>
      <c r="C808" s="2"/>
      <c r="D808" s="2"/>
    </row>
    <row r="809" spans="1:4">
      <c r="A809" s="2"/>
      <c r="B809" s="2"/>
      <c r="C809" s="2"/>
      <c r="D809" s="2"/>
    </row>
    <row r="810" spans="1:4">
      <c r="A810" s="2"/>
      <c r="B810" s="2"/>
      <c r="C810" s="2"/>
      <c r="D810" s="2"/>
    </row>
    <row r="811" spans="1:4">
      <c r="A811" s="2"/>
      <c r="B811" s="2"/>
      <c r="C811" s="2"/>
      <c r="D811" s="2"/>
    </row>
    <row r="812" spans="1:4">
      <c r="A812" s="2"/>
      <c r="B812" s="2"/>
      <c r="C812" s="2"/>
      <c r="D812" s="2"/>
    </row>
    <row r="813" spans="1:4">
      <c r="A813" s="2"/>
      <c r="B813" s="2"/>
      <c r="C813" s="2"/>
      <c r="D813" s="2"/>
    </row>
    <row r="814" spans="1:4">
      <c r="A814" s="2"/>
      <c r="B814" s="2"/>
      <c r="C814" s="2"/>
      <c r="D814" s="2"/>
    </row>
    <row r="815" spans="1:4">
      <c r="A815" s="2"/>
      <c r="B815" s="2"/>
      <c r="C815" s="2"/>
      <c r="D815" s="2"/>
    </row>
    <row r="816" spans="1:4">
      <c r="A816" s="2"/>
      <c r="B816" s="2"/>
      <c r="C816" s="2"/>
      <c r="D816" s="2"/>
    </row>
    <row r="817" spans="1:4">
      <c r="A817" s="2"/>
      <c r="B817" s="2"/>
      <c r="C817" s="2"/>
      <c r="D817" s="2"/>
    </row>
    <row r="818" spans="1:4">
      <c r="A818" s="2"/>
      <c r="B818" s="2"/>
      <c r="C818" s="2"/>
      <c r="D818" s="2"/>
    </row>
    <row r="819" spans="1:4">
      <c r="A819" s="2"/>
      <c r="B819" s="2"/>
      <c r="C819" s="2"/>
      <c r="D819" s="2"/>
    </row>
    <row r="820" spans="1:4">
      <c r="A820" s="2"/>
      <c r="B820" s="2"/>
      <c r="C820" s="2"/>
      <c r="D820" s="2"/>
    </row>
    <row r="821" spans="1:4">
      <c r="A821" s="2"/>
      <c r="B821" s="2"/>
      <c r="C821" s="2"/>
      <c r="D821" s="2"/>
    </row>
    <row r="822" spans="1:4">
      <c r="A822" s="2"/>
      <c r="B822" s="2"/>
      <c r="C822" s="2"/>
      <c r="D822" s="2"/>
    </row>
    <row r="823" spans="1:4">
      <c r="A823" s="2"/>
      <c r="B823" s="2"/>
      <c r="C823" s="2"/>
      <c r="D823" s="2"/>
    </row>
    <row r="824" spans="1:4">
      <c r="A824" s="2"/>
      <c r="B824" s="2"/>
      <c r="C824" s="2"/>
      <c r="D824" s="2"/>
    </row>
    <row r="825" spans="1:4">
      <c r="A825" s="2"/>
      <c r="B825" s="2"/>
      <c r="C825" s="2"/>
      <c r="D825" s="2"/>
    </row>
    <row r="826" spans="1:4">
      <c r="A826" s="2"/>
      <c r="B826" s="2"/>
      <c r="C826" s="2"/>
      <c r="D826" s="2"/>
    </row>
    <row r="827" spans="1:4">
      <c r="A827" s="2"/>
      <c r="B827" s="2"/>
      <c r="C827" s="2"/>
      <c r="D827" s="2"/>
    </row>
    <row r="828" spans="1:4">
      <c r="A828" s="2"/>
      <c r="B828" s="2"/>
      <c r="C828" s="2"/>
      <c r="D828" s="2"/>
    </row>
    <row r="829" spans="1:4">
      <c r="A829" s="2"/>
      <c r="B829" s="2"/>
      <c r="C829" s="2"/>
      <c r="D829" s="2"/>
    </row>
    <row r="830" spans="1:4">
      <c r="A830" s="2"/>
      <c r="B830" s="2"/>
      <c r="C830" s="2"/>
      <c r="D830" s="2"/>
    </row>
    <row r="831" spans="1:4">
      <c r="A831" s="2"/>
      <c r="B831" s="2"/>
      <c r="C831" s="2"/>
      <c r="D831" s="2"/>
    </row>
    <row r="832" spans="1:4">
      <c r="A832" s="2"/>
      <c r="B832" s="2"/>
      <c r="C832" s="2"/>
      <c r="D832" s="2"/>
    </row>
    <row r="833" spans="1:4">
      <c r="A833" s="2"/>
      <c r="B833" s="2"/>
      <c r="C833" s="2"/>
      <c r="D833" s="2"/>
    </row>
    <row r="834" spans="1:4">
      <c r="A834" s="2"/>
      <c r="B834" s="2"/>
      <c r="C834" s="2"/>
      <c r="D834" s="2"/>
    </row>
    <row r="835" spans="1:4">
      <c r="A835" s="2"/>
      <c r="B835" s="2"/>
      <c r="C835" s="2"/>
      <c r="D835" s="2"/>
    </row>
    <row r="836" spans="1:4">
      <c r="A836" s="2"/>
      <c r="B836" s="2"/>
      <c r="C836" s="2"/>
      <c r="D836" s="2"/>
    </row>
    <row r="837" spans="1:4">
      <c r="A837" s="2"/>
      <c r="B837" s="2"/>
      <c r="C837" s="2"/>
      <c r="D837" s="2"/>
    </row>
    <row r="838" spans="1:4">
      <c r="A838" s="2"/>
      <c r="B838" s="2"/>
      <c r="C838" s="2"/>
      <c r="D838" s="2"/>
    </row>
    <row r="839" spans="1:4">
      <c r="A839" s="2"/>
      <c r="B839" s="2"/>
      <c r="C839" s="2"/>
      <c r="D839" s="2"/>
    </row>
    <row r="840" spans="1:4">
      <c r="A840" s="2"/>
      <c r="B840" s="2"/>
      <c r="C840" s="2"/>
      <c r="D840" s="2"/>
    </row>
    <row r="841" spans="1:4">
      <c r="A841" s="2"/>
      <c r="B841" s="2"/>
      <c r="C841" s="2"/>
      <c r="D841" s="2"/>
    </row>
    <row r="842" spans="1:4">
      <c r="A842" s="2"/>
      <c r="B842" s="2"/>
      <c r="C842" s="2"/>
      <c r="D842" s="2"/>
    </row>
    <row r="843" spans="1:4">
      <c r="A843" s="2"/>
      <c r="B843" s="2"/>
      <c r="C843" s="2"/>
      <c r="D843" s="2"/>
    </row>
    <row r="844" spans="1:4">
      <c r="A844" s="2"/>
      <c r="B844" s="2"/>
      <c r="C844" s="2"/>
      <c r="D844" s="2"/>
    </row>
    <row r="845" spans="1:4">
      <c r="A845" s="2"/>
      <c r="B845" s="2"/>
      <c r="C845" s="2"/>
      <c r="D845" s="2"/>
    </row>
    <row r="846" spans="1:4">
      <c r="A846" s="2"/>
      <c r="B846" s="2"/>
      <c r="C846" s="2"/>
      <c r="D846" s="2"/>
    </row>
    <row r="847" spans="1:4">
      <c r="A847" s="2"/>
      <c r="B847" s="2"/>
      <c r="C847" s="2"/>
      <c r="D847" s="2"/>
    </row>
    <row r="848" spans="1:4">
      <c r="A848" s="2"/>
      <c r="B848" s="2"/>
      <c r="C848" s="2"/>
      <c r="D848" s="2"/>
    </row>
    <row r="849" spans="1:4">
      <c r="A849" s="2"/>
      <c r="B849" s="2"/>
      <c r="C849" s="2"/>
      <c r="D849" s="2"/>
    </row>
    <row r="850" spans="1:4">
      <c r="A850" s="2"/>
      <c r="B850" s="2"/>
      <c r="C850" s="2"/>
      <c r="D850" s="2"/>
    </row>
    <row r="851" spans="1:4">
      <c r="A851" s="2"/>
      <c r="B851" s="2"/>
      <c r="C851" s="2"/>
      <c r="D851" s="2"/>
    </row>
    <row r="852" spans="1:4">
      <c r="A852" s="2"/>
      <c r="B852" s="2"/>
      <c r="C852" s="2"/>
      <c r="D852" s="2"/>
    </row>
    <row r="853" spans="1:4">
      <c r="A853" s="2"/>
      <c r="B853" s="2"/>
      <c r="C853" s="2"/>
      <c r="D853" s="2"/>
    </row>
    <row r="854" spans="1:4">
      <c r="A854" s="2"/>
      <c r="B854" s="2"/>
      <c r="C854" s="2"/>
      <c r="D854" s="2"/>
    </row>
    <row r="855" spans="1:4">
      <c r="A855" s="2"/>
      <c r="B855" s="2"/>
      <c r="C855" s="2"/>
      <c r="D855" s="2"/>
    </row>
    <row r="856" spans="1:4">
      <c r="A856" s="2"/>
      <c r="B856" s="2"/>
      <c r="C856" s="2"/>
      <c r="D856" s="2"/>
    </row>
    <row r="857" spans="1:4">
      <c r="A857" s="2"/>
      <c r="B857" s="2"/>
      <c r="C857" s="2"/>
      <c r="D857" s="2"/>
    </row>
    <row r="858" spans="1:4">
      <c r="A858" s="2"/>
      <c r="B858" s="2"/>
      <c r="C858" s="2"/>
      <c r="D858" s="2"/>
    </row>
    <row r="859" spans="1:4">
      <c r="A859" s="2"/>
      <c r="B859" s="2"/>
      <c r="C859" s="2"/>
      <c r="D859" s="2"/>
    </row>
    <row r="860" spans="1:4">
      <c r="A860" s="2"/>
      <c r="B860" s="2"/>
      <c r="C860" s="2"/>
      <c r="D860" s="2"/>
    </row>
    <row r="861" spans="1:4">
      <c r="A861" s="2"/>
      <c r="B861" s="2"/>
      <c r="C861" s="2"/>
      <c r="D861" s="2"/>
    </row>
    <row r="862" spans="1:4">
      <c r="A862" s="2"/>
      <c r="B862" s="2"/>
      <c r="C862" s="2"/>
      <c r="D862" s="2"/>
    </row>
    <row r="863" spans="1:4">
      <c r="A863" s="2"/>
      <c r="B863" s="2"/>
      <c r="C863" s="2"/>
      <c r="D863" s="2"/>
    </row>
    <row r="864" spans="1:4">
      <c r="A864" s="2"/>
      <c r="B864" s="2"/>
      <c r="C864" s="2"/>
      <c r="D864" s="2"/>
    </row>
    <row r="865" spans="1:4">
      <c r="A865" s="2"/>
      <c r="B865" s="2"/>
      <c r="C865" s="2"/>
      <c r="D865" s="2"/>
    </row>
    <row r="866" spans="1:4">
      <c r="A866" s="2"/>
      <c r="B866" s="2"/>
      <c r="C866" s="2"/>
      <c r="D866" s="2"/>
    </row>
    <row r="867" spans="1:4">
      <c r="A867" s="2"/>
      <c r="B867" s="2"/>
      <c r="C867" s="2"/>
      <c r="D867" s="2"/>
    </row>
    <row r="868" spans="1:4">
      <c r="A868" s="2"/>
      <c r="B868" s="2"/>
      <c r="C868" s="2"/>
      <c r="D868" s="2"/>
    </row>
    <row r="869" spans="1:4">
      <c r="A869" s="2"/>
      <c r="B869" s="2"/>
      <c r="C869" s="2"/>
      <c r="D869" s="2"/>
    </row>
    <row r="870" spans="1:4">
      <c r="A870" s="2"/>
      <c r="B870" s="2"/>
      <c r="C870" s="2"/>
      <c r="D870" s="2"/>
    </row>
    <row r="871" spans="1:4">
      <c r="A871" s="2"/>
      <c r="B871" s="2"/>
      <c r="C871" s="2"/>
      <c r="D871" s="2"/>
    </row>
    <row r="872" spans="1:4">
      <c r="A872" s="2"/>
      <c r="B872" s="2"/>
      <c r="C872" s="2"/>
      <c r="D872" s="2"/>
    </row>
    <row r="873" spans="1:4">
      <c r="A873" s="2"/>
      <c r="B873" s="2"/>
      <c r="C873" s="2"/>
      <c r="D873" s="2"/>
    </row>
    <row r="874" spans="1:4">
      <c r="A874" s="2"/>
      <c r="B874" s="2"/>
      <c r="C874" s="2"/>
      <c r="D874" s="2"/>
    </row>
    <row r="875" spans="1:4">
      <c r="A875" s="2"/>
      <c r="B875" s="2"/>
      <c r="C875" s="2"/>
      <c r="D875" s="2"/>
    </row>
    <row r="876" spans="1:4">
      <c r="A876" s="2"/>
      <c r="B876" s="2"/>
      <c r="C876" s="2"/>
      <c r="D876" s="2"/>
    </row>
    <row r="877" spans="1:4">
      <c r="A877" s="2"/>
      <c r="B877" s="2"/>
      <c r="C877" s="2"/>
      <c r="D877" s="2"/>
    </row>
    <row r="878" spans="1:4">
      <c r="A878" s="2"/>
      <c r="B878" s="2"/>
      <c r="C878" s="2"/>
      <c r="D878" s="2"/>
    </row>
    <row r="879" spans="1:4">
      <c r="A879" s="2"/>
      <c r="B879" s="2"/>
      <c r="C879" s="2"/>
      <c r="D879" s="2"/>
    </row>
    <row r="880" spans="1:4">
      <c r="A880" s="2"/>
      <c r="B880" s="2"/>
      <c r="C880" s="2"/>
      <c r="D880" s="2"/>
    </row>
    <row r="881" spans="1:4">
      <c r="A881" s="2"/>
      <c r="B881" s="2"/>
      <c r="C881" s="2"/>
      <c r="D881" s="2"/>
    </row>
    <row r="882" spans="1:4">
      <c r="A882" s="2"/>
      <c r="B882" s="2"/>
      <c r="C882" s="2"/>
      <c r="D882" s="2"/>
    </row>
    <row r="883" spans="1:4">
      <c r="A883" s="2"/>
      <c r="B883" s="2"/>
      <c r="C883" s="2"/>
      <c r="D883" s="2"/>
    </row>
    <row r="884" spans="1:4">
      <c r="A884" s="2"/>
      <c r="B884" s="2"/>
      <c r="C884" s="2"/>
      <c r="D884" s="2"/>
    </row>
    <row r="885" spans="1:4">
      <c r="A885" s="2"/>
      <c r="B885" s="2"/>
      <c r="C885" s="2"/>
      <c r="D885" s="2"/>
    </row>
    <row r="886" spans="1:4">
      <c r="A886" s="2"/>
      <c r="B886" s="2"/>
      <c r="C886" s="2"/>
      <c r="D886" s="2"/>
    </row>
    <row r="887" spans="1:4">
      <c r="A887" s="2"/>
      <c r="B887" s="2"/>
      <c r="C887" s="2"/>
      <c r="D887" s="2"/>
    </row>
    <row r="888" spans="1:4">
      <c r="A888" s="2"/>
      <c r="B888" s="2"/>
      <c r="C888" s="2"/>
      <c r="D888" s="2"/>
    </row>
    <row r="889" spans="1:4">
      <c r="A889" s="2"/>
      <c r="B889" s="2"/>
      <c r="C889" s="2"/>
      <c r="D889" s="2"/>
    </row>
    <row r="890" spans="1:4">
      <c r="A890" s="2"/>
      <c r="B890" s="2"/>
      <c r="C890" s="2"/>
      <c r="D890" s="2"/>
    </row>
    <row r="891" spans="1:4">
      <c r="A891" s="2"/>
      <c r="B891" s="2"/>
      <c r="C891" s="2"/>
      <c r="D891" s="2"/>
    </row>
    <row r="892" spans="1:4">
      <c r="A892" s="2"/>
      <c r="B892" s="2"/>
      <c r="C892" s="2"/>
      <c r="D892" s="2"/>
    </row>
    <row r="893" spans="1:4">
      <c r="A893" s="2"/>
      <c r="B893" s="2"/>
      <c r="C893" s="2"/>
      <c r="D893" s="2"/>
    </row>
    <row r="894" spans="1:4">
      <c r="A894" s="2"/>
      <c r="B894" s="2"/>
      <c r="C894" s="2"/>
      <c r="D894" s="2"/>
    </row>
    <row r="895" spans="1:4">
      <c r="A895" s="2"/>
      <c r="B895" s="2"/>
      <c r="C895" s="2"/>
      <c r="D895" s="2"/>
    </row>
    <row r="896" spans="1:4">
      <c r="A896" s="2"/>
      <c r="B896" s="2"/>
      <c r="C896" s="2"/>
      <c r="D896" s="2"/>
    </row>
    <row r="897" spans="1:4">
      <c r="A897" s="2"/>
      <c r="B897" s="2"/>
      <c r="C897" s="2"/>
      <c r="D897" s="2"/>
    </row>
    <row r="898" spans="1:4">
      <c r="A898" s="2"/>
      <c r="B898" s="2"/>
      <c r="C898" s="2"/>
      <c r="D898" s="2"/>
    </row>
    <row r="899" spans="1:4">
      <c r="A899" s="2"/>
      <c r="B899" s="2"/>
      <c r="C899" s="2"/>
      <c r="D899" s="2"/>
    </row>
    <row r="900" spans="1:4">
      <c r="A900" s="2"/>
      <c r="B900" s="2"/>
      <c r="C900" s="2"/>
      <c r="D900" s="2"/>
    </row>
    <row r="901" spans="1:4">
      <c r="A901" s="2"/>
      <c r="B901" s="2"/>
      <c r="C901" s="2"/>
      <c r="D901" s="2"/>
    </row>
    <row r="902" spans="1:4">
      <c r="A902" s="2"/>
      <c r="B902" s="2"/>
      <c r="C902" s="2"/>
      <c r="D902" s="2"/>
    </row>
    <row r="903" spans="1:4">
      <c r="A903" s="2"/>
      <c r="B903" s="2"/>
      <c r="C903" s="2"/>
      <c r="D903" s="2"/>
    </row>
    <row r="904" spans="1:4">
      <c r="A904" s="2"/>
      <c r="B904" s="2"/>
      <c r="C904" s="2"/>
      <c r="D904" s="2"/>
    </row>
    <row r="905" spans="1:4">
      <c r="A905" s="2"/>
      <c r="B905" s="2"/>
      <c r="C905" s="2"/>
      <c r="D905" s="2"/>
    </row>
    <row r="906" spans="1:4">
      <c r="A906" s="2"/>
      <c r="B906" s="2"/>
      <c r="C906" s="2"/>
      <c r="D906" s="2"/>
    </row>
    <row r="907" spans="1:4">
      <c r="A907" s="2"/>
      <c r="B907" s="2"/>
      <c r="C907" s="2"/>
      <c r="D907" s="2"/>
    </row>
    <row r="908" spans="1:4">
      <c r="A908" s="2"/>
      <c r="B908" s="2"/>
      <c r="C908" s="2"/>
      <c r="D908" s="2"/>
    </row>
    <row r="909" spans="1:4">
      <c r="A909" s="2"/>
      <c r="B909" s="2"/>
      <c r="C909" s="2"/>
      <c r="D909" s="2"/>
    </row>
    <row r="910" spans="1:4">
      <c r="A910" s="2"/>
      <c r="B910" s="2"/>
      <c r="C910" s="2"/>
      <c r="D910" s="2"/>
    </row>
    <row r="911" spans="1:4">
      <c r="A911" s="2"/>
      <c r="B911" s="2"/>
      <c r="C911" s="2"/>
      <c r="D911" s="2"/>
    </row>
    <row r="912" spans="1:4">
      <c r="A912" s="2"/>
      <c r="B912" s="2"/>
      <c r="C912" s="2"/>
      <c r="D912" s="2"/>
    </row>
    <row r="913" spans="1:4">
      <c r="A913" s="2"/>
      <c r="B913" s="2"/>
      <c r="C913" s="2"/>
      <c r="D913" s="2"/>
    </row>
    <row r="914" spans="1:4">
      <c r="A914" s="2"/>
      <c r="B914" s="2"/>
      <c r="C914" s="2"/>
      <c r="D914" s="2"/>
    </row>
    <row r="915" spans="1:4">
      <c r="A915" s="2"/>
      <c r="B915" s="2"/>
      <c r="C915" s="2"/>
      <c r="D915" s="2"/>
    </row>
    <row r="916" spans="1:4">
      <c r="A916" s="2"/>
      <c r="B916" s="2"/>
      <c r="C916" s="2"/>
      <c r="D916" s="2"/>
    </row>
    <row r="917" spans="1:4">
      <c r="A917" s="2"/>
      <c r="B917" s="2"/>
      <c r="C917" s="2"/>
      <c r="D917" s="2"/>
    </row>
    <row r="918" spans="1:4">
      <c r="A918" s="2"/>
      <c r="B918" s="2"/>
      <c r="C918" s="2"/>
      <c r="D918" s="2"/>
    </row>
    <row r="919" spans="1:4">
      <c r="A919" s="2"/>
      <c r="B919" s="2"/>
      <c r="C919" s="2"/>
      <c r="D919" s="2"/>
    </row>
    <row r="920" spans="1:4">
      <c r="A920" s="2"/>
      <c r="B920" s="2"/>
      <c r="C920" s="2"/>
      <c r="D920" s="2"/>
    </row>
    <row r="921" spans="1:4">
      <c r="A921" s="2"/>
      <c r="B921" s="2"/>
      <c r="C921" s="2"/>
      <c r="D921" s="2"/>
    </row>
    <row r="922" spans="1:4">
      <c r="A922" s="2"/>
      <c r="B922" s="2"/>
      <c r="C922" s="2"/>
      <c r="D922" s="2"/>
    </row>
    <row r="923" spans="1:4">
      <c r="A923" s="2"/>
      <c r="B923" s="2"/>
      <c r="C923" s="2"/>
      <c r="D923" s="2"/>
    </row>
    <row r="924" spans="1:4">
      <c r="A924" s="2"/>
      <c r="B924" s="2"/>
      <c r="C924" s="2"/>
      <c r="D924" s="2"/>
    </row>
    <row r="925" spans="1:4">
      <c r="A925" s="2"/>
      <c r="B925" s="2"/>
      <c r="C925" s="2"/>
      <c r="D925" s="2"/>
    </row>
    <row r="926" spans="1:4">
      <c r="A926" s="2"/>
      <c r="B926" s="2"/>
      <c r="C926" s="2"/>
      <c r="D926" s="2"/>
    </row>
    <row r="927" spans="1:4">
      <c r="A927" s="2"/>
      <c r="B927" s="2"/>
      <c r="C927" s="2"/>
      <c r="D927" s="2"/>
    </row>
    <row r="928" spans="1:4">
      <c r="A928" s="2"/>
      <c r="B928" s="2"/>
      <c r="C928" s="2"/>
      <c r="D928" s="2"/>
    </row>
    <row r="929" spans="1:4">
      <c r="A929" s="2"/>
      <c r="B929" s="2"/>
      <c r="C929" s="2"/>
      <c r="D929" s="2"/>
    </row>
    <row r="930" spans="1:4">
      <c r="A930" s="2"/>
      <c r="B930" s="2"/>
      <c r="C930" s="2"/>
      <c r="D930" s="2"/>
    </row>
    <row r="931" spans="1:4">
      <c r="A931" s="2"/>
      <c r="B931" s="2"/>
      <c r="C931" s="2"/>
      <c r="D931" s="2"/>
    </row>
    <row r="932" spans="1:4">
      <c r="A932" s="2"/>
      <c r="B932" s="2"/>
      <c r="C932" s="2"/>
      <c r="D932" s="2"/>
    </row>
    <row r="933" spans="1:4">
      <c r="A933" s="2"/>
      <c r="B933" s="2"/>
      <c r="C933" s="2"/>
      <c r="D933" s="2"/>
    </row>
    <row r="934" spans="1:4">
      <c r="A934" s="2"/>
      <c r="B934" s="2"/>
      <c r="C934" s="2"/>
      <c r="D934" s="2"/>
    </row>
    <row r="935" spans="1:4">
      <c r="A935" s="2"/>
      <c r="B935" s="2"/>
      <c r="C935" s="2"/>
      <c r="D935" s="2"/>
    </row>
    <row r="936" spans="1:4">
      <c r="A936" s="2"/>
      <c r="B936" s="2"/>
      <c r="C936" s="2"/>
      <c r="D936" s="2"/>
    </row>
    <row r="937" spans="1:4">
      <c r="A937" s="2"/>
      <c r="B937" s="2"/>
      <c r="C937" s="2"/>
      <c r="D937" s="2"/>
    </row>
    <row r="938" spans="1:4">
      <c r="A938" s="2"/>
      <c r="B938" s="2"/>
      <c r="C938" s="2"/>
      <c r="D938" s="2"/>
    </row>
    <row r="939" spans="1:4">
      <c r="A939" s="2"/>
      <c r="B939" s="2"/>
      <c r="C939" s="2"/>
      <c r="D939" s="2"/>
    </row>
    <row r="940" spans="1:4">
      <c r="A940" s="2"/>
      <c r="B940" s="2"/>
      <c r="C940" s="2"/>
      <c r="D940" s="2"/>
    </row>
    <row r="941" spans="1:4">
      <c r="A941" s="2"/>
      <c r="B941" s="2"/>
      <c r="C941" s="2"/>
      <c r="D941" s="2"/>
    </row>
    <row r="942" spans="1:4">
      <c r="A942" s="2"/>
      <c r="B942" s="2"/>
      <c r="C942" s="2"/>
      <c r="D942" s="2"/>
    </row>
    <row r="943" spans="1:4">
      <c r="A943" s="2"/>
      <c r="B943" s="2"/>
      <c r="C943" s="2"/>
      <c r="D943" s="2"/>
    </row>
    <row r="944" spans="1:4">
      <c r="A944" s="2"/>
      <c r="B944" s="2"/>
      <c r="C944" s="2"/>
      <c r="D944" s="2"/>
    </row>
    <row r="945" spans="1:4">
      <c r="A945" s="2"/>
      <c r="B945" s="2"/>
      <c r="C945" s="2"/>
      <c r="D945" s="2"/>
    </row>
    <row r="946" spans="1:4">
      <c r="A946" s="2"/>
      <c r="B946" s="2"/>
      <c r="C946" s="2"/>
      <c r="D946" s="2"/>
    </row>
    <row r="947" spans="1:4">
      <c r="A947" s="2"/>
      <c r="B947" s="2"/>
      <c r="C947" s="2"/>
      <c r="D947" s="2"/>
    </row>
    <row r="948" spans="1:4">
      <c r="A948" s="2"/>
      <c r="B948" s="2"/>
      <c r="C948" s="2"/>
      <c r="D948" s="2"/>
    </row>
    <row r="949" spans="1:4">
      <c r="A949" s="2"/>
      <c r="B949" s="2"/>
      <c r="C949" s="2"/>
      <c r="D949" s="2"/>
    </row>
    <row r="950" spans="1:4">
      <c r="A950" s="2"/>
      <c r="B950" s="2"/>
      <c r="C950" s="2"/>
      <c r="D950" s="2"/>
    </row>
    <row r="951" spans="1:4">
      <c r="A951" s="2"/>
      <c r="B951" s="2"/>
      <c r="C951" s="2"/>
      <c r="D951" s="2"/>
    </row>
    <row r="952" spans="1:4">
      <c r="A952" s="2"/>
      <c r="B952" s="2"/>
      <c r="C952" s="2"/>
      <c r="D952" s="2"/>
    </row>
    <row r="953" spans="1:4">
      <c r="A953" s="2"/>
      <c r="B953" s="2"/>
      <c r="C953" s="2"/>
      <c r="D953" s="2"/>
    </row>
    <row r="954" spans="1:4">
      <c r="A954" s="2"/>
      <c r="B954" s="2"/>
      <c r="C954" s="2"/>
      <c r="D954" s="2"/>
    </row>
    <row r="955" spans="1:4">
      <c r="A955" s="2"/>
      <c r="B955" s="2"/>
      <c r="C955" s="2"/>
      <c r="D955" s="2"/>
    </row>
    <row r="956" spans="1:4">
      <c r="A956" s="2"/>
      <c r="B956" s="2"/>
      <c r="C956" s="2"/>
      <c r="D956" s="2"/>
    </row>
    <row r="957" spans="1:4">
      <c r="A957" s="2"/>
      <c r="B957" s="2"/>
      <c r="C957" s="2"/>
      <c r="D957" s="2"/>
    </row>
    <row r="958" spans="1:4">
      <c r="A958" s="2"/>
      <c r="B958" s="2"/>
      <c r="C958" s="2"/>
      <c r="D958" s="2"/>
    </row>
    <row r="959" spans="1:4">
      <c r="A959" s="2"/>
      <c r="B959" s="2"/>
      <c r="C959" s="2"/>
      <c r="D959" s="2"/>
    </row>
    <row r="960" spans="1:4">
      <c r="A960" s="2"/>
      <c r="B960" s="2"/>
      <c r="C960" s="2"/>
      <c r="D960" s="2"/>
    </row>
    <row r="961" spans="1:4">
      <c r="A961" s="2"/>
      <c r="B961" s="2"/>
      <c r="C961" s="2"/>
      <c r="D961" s="2"/>
    </row>
    <row r="962" spans="1:4">
      <c r="A962" s="2"/>
      <c r="B962" s="2"/>
      <c r="C962" s="2"/>
      <c r="D962" s="2"/>
    </row>
    <row r="963" spans="1:4">
      <c r="A963" s="2"/>
      <c r="B963" s="2"/>
      <c r="C963" s="2"/>
      <c r="D963" s="2"/>
    </row>
    <row r="964" spans="1:4">
      <c r="A964" s="2"/>
      <c r="B964" s="2"/>
      <c r="C964" s="2"/>
      <c r="D964" s="2"/>
    </row>
    <row r="965" spans="1:4">
      <c r="A965" s="2"/>
      <c r="B965" s="2"/>
      <c r="C965" s="2"/>
      <c r="D965" s="2"/>
    </row>
    <row r="966" spans="1:4">
      <c r="A966" s="2"/>
      <c r="B966" s="2"/>
      <c r="C966" s="2"/>
      <c r="D966" s="2"/>
    </row>
    <row r="967" spans="1:4">
      <c r="A967" s="2"/>
      <c r="B967" s="2"/>
      <c r="C967" s="2"/>
      <c r="D967" s="2"/>
    </row>
    <row r="968" spans="1:4">
      <c r="A968" s="2"/>
      <c r="B968" s="2"/>
      <c r="C968" s="2"/>
      <c r="D968" s="2"/>
    </row>
    <row r="969" spans="1:4">
      <c r="A969" s="2"/>
      <c r="B969" s="2"/>
      <c r="C969" s="2"/>
      <c r="D969" s="2"/>
    </row>
    <row r="970" spans="1:4">
      <c r="A970" s="2"/>
      <c r="B970" s="2"/>
      <c r="C970" s="2"/>
      <c r="D970" s="2"/>
    </row>
    <row r="971" spans="1:4">
      <c r="A971" s="2"/>
      <c r="B971" s="2"/>
      <c r="C971" s="2"/>
      <c r="D971" s="2"/>
    </row>
    <row r="972" spans="1:4">
      <c r="A972" s="2"/>
      <c r="B972" s="2"/>
      <c r="C972" s="2"/>
      <c r="D972" s="2"/>
    </row>
    <row r="973" spans="1:4">
      <c r="A973" s="2"/>
      <c r="B973" s="2"/>
      <c r="C973" s="2"/>
      <c r="D973" s="2"/>
    </row>
    <row r="974" spans="1:4">
      <c r="A974" s="2"/>
      <c r="B974" s="2"/>
      <c r="C974" s="2"/>
      <c r="D974" s="2"/>
    </row>
    <row r="975" spans="1:4">
      <c r="A975" s="2"/>
      <c r="B975" s="2"/>
      <c r="C975" s="2"/>
      <c r="D975" s="2"/>
    </row>
    <row r="976" spans="1:4">
      <c r="A976" s="2"/>
      <c r="B976" s="2"/>
      <c r="C976" s="2"/>
      <c r="D976" s="2"/>
    </row>
    <row r="977" spans="1:4">
      <c r="A977" s="2"/>
      <c r="B977" s="2"/>
      <c r="C977" s="2"/>
      <c r="D977" s="2"/>
    </row>
    <row r="978" spans="1:4">
      <c r="A978" s="2"/>
      <c r="B978" s="2"/>
      <c r="C978" s="2"/>
      <c r="D978" s="2"/>
    </row>
    <row r="979" spans="1:4">
      <c r="A979" s="2"/>
      <c r="B979" s="2"/>
      <c r="C979" s="2"/>
      <c r="D979" s="2"/>
    </row>
    <row r="980" spans="1:4">
      <c r="A980" s="2"/>
      <c r="B980" s="2"/>
      <c r="C980" s="2"/>
      <c r="D980" s="2"/>
    </row>
    <row r="981" spans="1:4">
      <c r="A981" s="2"/>
      <c r="B981" s="2"/>
      <c r="C981" s="2"/>
      <c r="D981" s="2"/>
    </row>
    <row r="982" spans="1:4">
      <c r="A982" s="2"/>
      <c r="B982" s="2"/>
      <c r="C982" s="2"/>
      <c r="D982" s="2"/>
    </row>
    <row r="983" spans="1:4">
      <c r="A983" s="2"/>
      <c r="B983" s="2"/>
      <c r="C983" s="2"/>
      <c r="D983" s="2"/>
    </row>
    <row r="984" spans="1:4">
      <c r="A984" s="2"/>
      <c r="B984" s="2"/>
      <c r="C984" s="2"/>
      <c r="D984" s="2"/>
    </row>
    <row r="985" spans="1:4">
      <c r="A985" s="2"/>
      <c r="B985" s="2"/>
      <c r="C985" s="2"/>
      <c r="D985" s="2"/>
    </row>
    <row r="986" spans="1:4">
      <c r="A986" s="2"/>
      <c r="B986" s="2"/>
      <c r="C986" s="2"/>
      <c r="D986" s="2"/>
    </row>
    <row r="987" spans="1:4">
      <c r="A987" s="2"/>
      <c r="B987" s="2"/>
      <c r="C987" s="2"/>
      <c r="D987" s="2"/>
    </row>
    <row r="988" spans="1:4">
      <c r="A988" s="2"/>
      <c r="B988" s="2"/>
      <c r="C988" s="2"/>
      <c r="D988" s="2"/>
    </row>
    <row r="989" spans="1:4">
      <c r="A989" s="2"/>
      <c r="B989" s="2"/>
      <c r="C989" s="2"/>
      <c r="D989" s="2"/>
    </row>
    <row r="990" spans="1:4">
      <c r="A990" s="2"/>
      <c r="B990" s="2"/>
      <c r="C990" s="2"/>
      <c r="D990" s="2"/>
    </row>
    <row r="991" spans="1:4">
      <c r="A991" s="2"/>
      <c r="B991" s="2"/>
      <c r="C991" s="2"/>
      <c r="D991" s="2"/>
    </row>
    <row r="992" spans="1:4">
      <c r="A992" s="2"/>
      <c r="B992" s="2"/>
      <c r="C992" s="2"/>
      <c r="D992" s="2"/>
    </row>
    <row r="993" spans="1:4">
      <c r="A993" s="2"/>
      <c r="B993" s="2"/>
      <c r="C993" s="2"/>
      <c r="D993" s="2"/>
    </row>
    <row r="994" spans="1:4">
      <c r="A994" s="2"/>
      <c r="B994" s="2"/>
      <c r="C994" s="2"/>
      <c r="D994" s="2"/>
    </row>
    <row r="995" spans="1:4">
      <c r="A995" s="2"/>
      <c r="B995" s="2"/>
      <c r="C995" s="2"/>
      <c r="D995" s="2"/>
    </row>
    <row r="996" spans="1:4">
      <c r="A996" s="2"/>
      <c r="B996" s="2"/>
      <c r="C996" s="2"/>
      <c r="D996" s="2"/>
    </row>
    <row r="997" spans="1:4">
      <c r="A997" s="2"/>
      <c r="B997" s="2"/>
      <c r="C997" s="2"/>
      <c r="D997" s="2"/>
    </row>
    <row r="998" spans="1:4">
      <c r="A998" s="2"/>
      <c r="B998" s="2"/>
      <c r="C998" s="2"/>
      <c r="D998" s="2"/>
    </row>
    <row r="999" spans="1:4">
      <c r="A999" s="2"/>
      <c r="B999" s="2"/>
      <c r="C999" s="2"/>
      <c r="D999" s="2"/>
    </row>
    <row r="1000" spans="1:4">
      <c r="A1000" s="2"/>
      <c r="B1000" s="2"/>
      <c r="C1000" s="2"/>
      <c r="D1000" s="2"/>
    </row>
    <row r="1001" spans="1:4">
      <c r="A1001" s="2"/>
      <c r="B1001" s="2"/>
      <c r="C1001" s="2"/>
      <c r="D1001" s="2"/>
    </row>
    <row r="1002" spans="1:4">
      <c r="A1002" s="2"/>
      <c r="B1002" s="2"/>
      <c r="C1002" s="2"/>
      <c r="D1002" s="2"/>
    </row>
    <row r="1003" spans="1:4">
      <c r="A1003" s="2"/>
      <c r="B1003" s="2"/>
      <c r="C1003" s="2"/>
      <c r="D1003" s="2"/>
    </row>
    <row r="1004" spans="1:4">
      <c r="A1004" s="2"/>
      <c r="B1004" s="2"/>
      <c r="C1004" s="2"/>
      <c r="D1004" s="2"/>
    </row>
    <row r="1005" spans="1:4">
      <c r="A1005" s="2"/>
      <c r="B1005" s="2"/>
      <c r="C1005" s="2"/>
      <c r="D1005" s="2"/>
    </row>
    <row r="1006" spans="1:4">
      <c r="A1006" s="2"/>
      <c r="B1006" s="2"/>
      <c r="C1006" s="2"/>
      <c r="D1006" s="2"/>
    </row>
    <row r="1007" spans="1:4">
      <c r="A1007" s="2"/>
      <c r="B1007" s="2"/>
      <c r="C1007" s="2"/>
      <c r="D1007" s="2"/>
    </row>
    <row r="1008" spans="1:4">
      <c r="A1008" s="2"/>
      <c r="B1008" s="2"/>
      <c r="C1008" s="2"/>
      <c r="D1008" s="2"/>
    </row>
    <row r="1009" spans="1:4">
      <c r="A1009" s="2"/>
      <c r="B1009" s="2"/>
      <c r="C1009" s="2"/>
      <c r="D1009" s="2"/>
    </row>
    <row r="1010" spans="1:4">
      <c r="A1010" s="2"/>
      <c r="B1010" s="2"/>
      <c r="C1010" s="2"/>
      <c r="D1010" s="2"/>
    </row>
    <row r="1011" spans="1:4">
      <c r="A1011" s="2"/>
      <c r="B1011" s="2"/>
      <c r="C1011" s="2"/>
      <c r="D1011" s="2"/>
    </row>
    <row r="1012" spans="1:4">
      <c r="A1012" s="2"/>
      <c r="B1012" s="2"/>
      <c r="C1012" s="2"/>
      <c r="D1012" s="2"/>
    </row>
    <row r="1013" spans="1:4">
      <c r="A1013" s="2"/>
      <c r="B1013" s="2"/>
      <c r="C1013" s="2"/>
      <c r="D1013" s="2"/>
    </row>
    <row r="1014" spans="1:4">
      <c r="A1014" s="2"/>
      <c r="B1014" s="2"/>
      <c r="C1014" s="2"/>
      <c r="D1014" s="2"/>
    </row>
    <row r="1015" spans="1:4">
      <c r="A1015" s="2"/>
      <c r="B1015" s="2"/>
      <c r="C1015" s="2"/>
      <c r="D1015" s="2"/>
    </row>
    <row r="1016" spans="1:4">
      <c r="A1016" s="2"/>
      <c r="B1016" s="2"/>
      <c r="C1016" s="2"/>
      <c r="D1016" s="2"/>
    </row>
    <row r="1017" spans="1:4">
      <c r="A1017" s="2"/>
      <c r="B1017" s="2"/>
      <c r="C1017" s="2"/>
      <c r="D1017" s="2"/>
    </row>
    <row r="1018" spans="1:4">
      <c r="A1018" s="2"/>
      <c r="B1018" s="2"/>
      <c r="C1018" s="2"/>
      <c r="D1018" s="2"/>
    </row>
    <row r="1019" spans="1:4">
      <c r="A1019" s="2"/>
      <c r="B1019" s="2"/>
      <c r="C1019" s="2"/>
      <c r="D1019" s="2"/>
    </row>
    <row r="1020" spans="1:4">
      <c r="A1020" s="2"/>
      <c r="B1020" s="2"/>
      <c r="C1020" s="2"/>
      <c r="D1020" s="2"/>
    </row>
    <row r="1021" spans="1:4">
      <c r="A1021" s="2"/>
      <c r="B1021" s="2"/>
      <c r="C1021" s="2"/>
      <c r="D1021" s="2"/>
    </row>
    <row r="1022" spans="1:4">
      <c r="A1022" s="2"/>
      <c r="B1022" s="2"/>
      <c r="C1022" s="2"/>
      <c r="D1022" s="2"/>
    </row>
    <row r="1023" spans="1:4">
      <c r="A1023" s="2"/>
      <c r="B1023" s="2"/>
      <c r="C1023" s="2"/>
      <c r="D1023" s="2"/>
    </row>
    <row r="1024" spans="1:4">
      <c r="A1024" s="2"/>
      <c r="B1024" s="2"/>
      <c r="C1024" s="2"/>
      <c r="D1024" s="2"/>
    </row>
    <row r="1025" spans="1:4">
      <c r="A1025" s="2"/>
      <c r="B1025" s="2"/>
      <c r="C1025" s="2"/>
      <c r="D1025" s="2"/>
    </row>
    <row r="1026" spans="1:4">
      <c r="A1026" s="2"/>
      <c r="B1026" s="2"/>
      <c r="C1026" s="2"/>
      <c r="D1026" s="2"/>
    </row>
    <row r="1027" spans="1:4">
      <c r="A1027" s="2"/>
      <c r="B1027" s="2"/>
      <c r="C1027" s="2"/>
      <c r="D1027" s="2"/>
    </row>
  </sheetData>
  <pageMargins left="0.7" right="0.7" top="0.75" bottom="0.75" header="0.3" footer="0.3"/>
  <pageSetup scale="9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66"/>
  <sheetViews>
    <sheetView workbookViewId="0">
      <pane ySplit="1" topLeftCell="A257" activePane="bottomLeft" state="frozen"/>
      <selection pane="bottomLeft" activeCell="K277" sqref="K277"/>
    </sheetView>
  </sheetViews>
  <sheetFormatPr defaultRowHeight="15"/>
  <cols>
    <col min="1" max="1" width="22.5703125" style="17" bestFit="1" customWidth="1"/>
    <col min="2" max="2" width="12.85546875" style="18" bestFit="1" customWidth="1"/>
    <col min="3" max="3" width="12.7109375" style="17" bestFit="1" customWidth="1"/>
    <col min="4" max="4" width="8.140625" style="17" bestFit="1" customWidth="1"/>
    <col min="5" max="5" width="13.7109375" style="25" customWidth="1"/>
    <col min="6" max="6" width="14.7109375" style="25" bestFit="1" customWidth="1"/>
    <col min="7" max="10" width="13.7109375" style="25" customWidth="1"/>
    <col min="11" max="11" width="23" style="17" bestFit="1" customWidth="1"/>
    <col min="12" max="12" width="13.5703125" style="7" customWidth="1"/>
    <col min="13" max="16384" width="9.140625" style="7"/>
  </cols>
  <sheetData>
    <row r="1" spans="1:14">
      <c r="A1" s="27" t="s">
        <v>35</v>
      </c>
      <c r="B1" s="27" t="s">
        <v>25</v>
      </c>
      <c r="C1" s="27" t="s">
        <v>26</v>
      </c>
      <c r="D1" s="27" t="s">
        <v>16</v>
      </c>
      <c r="E1" s="29" t="s">
        <v>27</v>
      </c>
      <c r="F1" s="29" t="s">
        <v>28</v>
      </c>
      <c r="G1" s="29" t="s">
        <v>29</v>
      </c>
      <c r="H1" s="29" t="s">
        <v>30</v>
      </c>
      <c r="I1" s="29" t="s">
        <v>31</v>
      </c>
      <c r="J1" s="29" t="s">
        <v>20</v>
      </c>
      <c r="K1" s="28" t="s">
        <v>15</v>
      </c>
      <c r="L1" s="19" t="s">
        <v>22</v>
      </c>
      <c r="M1" s="20" t="s">
        <v>23</v>
      </c>
      <c r="N1" s="20" t="s">
        <v>24</v>
      </c>
    </row>
    <row r="2" spans="1:14">
      <c r="A2" s="27" t="s">
        <v>37</v>
      </c>
      <c r="B2" s="27">
        <v>2130</v>
      </c>
      <c r="C2" s="27" t="s">
        <v>36</v>
      </c>
      <c r="D2" s="27" t="s">
        <v>17</v>
      </c>
      <c r="E2" s="29">
        <v>0</v>
      </c>
      <c r="F2" s="29">
        <v>49.3</v>
      </c>
      <c r="G2" s="29">
        <v>0.33</v>
      </c>
      <c r="H2" s="29">
        <v>1.022</v>
      </c>
      <c r="I2" s="29">
        <v>0.19600000000000001</v>
      </c>
      <c r="J2" s="29">
        <v>0.26200000000000001</v>
      </c>
      <c r="K2" s="28">
        <v>0.230797932606469</v>
      </c>
      <c r="L2" s="26">
        <f>(F2*J2*K2/12)+(G2*K2)</f>
        <v>0.32459036578552786</v>
      </c>
      <c r="M2" s="26">
        <f>ROUND(2.721*H2*L2,1)</f>
        <v>0.9</v>
      </c>
      <c r="N2" s="26">
        <f>ROUND((2.721*I2*L2)+(E2*K2),1)</f>
        <v>0.2</v>
      </c>
    </row>
    <row r="3" spans="1:14">
      <c r="A3" s="27" t="s">
        <v>37</v>
      </c>
      <c r="B3" s="27">
        <v>2130</v>
      </c>
      <c r="C3" s="27" t="s">
        <v>36</v>
      </c>
      <c r="D3" s="27" t="s">
        <v>38</v>
      </c>
      <c r="E3" s="29">
        <v>0</v>
      </c>
      <c r="F3" s="29">
        <v>49.3</v>
      </c>
      <c r="G3" s="29">
        <v>0.33</v>
      </c>
      <c r="H3" s="29">
        <v>1.022</v>
      </c>
      <c r="I3" s="29">
        <v>0.19600000000000001</v>
      </c>
      <c r="J3" s="29">
        <v>0.26200000000000001</v>
      </c>
      <c r="K3" s="28">
        <v>1.3541200551805599</v>
      </c>
      <c r="L3" s="26">
        <f t="shared" ref="L3:L66" si="0">(F3*J3*K3/12)+(G3*K3)</f>
        <v>1.9044118769383529</v>
      </c>
      <c r="M3" s="26">
        <f t="shared" ref="M3:M66" si="1">ROUND(2.721*H3*L3,1)</f>
        <v>5.3</v>
      </c>
      <c r="N3" s="26">
        <f t="shared" ref="N3:N66" si="2">ROUND((2.721*I3*L3)+(E3*K3),1)</f>
        <v>1</v>
      </c>
    </row>
    <row r="4" spans="1:14">
      <c r="A4" s="27" t="s">
        <v>37</v>
      </c>
      <c r="B4" s="27">
        <v>2130</v>
      </c>
      <c r="C4" s="27" t="s">
        <v>36</v>
      </c>
      <c r="D4" s="27" t="s">
        <v>17</v>
      </c>
      <c r="E4" s="29">
        <v>0</v>
      </c>
      <c r="F4" s="29">
        <v>49.3</v>
      </c>
      <c r="G4" s="29">
        <v>0.33</v>
      </c>
      <c r="H4" s="29">
        <v>1.022</v>
      </c>
      <c r="I4" s="29">
        <v>0.19600000000000001</v>
      </c>
      <c r="J4" s="29">
        <v>0.26200000000000001</v>
      </c>
      <c r="K4" s="28">
        <v>0.55475967010844796</v>
      </c>
      <c r="L4" s="26">
        <f t="shared" si="0"/>
        <v>0.7802047540460193</v>
      </c>
      <c r="M4" s="26">
        <f t="shared" si="1"/>
        <v>2.2000000000000002</v>
      </c>
      <c r="N4" s="26">
        <f t="shared" si="2"/>
        <v>0.4</v>
      </c>
    </row>
    <row r="5" spans="1:14">
      <c r="A5" s="27" t="s">
        <v>37</v>
      </c>
      <c r="B5" s="27">
        <v>2120</v>
      </c>
      <c r="C5" s="27" t="s">
        <v>36</v>
      </c>
      <c r="D5" s="27" t="s">
        <v>17</v>
      </c>
      <c r="E5" s="29">
        <v>0</v>
      </c>
      <c r="F5" s="29">
        <v>49.3</v>
      </c>
      <c r="G5" s="29">
        <v>0.33</v>
      </c>
      <c r="H5" s="29">
        <v>1.022</v>
      </c>
      <c r="I5" s="29">
        <v>0.19600000000000001</v>
      </c>
      <c r="J5" s="29">
        <v>0.26200000000000001</v>
      </c>
      <c r="K5" s="28">
        <v>0.124426499259644</v>
      </c>
      <c r="L5" s="26">
        <f t="shared" si="0"/>
        <v>0.17499135478377564</v>
      </c>
      <c r="M5" s="26">
        <f t="shared" si="1"/>
        <v>0.5</v>
      </c>
      <c r="N5" s="26">
        <f t="shared" si="2"/>
        <v>0.1</v>
      </c>
    </row>
    <row r="6" spans="1:14">
      <c r="A6" s="27" t="s">
        <v>37</v>
      </c>
      <c r="B6" s="27">
        <v>2120</v>
      </c>
      <c r="C6" s="27" t="s">
        <v>36</v>
      </c>
      <c r="D6" s="27" t="s">
        <v>17</v>
      </c>
      <c r="E6" s="29">
        <v>0</v>
      </c>
      <c r="F6" s="29">
        <v>49.3</v>
      </c>
      <c r="G6" s="29">
        <v>0.33</v>
      </c>
      <c r="H6" s="29">
        <v>1.022</v>
      </c>
      <c r="I6" s="29">
        <v>0.19600000000000001</v>
      </c>
      <c r="J6" s="29">
        <v>0.26200000000000001</v>
      </c>
      <c r="K6" s="28">
        <v>8.1207875786694195E-2</v>
      </c>
      <c r="L6" s="26">
        <f t="shared" si="0"/>
        <v>0.11420940304181026</v>
      </c>
      <c r="M6" s="26">
        <f t="shared" si="1"/>
        <v>0.3</v>
      </c>
      <c r="N6" s="26">
        <f t="shared" si="2"/>
        <v>0.1</v>
      </c>
    </row>
    <row r="7" spans="1:14">
      <c r="A7" s="27" t="s">
        <v>37</v>
      </c>
      <c r="B7" s="27">
        <v>2120</v>
      </c>
      <c r="C7" s="27" t="s">
        <v>36</v>
      </c>
      <c r="D7" s="27" t="s">
        <v>17</v>
      </c>
      <c r="E7" s="29">
        <v>0</v>
      </c>
      <c r="F7" s="29">
        <v>49.3</v>
      </c>
      <c r="G7" s="29">
        <v>0.33</v>
      </c>
      <c r="H7" s="29">
        <v>1.022</v>
      </c>
      <c r="I7" s="29">
        <v>0.19600000000000001</v>
      </c>
      <c r="J7" s="29">
        <v>0.26200000000000001</v>
      </c>
      <c r="K7" s="28">
        <v>3.7759960518996798</v>
      </c>
      <c r="L7" s="26">
        <f t="shared" si="0"/>
        <v>5.3104979141241779</v>
      </c>
      <c r="M7" s="26">
        <f t="shared" si="1"/>
        <v>14.8</v>
      </c>
      <c r="N7" s="26">
        <f t="shared" si="2"/>
        <v>2.8</v>
      </c>
    </row>
    <row r="8" spans="1:14">
      <c r="A8" s="27" t="s">
        <v>37</v>
      </c>
      <c r="B8" s="27">
        <v>2130</v>
      </c>
      <c r="C8" s="27" t="s">
        <v>36</v>
      </c>
      <c r="D8" s="27" t="s">
        <v>17</v>
      </c>
      <c r="E8" s="29">
        <v>0</v>
      </c>
      <c r="F8" s="29">
        <v>49.3</v>
      </c>
      <c r="G8" s="29">
        <v>0.33</v>
      </c>
      <c r="H8" s="29">
        <v>1.022</v>
      </c>
      <c r="I8" s="29">
        <v>0.19600000000000001</v>
      </c>
      <c r="J8" s="29">
        <v>0.26200000000000001</v>
      </c>
      <c r="K8" s="28">
        <v>1.5898995882251701</v>
      </c>
      <c r="L8" s="26">
        <f t="shared" si="0"/>
        <v>2.2360082825534091</v>
      </c>
      <c r="M8" s="26">
        <f t="shared" si="1"/>
        <v>6.2</v>
      </c>
      <c r="N8" s="26">
        <f t="shared" si="2"/>
        <v>1.2</v>
      </c>
    </row>
    <row r="9" spans="1:14">
      <c r="A9" s="27" t="s">
        <v>37</v>
      </c>
      <c r="B9" s="27">
        <v>2130</v>
      </c>
      <c r="C9" s="27" t="s">
        <v>36</v>
      </c>
      <c r="D9" s="27" t="s">
        <v>17</v>
      </c>
      <c r="E9" s="29">
        <v>0</v>
      </c>
      <c r="F9" s="29">
        <v>49.3</v>
      </c>
      <c r="G9" s="29">
        <v>0.33</v>
      </c>
      <c r="H9" s="29">
        <v>1.022</v>
      </c>
      <c r="I9" s="29">
        <v>0.19600000000000001</v>
      </c>
      <c r="J9" s="29">
        <v>0.26200000000000001</v>
      </c>
      <c r="K9" s="28">
        <v>0.209386078987048</v>
      </c>
      <c r="L9" s="26">
        <f t="shared" si="0"/>
        <v>0.29447709171940117</v>
      </c>
      <c r="M9" s="26">
        <f t="shared" si="1"/>
        <v>0.8</v>
      </c>
      <c r="N9" s="26">
        <f t="shared" si="2"/>
        <v>0.2</v>
      </c>
    </row>
    <row r="10" spans="1:14">
      <c r="A10" s="27" t="s">
        <v>37</v>
      </c>
      <c r="B10" s="27">
        <v>2110</v>
      </c>
      <c r="C10" s="27" t="s">
        <v>36</v>
      </c>
      <c r="D10" s="27" t="s">
        <v>17</v>
      </c>
      <c r="E10" s="29">
        <v>0</v>
      </c>
      <c r="F10" s="29">
        <v>49.3</v>
      </c>
      <c r="G10" s="29">
        <v>0.33</v>
      </c>
      <c r="H10" s="29">
        <v>2.0139999999999998</v>
      </c>
      <c r="I10" s="29">
        <v>0.28699999999999998</v>
      </c>
      <c r="J10" s="29">
        <v>0.315</v>
      </c>
      <c r="K10" s="28">
        <v>1.0249864256285</v>
      </c>
      <c r="L10" s="26">
        <f t="shared" si="0"/>
        <v>1.6647060785238874</v>
      </c>
      <c r="M10" s="26">
        <f t="shared" si="1"/>
        <v>9.1</v>
      </c>
      <c r="N10" s="26">
        <f t="shared" si="2"/>
        <v>1.3</v>
      </c>
    </row>
    <row r="11" spans="1:14">
      <c r="A11" s="27" t="s">
        <v>37</v>
      </c>
      <c r="B11" s="27">
        <v>2110</v>
      </c>
      <c r="C11" s="27" t="s">
        <v>36</v>
      </c>
      <c r="D11" s="27" t="s">
        <v>17</v>
      </c>
      <c r="E11" s="29">
        <v>0</v>
      </c>
      <c r="F11" s="29">
        <v>49.3</v>
      </c>
      <c r="G11" s="29">
        <v>0.33</v>
      </c>
      <c r="H11" s="29">
        <v>2.0139999999999998</v>
      </c>
      <c r="I11" s="29">
        <v>0.28699999999999998</v>
      </c>
      <c r="J11" s="29">
        <v>0.315</v>
      </c>
      <c r="K11" s="28">
        <v>3.6691456800449801E-2</v>
      </c>
      <c r="L11" s="26">
        <f t="shared" si="0"/>
        <v>5.9591512276030524E-2</v>
      </c>
      <c r="M11" s="26">
        <f t="shared" si="1"/>
        <v>0.3</v>
      </c>
      <c r="N11" s="26">
        <f t="shared" si="2"/>
        <v>0</v>
      </c>
    </row>
    <row r="12" spans="1:14">
      <c r="A12" s="27" t="s">
        <v>37</v>
      </c>
      <c r="B12" s="27">
        <v>2110</v>
      </c>
      <c r="C12" s="27" t="s">
        <v>36</v>
      </c>
      <c r="D12" s="27" t="s">
        <v>17</v>
      </c>
      <c r="E12" s="29">
        <v>0</v>
      </c>
      <c r="F12" s="29">
        <v>49.3</v>
      </c>
      <c r="G12" s="29">
        <v>0.33</v>
      </c>
      <c r="H12" s="29">
        <v>2.0139999999999998</v>
      </c>
      <c r="I12" s="29">
        <v>0.28699999999999998</v>
      </c>
      <c r="J12" s="29">
        <v>0.315</v>
      </c>
      <c r="K12" s="28">
        <v>1.3947608941732399</v>
      </c>
      <c r="L12" s="26">
        <f t="shared" si="0"/>
        <v>2.2652660372491131</v>
      </c>
      <c r="M12" s="26">
        <f t="shared" si="1"/>
        <v>12.4</v>
      </c>
      <c r="N12" s="26">
        <f t="shared" si="2"/>
        <v>1.8</v>
      </c>
    </row>
    <row r="13" spans="1:14">
      <c r="A13" s="27" t="s">
        <v>37</v>
      </c>
      <c r="B13" s="27">
        <v>2110</v>
      </c>
      <c r="C13" s="27" t="s">
        <v>36</v>
      </c>
      <c r="D13" s="27" t="s">
        <v>38</v>
      </c>
      <c r="E13" s="29">
        <v>0</v>
      </c>
      <c r="F13" s="29">
        <v>49.3</v>
      </c>
      <c r="G13" s="29">
        <v>0.33</v>
      </c>
      <c r="H13" s="29">
        <v>2.0139999999999998</v>
      </c>
      <c r="I13" s="29">
        <v>0.28699999999999998</v>
      </c>
      <c r="J13" s="29">
        <v>0.315</v>
      </c>
      <c r="K13" s="28">
        <v>0.96444934370737601</v>
      </c>
      <c r="L13" s="26">
        <f t="shared" si="0"/>
        <v>1.566386290348742</v>
      </c>
      <c r="M13" s="26">
        <f t="shared" si="1"/>
        <v>8.6</v>
      </c>
      <c r="N13" s="26">
        <f t="shared" si="2"/>
        <v>1.2</v>
      </c>
    </row>
    <row r="14" spans="1:14">
      <c r="A14" s="27" t="s">
        <v>37</v>
      </c>
      <c r="B14" s="27">
        <v>2110</v>
      </c>
      <c r="C14" s="27" t="s">
        <v>36</v>
      </c>
      <c r="D14" s="27" t="s">
        <v>17</v>
      </c>
      <c r="E14" s="29">
        <v>0</v>
      </c>
      <c r="F14" s="29">
        <v>49.3</v>
      </c>
      <c r="G14" s="29">
        <v>0.33</v>
      </c>
      <c r="H14" s="29">
        <v>2.0139999999999998</v>
      </c>
      <c r="I14" s="29">
        <v>0.28699999999999998</v>
      </c>
      <c r="J14" s="29">
        <v>0.315</v>
      </c>
      <c r="K14" s="28">
        <v>3.0333284209895301E-2</v>
      </c>
      <c r="L14" s="26">
        <f t="shared" si="0"/>
        <v>4.9265045217396206E-2</v>
      </c>
      <c r="M14" s="26">
        <f t="shared" si="1"/>
        <v>0.3</v>
      </c>
      <c r="N14" s="26">
        <f t="shared" si="2"/>
        <v>0</v>
      </c>
    </row>
    <row r="15" spans="1:14">
      <c r="A15" s="27" t="s">
        <v>37</v>
      </c>
      <c r="B15" s="27">
        <v>2110</v>
      </c>
      <c r="C15" s="27" t="s">
        <v>36</v>
      </c>
      <c r="D15" s="27" t="s">
        <v>17</v>
      </c>
      <c r="E15" s="29">
        <v>0</v>
      </c>
      <c r="F15" s="29">
        <v>49.3</v>
      </c>
      <c r="G15" s="29">
        <v>0.33</v>
      </c>
      <c r="H15" s="29">
        <v>2.0139999999999998</v>
      </c>
      <c r="I15" s="29">
        <v>0.28699999999999998</v>
      </c>
      <c r="J15" s="29">
        <v>0.315</v>
      </c>
      <c r="K15" s="28">
        <v>1.30631084291128</v>
      </c>
      <c r="L15" s="26">
        <f t="shared" si="0"/>
        <v>2.1216120977432826</v>
      </c>
      <c r="M15" s="26">
        <f t="shared" si="1"/>
        <v>11.6</v>
      </c>
      <c r="N15" s="26">
        <f t="shared" si="2"/>
        <v>1.7</v>
      </c>
    </row>
    <row r="16" spans="1:14">
      <c r="A16" s="27" t="s">
        <v>37</v>
      </c>
      <c r="B16" s="27">
        <v>2110</v>
      </c>
      <c r="C16" s="27" t="s">
        <v>36</v>
      </c>
      <c r="D16" s="27" t="s">
        <v>17</v>
      </c>
      <c r="E16" s="29">
        <v>0</v>
      </c>
      <c r="F16" s="29">
        <v>49.3</v>
      </c>
      <c r="G16" s="29">
        <v>0.33</v>
      </c>
      <c r="H16" s="29">
        <v>2.0139999999999998</v>
      </c>
      <c r="I16" s="29">
        <v>0.28699999999999998</v>
      </c>
      <c r="J16" s="29">
        <v>0.315</v>
      </c>
      <c r="K16" s="28">
        <v>0.89244885515355599</v>
      </c>
      <c r="L16" s="26">
        <f t="shared" si="0"/>
        <v>1.4494484968762691</v>
      </c>
      <c r="M16" s="26">
        <f t="shared" si="1"/>
        <v>7.9</v>
      </c>
      <c r="N16" s="26">
        <f t="shared" si="2"/>
        <v>1.1000000000000001</v>
      </c>
    </row>
    <row r="17" spans="1:14">
      <c r="A17" s="27" t="s">
        <v>37</v>
      </c>
      <c r="B17" s="27">
        <v>2110</v>
      </c>
      <c r="C17" s="27" t="s">
        <v>36</v>
      </c>
      <c r="D17" s="27" t="s">
        <v>17</v>
      </c>
      <c r="E17" s="29">
        <v>0</v>
      </c>
      <c r="F17" s="29">
        <v>49.3</v>
      </c>
      <c r="G17" s="29">
        <v>0.33</v>
      </c>
      <c r="H17" s="29">
        <v>2.0139999999999998</v>
      </c>
      <c r="I17" s="29">
        <v>0.28699999999999998</v>
      </c>
      <c r="J17" s="29">
        <v>0.315</v>
      </c>
      <c r="K17" s="28">
        <v>0.81477265173692204</v>
      </c>
      <c r="L17" s="26">
        <f t="shared" si="0"/>
        <v>1.3232926330022285</v>
      </c>
      <c r="M17" s="26">
        <f t="shared" si="1"/>
        <v>7.3</v>
      </c>
      <c r="N17" s="26">
        <f t="shared" si="2"/>
        <v>1</v>
      </c>
    </row>
    <row r="18" spans="1:14">
      <c r="A18" s="27" t="s">
        <v>37</v>
      </c>
      <c r="B18" s="27">
        <v>2110</v>
      </c>
      <c r="C18" s="27" t="s">
        <v>36</v>
      </c>
      <c r="D18" s="27" t="s">
        <v>17</v>
      </c>
      <c r="E18" s="29">
        <v>0</v>
      </c>
      <c r="F18" s="29">
        <v>49.3</v>
      </c>
      <c r="G18" s="29">
        <v>0.33</v>
      </c>
      <c r="H18" s="29">
        <v>2.0139999999999998</v>
      </c>
      <c r="I18" s="29">
        <v>0.28699999999999998</v>
      </c>
      <c r="J18" s="29">
        <v>0.315</v>
      </c>
      <c r="K18" s="28">
        <v>0.34300221320360402</v>
      </c>
      <c r="L18" s="26">
        <f t="shared" si="0"/>
        <v>0.5570784695193034</v>
      </c>
      <c r="M18" s="26">
        <f t="shared" si="1"/>
        <v>3.1</v>
      </c>
      <c r="N18" s="26">
        <f t="shared" si="2"/>
        <v>0.4</v>
      </c>
    </row>
    <row r="19" spans="1:14">
      <c r="A19" s="27" t="s">
        <v>37</v>
      </c>
      <c r="B19" s="27">
        <v>2110</v>
      </c>
      <c r="C19" s="27" t="s">
        <v>36</v>
      </c>
      <c r="D19" s="27" t="s">
        <v>38</v>
      </c>
      <c r="E19" s="29">
        <v>0</v>
      </c>
      <c r="F19" s="29">
        <v>49.3</v>
      </c>
      <c r="G19" s="29">
        <v>0.33</v>
      </c>
      <c r="H19" s="29">
        <v>2.0139999999999998</v>
      </c>
      <c r="I19" s="29">
        <v>0.28699999999999998</v>
      </c>
      <c r="J19" s="29">
        <v>0.315</v>
      </c>
      <c r="K19" s="28">
        <v>3.0480981920501802</v>
      </c>
      <c r="L19" s="26">
        <f t="shared" si="0"/>
        <v>4.9504924761634985</v>
      </c>
      <c r="M19" s="26">
        <f t="shared" si="1"/>
        <v>27.1</v>
      </c>
      <c r="N19" s="26">
        <f t="shared" si="2"/>
        <v>3.9</v>
      </c>
    </row>
    <row r="20" spans="1:14">
      <c r="A20" s="27" t="s">
        <v>37</v>
      </c>
      <c r="B20" s="27">
        <v>2110</v>
      </c>
      <c r="C20" s="27" t="s">
        <v>36</v>
      </c>
      <c r="D20" s="27" t="s">
        <v>17</v>
      </c>
      <c r="E20" s="29">
        <v>0</v>
      </c>
      <c r="F20" s="29">
        <v>49.3</v>
      </c>
      <c r="G20" s="29">
        <v>0.33</v>
      </c>
      <c r="H20" s="29">
        <v>2.0139999999999998</v>
      </c>
      <c r="I20" s="29">
        <v>0.28699999999999998</v>
      </c>
      <c r="J20" s="29">
        <v>0.315</v>
      </c>
      <c r="K20" s="28">
        <v>0.96112142909187703</v>
      </c>
      <c r="L20" s="26">
        <f t="shared" si="0"/>
        <v>1.5609813410238447</v>
      </c>
      <c r="M20" s="26">
        <f t="shared" si="1"/>
        <v>8.6</v>
      </c>
      <c r="N20" s="26">
        <f t="shared" si="2"/>
        <v>1.2</v>
      </c>
    </row>
    <row r="21" spans="1:14">
      <c r="A21" s="27" t="s">
        <v>37</v>
      </c>
      <c r="B21" s="27">
        <v>2110</v>
      </c>
      <c r="C21" s="27" t="s">
        <v>36</v>
      </c>
      <c r="D21" s="27" t="s">
        <v>17</v>
      </c>
      <c r="E21" s="29">
        <v>0</v>
      </c>
      <c r="F21" s="29">
        <v>49.3</v>
      </c>
      <c r="G21" s="29">
        <v>0.33</v>
      </c>
      <c r="H21" s="29">
        <v>2.0139999999999998</v>
      </c>
      <c r="I21" s="29">
        <v>0.28699999999999998</v>
      </c>
      <c r="J21" s="29">
        <v>0.315</v>
      </c>
      <c r="K21" s="28">
        <v>1.4880373354618599</v>
      </c>
      <c r="L21" s="26">
        <f t="shared" si="0"/>
        <v>2.4167586374569927</v>
      </c>
      <c r="M21" s="26">
        <f t="shared" si="1"/>
        <v>13.2</v>
      </c>
      <c r="N21" s="26">
        <f t="shared" si="2"/>
        <v>1.9</v>
      </c>
    </row>
    <row r="22" spans="1:14">
      <c r="A22" s="27" t="s">
        <v>37</v>
      </c>
      <c r="B22" s="27">
        <v>2110</v>
      </c>
      <c r="C22" s="27" t="s">
        <v>36</v>
      </c>
      <c r="D22" s="27" t="s">
        <v>17</v>
      </c>
      <c r="E22" s="29">
        <v>0</v>
      </c>
      <c r="F22" s="29">
        <v>49.3</v>
      </c>
      <c r="G22" s="29">
        <v>0.33</v>
      </c>
      <c r="H22" s="29">
        <v>2.0139999999999998</v>
      </c>
      <c r="I22" s="29">
        <v>0.28699999999999998</v>
      </c>
      <c r="J22" s="29">
        <v>0.315</v>
      </c>
      <c r="K22" s="28">
        <v>2.4553355190099602</v>
      </c>
      <c r="L22" s="26">
        <f t="shared" si="0"/>
        <v>3.9877717998120512</v>
      </c>
      <c r="M22" s="26">
        <f t="shared" si="1"/>
        <v>21.9</v>
      </c>
      <c r="N22" s="26">
        <f t="shared" si="2"/>
        <v>3.1</v>
      </c>
    </row>
    <row r="23" spans="1:14">
      <c r="A23" s="27" t="s">
        <v>37</v>
      </c>
      <c r="B23" s="27">
        <v>2110</v>
      </c>
      <c r="C23" s="27" t="s">
        <v>36</v>
      </c>
      <c r="D23" s="27" t="s">
        <v>17</v>
      </c>
      <c r="E23" s="29">
        <v>0</v>
      </c>
      <c r="F23" s="29">
        <v>49.3</v>
      </c>
      <c r="G23" s="29">
        <v>0.33</v>
      </c>
      <c r="H23" s="29">
        <v>2.0139999999999998</v>
      </c>
      <c r="I23" s="29">
        <v>0.28699999999999998</v>
      </c>
      <c r="J23" s="29">
        <v>0.315</v>
      </c>
      <c r="K23" s="28">
        <v>0.61498947610941501</v>
      </c>
      <c r="L23" s="26">
        <f t="shared" si="0"/>
        <v>0.99881978288620354</v>
      </c>
      <c r="M23" s="26">
        <f t="shared" si="1"/>
        <v>5.5</v>
      </c>
      <c r="N23" s="26">
        <f t="shared" si="2"/>
        <v>0.8</v>
      </c>
    </row>
    <row r="24" spans="1:14">
      <c r="A24" s="27" t="s">
        <v>37</v>
      </c>
      <c r="B24" s="27">
        <v>2110</v>
      </c>
      <c r="C24" s="27" t="s">
        <v>36</v>
      </c>
      <c r="D24" s="27" t="s">
        <v>17</v>
      </c>
      <c r="E24" s="29">
        <v>0</v>
      </c>
      <c r="F24" s="29">
        <v>49.3</v>
      </c>
      <c r="G24" s="29">
        <v>0.33</v>
      </c>
      <c r="H24" s="29">
        <v>2.0139999999999998</v>
      </c>
      <c r="I24" s="29">
        <v>0.28699999999999998</v>
      </c>
      <c r="J24" s="29">
        <v>0.315</v>
      </c>
      <c r="K24" s="28">
        <v>1.6145058325852</v>
      </c>
      <c r="L24" s="26">
        <f t="shared" si="0"/>
        <v>2.622159285347438</v>
      </c>
      <c r="M24" s="26">
        <f t="shared" si="1"/>
        <v>14.4</v>
      </c>
      <c r="N24" s="26">
        <f t="shared" si="2"/>
        <v>2</v>
      </c>
    </row>
    <row r="25" spans="1:14">
      <c r="A25" s="27" t="s">
        <v>37</v>
      </c>
      <c r="B25" s="27">
        <v>2110</v>
      </c>
      <c r="C25" s="27" t="s">
        <v>36</v>
      </c>
      <c r="D25" s="27" t="s">
        <v>17</v>
      </c>
      <c r="E25" s="29">
        <v>0</v>
      </c>
      <c r="F25" s="29">
        <v>49.3</v>
      </c>
      <c r="G25" s="29">
        <v>0.33</v>
      </c>
      <c r="H25" s="29">
        <v>2.0139999999999998</v>
      </c>
      <c r="I25" s="29">
        <v>0.28699999999999998</v>
      </c>
      <c r="J25" s="29">
        <v>0.315</v>
      </c>
      <c r="K25" s="28">
        <v>2.4879200344465802</v>
      </c>
      <c r="L25" s="26">
        <f t="shared" si="0"/>
        <v>4.0406931259455519</v>
      </c>
      <c r="M25" s="26">
        <f t="shared" si="1"/>
        <v>22.1</v>
      </c>
      <c r="N25" s="26">
        <f t="shared" si="2"/>
        <v>3.2</v>
      </c>
    </row>
    <row r="26" spans="1:14">
      <c r="A26" s="27" t="s">
        <v>37</v>
      </c>
      <c r="B26" s="27">
        <v>2210</v>
      </c>
      <c r="C26" s="27" t="s">
        <v>36</v>
      </c>
      <c r="D26" s="27" t="s">
        <v>17</v>
      </c>
      <c r="E26" s="29">
        <v>0</v>
      </c>
      <c r="F26" s="29">
        <v>49.3</v>
      </c>
      <c r="G26" s="29">
        <v>0.33</v>
      </c>
      <c r="H26" s="29">
        <v>1.347</v>
      </c>
      <c r="I26" s="29">
        <v>0.27400000000000002</v>
      </c>
      <c r="J26" s="29">
        <v>0.315</v>
      </c>
      <c r="K26" s="28">
        <v>13.868243764800001</v>
      </c>
      <c r="L26" s="26">
        <f t="shared" si="0"/>
        <v>22.523761404505802</v>
      </c>
      <c r="M26" s="26">
        <f t="shared" si="1"/>
        <v>82.6</v>
      </c>
      <c r="N26" s="26">
        <f t="shared" si="2"/>
        <v>16.8</v>
      </c>
    </row>
    <row r="27" spans="1:14">
      <c r="A27" s="27" t="s">
        <v>37</v>
      </c>
      <c r="B27" s="27">
        <v>2210</v>
      </c>
      <c r="C27" s="27" t="s">
        <v>36</v>
      </c>
      <c r="D27" s="27" t="s">
        <v>17</v>
      </c>
      <c r="E27" s="29">
        <v>0</v>
      </c>
      <c r="F27" s="29">
        <v>49.3</v>
      </c>
      <c r="G27" s="29">
        <v>0.33</v>
      </c>
      <c r="H27" s="29">
        <v>1.347</v>
      </c>
      <c r="I27" s="29">
        <v>0.27400000000000002</v>
      </c>
      <c r="J27" s="29">
        <v>0.315</v>
      </c>
      <c r="K27" s="28">
        <v>21.595172089999998</v>
      </c>
      <c r="L27" s="26">
        <f t="shared" si="0"/>
        <v>35.073258870671246</v>
      </c>
      <c r="M27" s="26">
        <f t="shared" si="1"/>
        <v>128.6</v>
      </c>
      <c r="N27" s="26">
        <f t="shared" si="2"/>
        <v>26.1</v>
      </c>
    </row>
    <row r="28" spans="1:14">
      <c r="A28" s="27" t="s">
        <v>37</v>
      </c>
      <c r="B28" s="27">
        <v>2210</v>
      </c>
      <c r="C28" s="27" t="s">
        <v>36</v>
      </c>
      <c r="D28" s="27" t="s">
        <v>39</v>
      </c>
      <c r="E28" s="29">
        <v>0</v>
      </c>
      <c r="F28" s="29">
        <v>49.3</v>
      </c>
      <c r="G28" s="29">
        <v>0.33</v>
      </c>
      <c r="H28" s="29">
        <v>1.347</v>
      </c>
      <c r="I28" s="29">
        <v>0.27400000000000002</v>
      </c>
      <c r="J28" s="29">
        <v>0.315</v>
      </c>
      <c r="K28" s="28">
        <v>10.1013996955</v>
      </c>
      <c r="L28" s="26">
        <f t="shared" si="0"/>
        <v>16.405935780453937</v>
      </c>
      <c r="M28" s="26">
        <f t="shared" si="1"/>
        <v>60.1</v>
      </c>
      <c r="N28" s="26">
        <f t="shared" si="2"/>
        <v>12.2</v>
      </c>
    </row>
    <row r="29" spans="1:14">
      <c r="A29" s="27" t="s">
        <v>37</v>
      </c>
      <c r="B29" s="27">
        <v>2210</v>
      </c>
      <c r="C29" s="27" t="s">
        <v>36</v>
      </c>
      <c r="D29" s="27" t="s">
        <v>17</v>
      </c>
      <c r="E29" s="29">
        <v>0</v>
      </c>
      <c r="F29" s="29">
        <v>49.3</v>
      </c>
      <c r="G29" s="29">
        <v>0.33</v>
      </c>
      <c r="H29" s="29">
        <v>1.347</v>
      </c>
      <c r="I29" s="29">
        <v>0.27400000000000002</v>
      </c>
      <c r="J29" s="29">
        <v>0.315</v>
      </c>
      <c r="K29" s="28">
        <v>12.304663273099999</v>
      </c>
      <c r="L29" s="26">
        <f t="shared" si="0"/>
        <v>19.984311238423533</v>
      </c>
      <c r="M29" s="26">
        <f t="shared" si="1"/>
        <v>73.2</v>
      </c>
      <c r="N29" s="26">
        <f t="shared" si="2"/>
        <v>14.9</v>
      </c>
    </row>
    <row r="30" spans="1:14">
      <c r="A30" s="27" t="s">
        <v>37</v>
      </c>
      <c r="B30" s="27">
        <v>2210</v>
      </c>
      <c r="C30" s="27" t="s">
        <v>36</v>
      </c>
      <c r="D30" s="27" t="s">
        <v>17</v>
      </c>
      <c r="E30" s="29">
        <v>0</v>
      </c>
      <c r="F30" s="29">
        <v>49.3</v>
      </c>
      <c r="G30" s="29">
        <v>0.33</v>
      </c>
      <c r="H30" s="29">
        <v>1.347</v>
      </c>
      <c r="I30" s="29">
        <v>0.27400000000000002</v>
      </c>
      <c r="J30" s="29">
        <v>0.315</v>
      </c>
      <c r="K30" s="28">
        <v>24.660583631800002</v>
      </c>
      <c r="L30" s="26">
        <f t="shared" si="0"/>
        <v>40.05187039099718</v>
      </c>
      <c r="M30" s="26">
        <f t="shared" si="1"/>
        <v>146.80000000000001</v>
      </c>
      <c r="N30" s="26">
        <f t="shared" si="2"/>
        <v>29.9</v>
      </c>
    </row>
    <row r="31" spans="1:14">
      <c r="A31" s="27" t="s">
        <v>37</v>
      </c>
      <c r="B31" s="27">
        <v>2210</v>
      </c>
      <c r="C31" s="27" t="s">
        <v>36</v>
      </c>
      <c r="D31" s="27" t="s">
        <v>17</v>
      </c>
      <c r="E31" s="29">
        <v>0</v>
      </c>
      <c r="F31" s="29">
        <v>49.3</v>
      </c>
      <c r="G31" s="29">
        <v>0.33</v>
      </c>
      <c r="H31" s="29">
        <v>1.347</v>
      </c>
      <c r="I31" s="29">
        <v>0.27400000000000002</v>
      </c>
      <c r="J31" s="29">
        <v>0.315</v>
      </c>
      <c r="K31" s="28">
        <v>14.2489348761</v>
      </c>
      <c r="L31" s="26">
        <f t="shared" si="0"/>
        <v>23.142051355645911</v>
      </c>
      <c r="M31" s="26">
        <f t="shared" si="1"/>
        <v>84.8</v>
      </c>
      <c r="N31" s="26">
        <f t="shared" si="2"/>
        <v>17.3</v>
      </c>
    </row>
    <row r="32" spans="1:14">
      <c r="A32" s="27" t="s">
        <v>37</v>
      </c>
      <c r="B32" s="27">
        <v>2210</v>
      </c>
      <c r="C32" s="27" t="s">
        <v>36</v>
      </c>
      <c r="D32" s="27" t="s">
        <v>17</v>
      </c>
      <c r="E32" s="29">
        <v>0</v>
      </c>
      <c r="F32" s="29">
        <v>49.3</v>
      </c>
      <c r="G32" s="29">
        <v>0.33</v>
      </c>
      <c r="H32" s="29">
        <v>1.347</v>
      </c>
      <c r="I32" s="29">
        <v>0.27400000000000002</v>
      </c>
      <c r="J32" s="29">
        <v>0.315</v>
      </c>
      <c r="K32" s="28">
        <v>60.934541077299997</v>
      </c>
      <c r="L32" s="26">
        <f t="shared" si="0"/>
        <v>98.96531152716986</v>
      </c>
      <c r="M32" s="26">
        <f t="shared" si="1"/>
        <v>362.7</v>
      </c>
      <c r="N32" s="26">
        <f t="shared" si="2"/>
        <v>73.8</v>
      </c>
    </row>
    <row r="33" spans="1:14">
      <c r="A33" s="27" t="s">
        <v>37</v>
      </c>
      <c r="B33" s="27">
        <v>2210</v>
      </c>
      <c r="C33" s="27" t="s">
        <v>36</v>
      </c>
      <c r="D33" s="27" t="s">
        <v>17</v>
      </c>
      <c r="E33" s="29">
        <v>0</v>
      </c>
      <c r="F33" s="29">
        <v>49.3</v>
      </c>
      <c r="G33" s="29">
        <v>0.33</v>
      </c>
      <c r="H33" s="29">
        <v>1.347</v>
      </c>
      <c r="I33" s="29">
        <v>0.27400000000000002</v>
      </c>
      <c r="J33" s="29">
        <v>0.315</v>
      </c>
      <c r="K33" s="28">
        <v>9.94403817494611</v>
      </c>
      <c r="L33" s="26">
        <f t="shared" si="0"/>
        <v>16.150361000884352</v>
      </c>
      <c r="M33" s="26">
        <f t="shared" si="1"/>
        <v>59.2</v>
      </c>
      <c r="N33" s="26">
        <f t="shared" si="2"/>
        <v>12</v>
      </c>
    </row>
    <row r="34" spans="1:14">
      <c r="A34" s="27" t="s">
        <v>37</v>
      </c>
      <c r="B34" s="27">
        <v>2210</v>
      </c>
      <c r="C34" s="27" t="s">
        <v>36</v>
      </c>
      <c r="D34" s="27" t="s">
        <v>17</v>
      </c>
      <c r="E34" s="29">
        <v>0</v>
      </c>
      <c r="F34" s="29">
        <v>49.3</v>
      </c>
      <c r="G34" s="29">
        <v>0.33</v>
      </c>
      <c r="H34" s="29">
        <v>1.347</v>
      </c>
      <c r="I34" s="29">
        <v>0.27400000000000002</v>
      </c>
      <c r="J34" s="29">
        <v>0.315</v>
      </c>
      <c r="K34" s="28">
        <v>4.6433992289918198</v>
      </c>
      <c r="L34" s="26">
        <f t="shared" si="0"/>
        <v>7.5414607727863396</v>
      </c>
      <c r="M34" s="26">
        <f t="shared" si="1"/>
        <v>27.6</v>
      </c>
      <c r="N34" s="26">
        <f t="shared" si="2"/>
        <v>5.6</v>
      </c>
    </row>
    <row r="35" spans="1:14">
      <c r="A35" s="27" t="s">
        <v>37</v>
      </c>
      <c r="B35" s="27">
        <v>2210</v>
      </c>
      <c r="C35" s="27" t="s">
        <v>36</v>
      </c>
      <c r="D35" s="27" t="s">
        <v>38</v>
      </c>
      <c r="E35" s="29">
        <v>0</v>
      </c>
      <c r="F35" s="29">
        <v>49.3</v>
      </c>
      <c r="G35" s="29">
        <v>0.33</v>
      </c>
      <c r="H35" s="29">
        <v>1.347</v>
      </c>
      <c r="I35" s="29">
        <v>0.27400000000000002</v>
      </c>
      <c r="J35" s="29">
        <v>0.315</v>
      </c>
      <c r="K35" s="28">
        <v>37.287374872100003</v>
      </c>
      <c r="L35" s="26">
        <f t="shared" si="0"/>
        <v>60.559357714149414</v>
      </c>
      <c r="M35" s="26">
        <f t="shared" si="1"/>
        <v>222</v>
      </c>
      <c r="N35" s="26">
        <f t="shared" si="2"/>
        <v>45.2</v>
      </c>
    </row>
    <row r="36" spans="1:14">
      <c r="A36" s="27" t="s">
        <v>37</v>
      </c>
      <c r="B36" s="27">
        <v>2210</v>
      </c>
      <c r="C36" s="27" t="s">
        <v>36</v>
      </c>
      <c r="D36" s="27" t="s">
        <v>17</v>
      </c>
      <c r="E36" s="29">
        <v>0</v>
      </c>
      <c r="F36" s="29">
        <v>49.3</v>
      </c>
      <c r="G36" s="29">
        <v>0.33</v>
      </c>
      <c r="H36" s="29">
        <v>1.347</v>
      </c>
      <c r="I36" s="29">
        <v>0.27400000000000002</v>
      </c>
      <c r="J36" s="29">
        <v>0.315</v>
      </c>
      <c r="K36" s="28">
        <v>10.5954543692</v>
      </c>
      <c r="L36" s="26">
        <f t="shared" si="0"/>
        <v>17.20834232737695</v>
      </c>
      <c r="M36" s="26">
        <f t="shared" si="1"/>
        <v>63.1</v>
      </c>
      <c r="N36" s="26">
        <f t="shared" si="2"/>
        <v>12.8</v>
      </c>
    </row>
    <row r="37" spans="1:14">
      <c r="A37" s="27" t="s">
        <v>37</v>
      </c>
      <c r="B37" s="27">
        <v>2210</v>
      </c>
      <c r="C37" s="27" t="s">
        <v>36</v>
      </c>
      <c r="D37" s="27" t="s">
        <v>17</v>
      </c>
      <c r="E37" s="29">
        <v>0</v>
      </c>
      <c r="F37" s="29">
        <v>49.3</v>
      </c>
      <c r="G37" s="29">
        <v>0.33</v>
      </c>
      <c r="H37" s="29">
        <v>1.347</v>
      </c>
      <c r="I37" s="29">
        <v>0.27400000000000002</v>
      </c>
      <c r="J37" s="29">
        <v>0.315</v>
      </c>
      <c r="K37" s="28">
        <v>6.1167951963120597</v>
      </c>
      <c r="L37" s="26">
        <f t="shared" si="0"/>
        <v>9.9344399982103226</v>
      </c>
      <c r="M37" s="26">
        <f t="shared" si="1"/>
        <v>36.4</v>
      </c>
      <c r="N37" s="26">
        <f t="shared" si="2"/>
        <v>7.4</v>
      </c>
    </row>
    <row r="38" spans="1:14">
      <c r="A38" s="27" t="s">
        <v>37</v>
      </c>
      <c r="B38" s="27">
        <v>2210</v>
      </c>
      <c r="C38" s="27" t="s">
        <v>36</v>
      </c>
      <c r="D38" s="27" t="s">
        <v>38</v>
      </c>
      <c r="E38" s="29">
        <v>0</v>
      </c>
      <c r="F38" s="29">
        <v>49.3</v>
      </c>
      <c r="G38" s="29">
        <v>0.33</v>
      </c>
      <c r="H38" s="29">
        <v>1.347</v>
      </c>
      <c r="I38" s="29">
        <v>0.27400000000000002</v>
      </c>
      <c r="J38" s="29">
        <v>0.315</v>
      </c>
      <c r="K38" s="28">
        <v>92.592485482300006</v>
      </c>
      <c r="L38" s="26">
        <f t="shared" si="0"/>
        <v>150.3817704839405</v>
      </c>
      <c r="M38" s="26">
        <f t="shared" si="1"/>
        <v>551.20000000000005</v>
      </c>
      <c r="N38" s="26">
        <f t="shared" si="2"/>
        <v>112.1</v>
      </c>
    </row>
    <row r="39" spans="1:14">
      <c r="A39" s="27" t="s">
        <v>37</v>
      </c>
      <c r="B39" s="27">
        <v>2210</v>
      </c>
      <c r="C39" s="27" t="s">
        <v>36</v>
      </c>
      <c r="D39" s="27" t="s">
        <v>17</v>
      </c>
      <c r="E39" s="29">
        <v>0</v>
      </c>
      <c r="F39" s="29">
        <v>49.3</v>
      </c>
      <c r="G39" s="29">
        <v>0.33</v>
      </c>
      <c r="H39" s="29">
        <v>1.347</v>
      </c>
      <c r="I39" s="29">
        <v>0.27400000000000002</v>
      </c>
      <c r="J39" s="29">
        <v>0.315</v>
      </c>
      <c r="K39" s="28">
        <v>71.908223653899995</v>
      </c>
      <c r="L39" s="26">
        <f t="shared" si="0"/>
        <v>116.78794374189032</v>
      </c>
      <c r="M39" s="26">
        <f t="shared" si="1"/>
        <v>428</v>
      </c>
      <c r="N39" s="26">
        <f t="shared" si="2"/>
        <v>87.1</v>
      </c>
    </row>
    <row r="40" spans="1:14">
      <c r="A40" s="27" t="s">
        <v>37</v>
      </c>
      <c r="B40" s="27">
        <v>2210</v>
      </c>
      <c r="C40" s="27" t="s">
        <v>36</v>
      </c>
      <c r="D40" s="27" t="s">
        <v>17</v>
      </c>
      <c r="E40" s="29">
        <v>0</v>
      </c>
      <c r="F40" s="29">
        <v>49.3</v>
      </c>
      <c r="G40" s="29">
        <v>0.33</v>
      </c>
      <c r="H40" s="29">
        <v>1.347</v>
      </c>
      <c r="I40" s="29">
        <v>0.27400000000000002</v>
      </c>
      <c r="J40" s="29">
        <v>0.315</v>
      </c>
      <c r="K40" s="28">
        <v>3.6099122857450001</v>
      </c>
      <c r="L40" s="26">
        <f t="shared" si="0"/>
        <v>5.8629487910855982</v>
      </c>
      <c r="M40" s="26">
        <f t="shared" si="1"/>
        <v>21.5</v>
      </c>
      <c r="N40" s="26">
        <f t="shared" si="2"/>
        <v>4.4000000000000004</v>
      </c>
    </row>
    <row r="41" spans="1:14">
      <c r="A41" s="27" t="s">
        <v>37</v>
      </c>
      <c r="B41" s="27">
        <v>2210</v>
      </c>
      <c r="C41" s="27" t="s">
        <v>36</v>
      </c>
      <c r="D41" s="27" t="s">
        <v>17</v>
      </c>
      <c r="E41" s="29">
        <v>0</v>
      </c>
      <c r="F41" s="29">
        <v>49.3</v>
      </c>
      <c r="G41" s="29">
        <v>0.33</v>
      </c>
      <c r="H41" s="29">
        <v>1.347</v>
      </c>
      <c r="I41" s="29">
        <v>0.27400000000000002</v>
      </c>
      <c r="J41" s="29">
        <v>0.315</v>
      </c>
      <c r="K41" s="28">
        <v>11.788395963699999</v>
      </c>
      <c r="L41" s="26">
        <f t="shared" si="0"/>
        <v>19.145828594544263</v>
      </c>
      <c r="M41" s="26">
        <f t="shared" si="1"/>
        <v>70.2</v>
      </c>
      <c r="N41" s="26">
        <f t="shared" si="2"/>
        <v>14.3</v>
      </c>
    </row>
    <row r="42" spans="1:14">
      <c r="A42" s="27" t="s">
        <v>37</v>
      </c>
      <c r="B42" s="27">
        <v>2210</v>
      </c>
      <c r="C42" s="27" t="s">
        <v>36</v>
      </c>
      <c r="D42" s="27" t="s">
        <v>17</v>
      </c>
      <c r="E42" s="29">
        <v>0</v>
      </c>
      <c r="F42" s="29">
        <v>49.3</v>
      </c>
      <c r="G42" s="29">
        <v>0.33</v>
      </c>
      <c r="H42" s="29">
        <v>1.347</v>
      </c>
      <c r="I42" s="29">
        <v>0.27400000000000002</v>
      </c>
      <c r="J42" s="29">
        <v>0.315</v>
      </c>
      <c r="K42" s="28">
        <v>3.1659893765926101</v>
      </c>
      <c r="L42" s="26">
        <f t="shared" si="0"/>
        <v>5.1419624962584729</v>
      </c>
      <c r="M42" s="26">
        <f t="shared" si="1"/>
        <v>18.8</v>
      </c>
      <c r="N42" s="26">
        <f t="shared" si="2"/>
        <v>3.8</v>
      </c>
    </row>
    <row r="43" spans="1:14">
      <c r="A43" s="27" t="s">
        <v>37</v>
      </c>
      <c r="B43" s="27">
        <v>2210</v>
      </c>
      <c r="C43" s="27" t="s">
        <v>36</v>
      </c>
      <c r="D43" s="27" t="s">
        <v>17</v>
      </c>
      <c r="E43" s="29">
        <v>0</v>
      </c>
      <c r="F43" s="29">
        <v>49.3</v>
      </c>
      <c r="G43" s="29">
        <v>0.33</v>
      </c>
      <c r="H43" s="29">
        <v>1.347</v>
      </c>
      <c r="I43" s="29">
        <v>0.27400000000000002</v>
      </c>
      <c r="J43" s="29">
        <v>0.315</v>
      </c>
      <c r="K43" s="28">
        <v>14.274648920000001</v>
      </c>
      <c r="L43" s="26">
        <f t="shared" si="0"/>
        <v>23.183814177195</v>
      </c>
      <c r="M43" s="26">
        <f t="shared" si="1"/>
        <v>85</v>
      </c>
      <c r="N43" s="26">
        <f t="shared" si="2"/>
        <v>17.3</v>
      </c>
    </row>
    <row r="44" spans="1:14">
      <c r="A44" s="27" t="s">
        <v>37</v>
      </c>
      <c r="B44" s="27">
        <v>2210</v>
      </c>
      <c r="C44" s="27" t="s">
        <v>36</v>
      </c>
      <c r="D44" s="27" t="s">
        <v>17</v>
      </c>
      <c r="E44" s="29">
        <v>0</v>
      </c>
      <c r="F44" s="29">
        <v>49.3</v>
      </c>
      <c r="G44" s="29">
        <v>0.33</v>
      </c>
      <c r="H44" s="29">
        <v>1.347</v>
      </c>
      <c r="I44" s="29">
        <v>0.27400000000000002</v>
      </c>
      <c r="J44" s="29">
        <v>0.315</v>
      </c>
      <c r="K44" s="28">
        <v>2.6694503742900402</v>
      </c>
      <c r="L44" s="26">
        <f t="shared" si="0"/>
        <v>4.3355210891438114</v>
      </c>
      <c r="M44" s="26">
        <f t="shared" si="1"/>
        <v>15.9</v>
      </c>
      <c r="N44" s="26">
        <f t="shared" si="2"/>
        <v>3.2</v>
      </c>
    </row>
    <row r="45" spans="1:14">
      <c r="A45" s="27" t="s">
        <v>37</v>
      </c>
      <c r="B45" s="27">
        <v>2210</v>
      </c>
      <c r="C45" s="27" t="s">
        <v>36</v>
      </c>
      <c r="D45" s="27" t="s">
        <v>17</v>
      </c>
      <c r="E45" s="29">
        <v>0</v>
      </c>
      <c r="F45" s="29">
        <v>49.3</v>
      </c>
      <c r="G45" s="29">
        <v>0.33</v>
      </c>
      <c r="H45" s="29">
        <v>1.347</v>
      </c>
      <c r="I45" s="29">
        <v>0.27400000000000002</v>
      </c>
      <c r="J45" s="29">
        <v>0.315</v>
      </c>
      <c r="K45" s="28">
        <v>1.68190998135338</v>
      </c>
      <c r="L45" s="26">
        <f t="shared" si="0"/>
        <v>2.7316320484655581</v>
      </c>
      <c r="M45" s="26">
        <f t="shared" si="1"/>
        <v>10</v>
      </c>
      <c r="N45" s="26">
        <f t="shared" si="2"/>
        <v>2</v>
      </c>
    </row>
    <row r="46" spans="1:14">
      <c r="A46" s="27" t="s">
        <v>37</v>
      </c>
      <c r="B46" s="27">
        <v>2210</v>
      </c>
      <c r="C46" s="27" t="s">
        <v>36</v>
      </c>
      <c r="D46" s="27" t="s">
        <v>38</v>
      </c>
      <c r="E46" s="29">
        <v>0</v>
      </c>
      <c r="F46" s="29">
        <v>49.3</v>
      </c>
      <c r="G46" s="29">
        <v>0.33</v>
      </c>
      <c r="H46" s="29">
        <v>1.347</v>
      </c>
      <c r="I46" s="29">
        <v>0.27400000000000002</v>
      </c>
      <c r="J46" s="29">
        <v>0.315</v>
      </c>
      <c r="K46" s="28">
        <v>44.837610118699999</v>
      </c>
      <c r="L46" s="26">
        <f t="shared" si="0"/>
        <v>72.821883534033631</v>
      </c>
      <c r="M46" s="26">
        <f t="shared" si="1"/>
        <v>266.89999999999998</v>
      </c>
      <c r="N46" s="26">
        <f t="shared" si="2"/>
        <v>54.3</v>
      </c>
    </row>
    <row r="47" spans="1:14">
      <c r="A47" s="27" t="s">
        <v>37</v>
      </c>
      <c r="B47" s="27">
        <v>2210</v>
      </c>
      <c r="C47" s="27" t="s">
        <v>36</v>
      </c>
      <c r="D47" s="27" t="s">
        <v>17</v>
      </c>
      <c r="E47" s="29">
        <v>0</v>
      </c>
      <c r="F47" s="29">
        <v>49.3</v>
      </c>
      <c r="G47" s="29">
        <v>0.33</v>
      </c>
      <c r="H47" s="29">
        <v>1.347</v>
      </c>
      <c r="I47" s="29">
        <v>0.27400000000000002</v>
      </c>
      <c r="J47" s="29">
        <v>0.315</v>
      </c>
      <c r="K47" s="28">
        <v>2.77064470152688</v>
      </c>
      <c r="L47" s="26">
        <f t="shared" si="0"/>
        <v>4.4998733258673438</v>
      </c>
      <c r="M47" s="26">
        <f t="shared" si="1"/>
        <v>16.5</v>
      </c>
      <c r="N47" s="26">
        <f t="shared" si="2"/>
        <v>3.4</v>
      </c>
    </row>
    <row r="48" spans="1:14">
      <c r="A48" s="27" t="s">
        <v>37</v>
      </c>
      <c r="B48" s="27">
        <v>2210</v>
      </c>
      <c r="C48" s="27" t="s">
        <v>36</v>
      </c>
      <c r="D48" s="27" t="s">
        <v>18</v>
      </c>
      <c r="E48" s="29">
        <v>0</v>
      </c>
      <c r="F48" s="29">
        <v>49.3</v>
      </c>
      <c r="G48" s="29">
        <v>0.33</v>
      </c>
      <c r="H48" s="29">
        <v>1.347</v>
      </c>
      <c r="I48" s="29">
        <v>0.27400000000000002</v>
      </c>
      <c r="J48" s="29">
        <v>0.315</v>
      </c>
      <c r="K48" s="28">
        <v>5.0954290427723503</v>
      </c>
      <c r="L48" s="26">
        <f t="shared" si="0"/>
        <v>8.2756136940926428</v>
      </c>
      <c r="M48" s="26">
        <f t="shared" si="1"/>
        <v>30.3</v>
      </c>
      <c r="N48" s="26">
        <f t="shared" si="2"/>
        <v>6.2</v>
      </c>
    </row>
    <row r="49" spans="1:14">
      <c r="A49" s="27" t="s">
        <v>37</v>
      </c>
      <c r="B49" s="27">
        <v>2210</v>
      </c>
      <c r="C49" s="27" t="s">
        <v>36</v>
      </c>
      <c r="D49" s="27" t="s">
        <v>17</v>
      </c>
      <c r="E49" s="29">
        <v>0</v>
      </c>
      <c r="F49" s="29">
        <v>49.3</v>
      </c>
      <c r="G49" s="29">
        <v>0.33</v>
      </c>
      <c r="H49" s="29">
        <v>1.347</v>
      </c>
      <c r="I49" s="29">
        <v>0.27400000000000002</v>
      </c>
      <c r="J49" s="29">
        <v>0.315</v>
      </c>
      <c r="K49" s="28">
        <v>3.7132868786625099</v>
      </c>
      <c r="L49" s="26">
        <f t="shared" si="0"/>
        <v>6.030842051807749</v>
      </c>
      <c r="M49" s="26">
        <f t="shared" si="1"/>
        <v>22.1</v>
      </c>
      <c r="N49" s="26">
        <f t="shared" si="2"/>
        <v>4.5</v>
      </c>
    </row>
    <row r="50" spans="1:14">
      <c r="A50" s="27" t="s">
        <v>37</v>
      </c>
      <c r="B50" s="27">
        <v>2210</v>
      </c>
      <c r="C50" s="27" t="s">
        <v>36</v>
      </c>
      <c r="D50" s="27" t="s">
        <v>17</v>
      </c>
      <c r="E50" s="29">
        <v>0</v>
      </c>
      <c r="F50" s="29">
        <v>49.3</v>
      </c>
      <c r="G50" s="29">
        <v>0.33</v>
      </c>
      <c r="H50" s="29">
        <v>1.347</v>
      </c>
      <c r="I50" s="29">
        <v>0.27400000000000002</v>
      </c>
      <c r="J50" s="29">
        <v>0.315</v>
      </c>
      <c r="K50" s="28">
        <v>1.8347009301481301</v>
      </c>
      <c r="L50" s="26">
        <f t="shared" si="0"/>
        <v>2.9797836481768316</v>
      </c>
      <c r="M50" s="26">
        <f t="shared" si="1"/>
        <v>10.9</v>
      </c>
      <c r="N50" s="26">
        <f t="shared" si="2"/>
        <v>2.2000000000000002</v>
      </c>
    </row>
    <row r="51" spans="1:14">
      <c r="A51" s="27" t="s">
        <v>37</v>
      </c>
      <c r="B51" s="27">
        <v>2210</v>
      </c>
      <c r="C51" s="27" t="s">
        <v>36</v>
      </c>
      <c r="D51" s="27" t="s">
        <v>17</v>
      </c>
      <c r="E51" s="29">
        <v>0</v>
      </c>
      <c r="F51" s="29">
        <v>49.3</v>
      </c>
      <c r="G51" s="29">
        <v>0.33</v>
      </c>
      <c r="H51" s="29">
        <v>1.347</v>
      </c>
      <c r="I51" s="29">
        <v>0.27400000000000002</v>
      </c>
      <c r="J51" s="29">
        <v>0.315</v>
      </c>
      <c r="K51" s="28">
        <v>3.3373617984641801</v>
      </c>
      <c r="L51" s="26">
        <f t="shared" si="0"/>
        <v>5.4202927309306368</v>
      </c>
      <c r="M51" s="26">
        <f t="shared" si="1"/>
        <v>19.899999999999999</v>
      </c>
      <c r="N51" s="26">
        <f t="shared" si="2"/>
        <v>4</v>
      </c>
    </row>
    <row r="52" spans="1:14">
      <c r="A52" s="27" t="s">
        <v>37</v>
      </c>
      <c r="B52" s="27">
        <v>2210</v>
      </c>
      <c r="C52" s="27" t="s">
        <v>36</v>
      </c>
      <c r="D52" s="27" t="s">
        <v>17</v>
      </c>
      <c r="E52" s="29">
        <v>0</v>
      </c>
      <c r="F52" s="29">
        <v>49.3</v>
      </c>
      <c r="G52" s="29">
        <v>0.33</v>
      </c>
      <c r="H52" s="29">
        <v>1.347</v>
      </c>
      <c r="I52" s="29">
        <v>0.27400000000000002</v>
      </c>
      <c r="J52" s="29">
        <v>0.315</v>
      </c>
      <c r="K52" s="28">
        <v>11.658355356</v>
      </c>
      <c r="L52" s="26">
        <f t="shared" si="0"/>
        <v>18.934626392563498</v>
      </c>
      <c r="M52" s="26">
        <f t="shared" si="1"/>
        <v>69.400000000000006</v>
      </c>
      <c r="N52" s="26">
        <f t="shared" si="2"/>
        <v>14.1</v>
      </c>
    </row>
    <row r="53" spans="1:14">
      <c r="A53" s="27" t="s">
        <v>37</v>
      </c>
      <c r="B53" s="27">
        <v>2210</v>
      </c>
      <c r="C53" s="27" t="s">
        <v>36</v>
      </c>
      <c r="D53" s="27" t="s">
        <v>17</v>
      </c>
      <c r="E53" s="29">
        <v>0</v>
      </c>
      <c r="F53" s="29">
        <v>49.3</v>
      </c>
      <c r="G53" s="29">
        <v>0.33</v>
      </c>
      <c r="H53" s="29">
        <v>1.347</v>
      </c>
      <c r="I53" s="29">
        <v>0.27400000000000002</v>
      </c>
      <c r="J53" s="29">
        <v>0.315</v>
      </c>
      <c r="K53" s="28">
        <v>4.9644709021185296</v>
      </c>
      <c r="L53" s="26">
        <f t="shared" si="0"/>
        <v>8.0629213039032575</v>
      </c>
      <c r="M53" s="26">
        <f t="shared" si="1"/>
        <v>29.6</v>
      </c>
      <c r="N53" s="26">
        <f t="shared" si="2"/>
        <v>6</v>
      </c>
    </row>
    <row r="54" spans="1:14">
      <c r="A54" s="27" t="s">
        <v>37</v>
      </c>
      <c r="B54" s="27">
        <v>2210</v>
      </c>
      <c r="C54" s="27" t="s">
        <v>36</v>
      </c>
      <c r="D54" s="27" t="s">
        <v>17</v>
      </c>
      <c r="E54" s="29">
        <v>0</v>
      </c>
      <c r="F54" s="29">
        <v>49.3</v>
      </c>
      <c r="G54" s="29">
        <v>0.33</v>
      </c>
      <c r="H54" s="29">
        <v>1.347</v>
      </c>
      <c r="I54" s="29">
        <v>0.27400000000000002</v>
      </c>
      <c r="J54" s="29">
        <v>0.315</v>
      </c>
      <c r="K54" s="28">
        <v>38.113147850799997</v>
      </c>
      <c r="L54" s="26">
        <f t="shared" si="0"/>
        <v>61.900516253180541</v>
      </c>
      <c r="M54" s="26">
        <f t="shared" si="1"/>
        <v>226.9</v>
      </c>
      <c r="N54" s="26">
        <f t="shared" si="2"/>
        <v>46.2</v>
      </c>
    </row>
    <row r="55" spans="1:14">
      <c r="A55" s="27" t="s">
        <v>37</v>
      </c>
      <c r="B55" s="27">
        <v>2210</v>
      </c>
      <c r="C55" s="27" t="s">
        <v>36</v>
      </c>
      <c r="D55" s="27" t="s">
        <v>17</v>
      </c>
      <c r="E55" s="29">
        <v>0</v>
      </c>
      <c r="F55" s="29">
        <v>49.3</v>
      </c>
      <c r="G55" s="29">
        <v>0.33</v>
      </c>
      <c r="H55" s="29">
        <v>1.347</v>
      </c>
      <c r="I55" s="29">
        <v>0.27400000000000002</v>
      </c>
      <c r="J55" s="29">
        <v>0.315</v>
      </c>
      <c r="K55" s="28">
        <v>1.3574695853421099</v>
      </c>
      <c r="L55" s="26">
        <f t="shared" si="0"/>
        <v>2.2047002902937538</v>
      </c>
      <c r="M55" s="26">
        <f t="shared" si="1"/>
        <v>8.1</v>
      </c>
      <c r="N55" s="26">
        <f t="shared" si="2"/>
        <v>1.6</v>
      </c>
    </row>
    <row r="56" spans="1:14">
      <c r="A56" s="27" t="s">
        <v>37</v>
      </c>
      <c r="B56" s="27">
        <v>2210</v>
      </c>
      <c r="C56" s="27" t="s">
        <v>36</v>
      </c>
      <c r="D56" s="27" t="s">
        <v>17</v>
      </c>
      <c r="E56" s="29">
        <v>0</v>
      </c>
      <c r="F56" s="29">
        <v>49.3</v>
      </c>
      <c r="G56" s="29">
        <v>0.33</v>
      </c>
      <c r="H56" s="29">
        <v>1.347</v>
      </c>
      <c r="I56" s="29">
        <v>0.27400000000000002</v>
      </c>
      <c r="J56" s="29">
        <v>0.315</v>
      </c>
      <c r="K56" s="28">
        <v>2.0657633428603801</v>
      </c>
      <c r="L56" s="26">
        <f t="shared" si="0"/>
        <v>3.3550578892231142</v>
      </c>
      <c r="M56" s="26">
        <f t="shared" si="1"/>
        <v>12.3</v>
      </c>
      <c r="N56" s="26">
        <f t="shared" si="2"/>
        <v>2.5</v>
      </c>
    </row>
    <row r="57" spans="1:14">
      <c r="A57" s="27" t="s">
        <v>37</v>
      </c>
      <c r="B57" s="27">
        <v>2210</v>
      </c>
      <c r="C57" s="27" t="s">
        <v>36</v>
      </c>
      <c r="D57" s="27" t="s">
        <v>38</v>
      </c>
      <c r="E57" s="29">
        <v>0</v>
      </c>
      <c r="F57" s="29">
        <v>49.3</v>
      </c>
      <c r="G57" s="29">
        <v>0.33</v>
      </c>
      <c r="H57" s="29">
        <v>1.347</v>
      </c>
      <c r="I57" s="29">
        <v>0.27400000000000002</v>
      </c>
      <c r="J57" s="29">
        <v>0.315</v>
      </c>
      <c r="K57" s="28">
        <v>26.196810103800001</v>
      </c>
      <c r="L57" s="26">
        <f t="shared" si="0"/>
        <v>42.546894209834171</v>
      </c>
      <c r="M57" s="26">
        <f t="shared" si="1"/>
        <v>155.9</v>
      </c>
      <c r="N57" s="26">
        <f t="shared" si="2"/>
        <v>31.7</v>
      </c>
    </row>
    <row r="58" spans="1:14">
      <c r="A58" s="27" t="s">
        <v>37</v>
      </c>
      <c r="B58" s="27">
        <v>2210</v>
      </c>
      <c r="C58" s="27" t="s">
        <v>36</v>
      </c>
      <c r="D58" s="27" t="s">
        <v>17</v>
      </c>
      <c r="E58" s="29">
        <v>0</v>
      </c>
      <c r="F58" s="29">
        <v>49.3</v>
      </c>
      <c r="G58" s="29">
        <v>0.33</v>
      </c>
      <c r="H58" s="29">
        <v>1.347</v>
      </c>
      <c r="I58" s="29">
        <v>0.27400000000000002</v>
      </c>
      <c r="J58" s="29">
        <v>0.315</v>
      </c>
      <c r="K58" s="28">
        <v>2.5387954522731202</v>
      </c>
      <c r="L58" s="26">
        <f t="shared" si="0"/>
        <v>4.1233211639230811</v>
      </c>
      <c r="M58" s="26">
        <f t="shared" si="1"/>
        <v>15.1</v>
      </c>
      <c r="N58" s="26">
        <f t="shared" si="2"/>
        <v>3.1</v>
      </c>
    </row>
    <row r="59" spans="1:14">
      <c r="A59" s="27" t="s">
        <v>37</v>
      </c>
      <c r="B59" s="27">
        <v>2210</v>
      </c>
      <c r="C59" s="27" t="s">
        <v>36</v>
      </c>
      <c r="D59" s="27" t="s">
        <v>17</v>
      </c>
      <c r="E59" s="29">
        <v>0</v>
      </c>
      <c r="F59" s="29">
        <v>49.3</v>
      </c>
      <c r="G59" s="29">
        <v>0.33</v>
      </c>
      <c r="H59" s="29">
        <v>1.347</v>
      </c>
      <c r="I59" s="29">
        <v>0.27400000000000002</v>
      </c>
      <c r="J59" s="29">
        <v>0.315</v>
      </c>
      <c r="K59" s="28">
        <v>12.8175343169</v>
      </c>
      <c r="L59" s="26">
        <f t="shared" si="0"/>
        <v>20.81727792243521</v>
      </c>
      <c r="M59" s="26">
        <f t="shared" si="1"/>
        <v>76.3</v>
      </c>
      <c r="N59" s="26">
        <f t="shared" si="2"/>
        <v>15.5</v>
      </c>
    </row>
    <row r="60" spans="1:14">
      <c r="A60" s="27" t="s">
        <v>37</v>
      </c>
      <c r="B60" s="27">
        <v>2210</v>
      </c>
      <c r="C60" s="27" t="s">
        <v>36</v>
      </c>
      <c r="D60" s="27" t="s">
        <v>17</v>
      </c>
      <c r="E60" s="29">
        <v>0</v>
      </c>
      <c r="F60" s="29">
        <v>49.3</v>
      </c>
      <c r="G60" s="29">
        <v>0.33</v>
      </c>
      <c r="H60" s="29">
        <v>1.347</v>
      </c>
      <c r="I60" s="29">
        <v>0.27400000000000002</v>
      </c>
      <c r="J60" s="29">
        <v>0.315</v>
      </c>
      <c r="K60" s="28">
        <v>5.0133941719865103</v>
      </c>
      <c r="L60" s="26">
        <f t="shared" si="0"/>
        <v>8.1423788095775915</v>
      </c>
      <c r="M60" s="26">
        <f t="shared" si="1"/>
        <v>29.8</v>
      </c>
      <c r="N60" s="26">
        <f t="shared" si="2"/>
        <v>6.1</v>
      </c>
    </row>
    <row r="61" spans="1:14">
      <c r="A61" s="27" t="s">
        <v>37</v>
      </c>
      <c r="B61" s="27">
        <v>2210</v>
      </c>
      <c r="C61" s="27" t="s">
        <v>36</v>
      </c>
      <c r="D61" s="27" t="s">
        <v>17</v>
      </c>
      <c r="E61" s="29">
        <v>0</v>
      </c>
      <c r="F61" s="29">
        <v>49.3</v>
      </c>
      <c r="G61" s="29">
        <v>0.33</v>
      </c>
      <c r="H61" s="29">
        <v>1.347</v>
      </c>
      <c r="I61" s="29">
        <v>0.27400000000000002</v>
      </c>
      <c r="J61" s="29">
        <v>0.315</v>
      </c>
      <c r="K61" s="28">
        <v>25.067634872799999</v>
      </c>
      <c r="L61" s="26">
        <f t="shared" si="0"/>
        <v>40.712972487786296</v>
      </c>
      <c r="M61" s="26">
        <f t="shared" si="1"/>
        <v>149.19999999999999</v>
      </c>
      <c r="N61" s="26">
        <f t="shared" si="2"/>
        <v>30.4</v>
      </c>
    </row>
    <row r="62" spans="1:14">
      <c r="A62" s="27" t="s">
        <v>37</v>
      </c>
      <c r="B62" s="27">
        <v>2210</v>
      </c>
      <c r="C62" s="27" t="s">
        <v>36</v>
      </c>
      <c r="D62" s="27" t="s">
        <v>17</v>
      </c>
      <c r="E62" s="29">
        <v>0</v>
      </c>
      <c r="F62" s="29">
        <v>49.3</v>
      </c>
      <c r="G62" s="29">
        <v>0.33</v>
      </c>
      <c r="H62" s="29">
        <v>1.347</v>
      </c>
      <c r="I62" s="29">
        <v>0.27400000000000002</v>
      </c>
      <c r="J62" s="29">
        <v>0.315</v>
      </c>
      <c r="K62" s="28">
        <v>5.2979607903963801</v>
      </c>
      <c r="L62" s="26">
        <f t="shared" si="0"/>
        <v>8.6045505687025194</v>
      </c>
      <c r="M62" s="26">
        <f t="shared" si="1"/>
        <v>31.5</v>
      </c>
      <c r="N62" s="26">
        <f t="shared" si="2"/>
        <v>6.4</v>
      </c>
    </row>
    <row r="63" spans="1:14">
      <c r="A63" s="27" t="s">
        <v>37</v>
      </c>
      <c r="B63" s="27">
        <v>2210</v>
      </c>
      <c r="C63" s="27" t="s">
        <v>36</v>
      </c>
      <c r="D63" s="27" t="s">
        <v>17</v>
      </c>
      <c r="E63" s="29">
        <v>0</v>
      </c>
      <c r="F63" s="29">
        <v>49.3</v>
      </c>
      <c r="G63" s="29">
        <v>0.33</v>
      </c>
      <c r="H63" s="29">
        <v>1.347</v>
      </c>
      <c r="I63" s="29">
        <v>0.27400000000000002</v>
      </c>
      <c r="J63" s="29">
        <v>0.315</v>
      </c>
      <c r="K63" s="28">
        <v>17.8742074255</v>
      </c>
      <c r="L63" s="26">
        <f t="shared" si="0"/>
        <v>29.029947134940187</v>
      </c>
      <c r="M63" s="26">
        <f t="shared" si="1"/>
        <v>106.4</v>
      </c>
      <c r="N63" s="26">
        <f t="shared" si="2"/>
        <v>21.6</v>
      </c>
    </row>
    <row r="64" spans="1:14">
      <c r="A64" s="27" t="s">
        <v>37</v>
      </c>
      <c r="B64" s="27">
        <v>2210</v>
      </c>
      <c r="C64" s="27" t="s">
        <v>36</v>
      </c>
      <c r="D64" s="27" t="s">
        <v>17</v>
      </c>
      <c r="E64" s="29">
        <v>0</v>
      </c>
      <c r="F64" s="29">
        <v>49.3</v>
      </c>
      <c r="G64" s="29">
        <v>0.33</v>
      </c>
      <c r="H64" s="29">
        <v>1.347</v>
      </c>
      <c r="I64" s="29">
        <v>0.27400000000000002</v>
      </c>
      <c r="J64" s="29">
        <v>0.315</v>
      </c>
      <c r="K64" s="28">
        <v>5.6803954948360502</v>
      </c>
      <c r="L64" s="26">
        <f t="shared" si="0"/>
        <v>9.2256723330505999</v>
      </c>
      <c r="M64" s="26">
        <f t="shared" si="1"/>
        <v>33.799999999999997</v>
      </c>
      <c r="N64" s="26">
        <f t="shared" si="2"/>
        <v>6.9</v>
      </c>
    </row>
    <row r="65" spans="1:14">
      <c r="A65" s="27" t="s">
        <v>37</v>
      </c>
      <c r="B65" s="27">
        <v>2210</v>
      </c>
      <c r="C65" s="27" t="s">
        <v>36</v>
      </c>
      <c r="D65" s="27" t="s">
        <v>17</v>
      </c>
      <c r="E65" s="29">
        <v>0</v>
      </c>
      <c r="F65" s="29">
        <v>49.3</v>
      </c>
      <c r="G65" s="29">
        <v>0.33</v>
      </c>
      <c r="H65" s="29">
        <v>1.347</v>
      </c>
      <c r="I65" s="29">
        <v>0.27400000000000002</v>
      </c>
      <c r="J65" s="29">
        <v>0.315</v>
      </c>
      <c r="K65" s="28">
        <v>4.45774682251961</v>
      </c>
      <c r="L65" s="26">
        <f t="shared" si="0"/>
        <v>7.2399380581246611</v>
      </c>
      <c r="M65" s="26">
        <f t="shared" si="1"/>
        <v>26.5</v>
      </c>
      <c r="N65" s="26">
        <f t="shared" si="2"/>
        <v>5.4</v>
      </c>
    </row>
    <row r="66" spans="1:14">
      <c r="A66" s="27" t="s">
        <v>37</v>
      </c>
      <c r="B66" s="27">
        <v>2210</v>
      </c>
      <c r="C66" s="27" t="s">
        <v>36</v>
      </c>
      <c r="D66" s="27" t="s">
        <v>38</v>
      </c>
      <c r="E66" s="29">
        <v>0</v>
      </c>
      <c r="F66" s="29">
        <v>49.3</v>
      </c>
      <c r="G66" s="29">
        <v>0.33</v>
      </c>
      <c r="H66" s="29">
        <v>1.347</v>
      </c>
      <c r="I66" s="29">
        <v>0.27400000000000002</v>
      </c>
      <c r="J66" s="29">
        <v>0.315</v>
      </c>
      <c r="K66" s="28">
        <v>96.085900330599998</v>
      </c>
      <c r="L66" s="26">
        <f t="shared" si="0"/>
        <v>156.05551287443569</v>
      </c>
      <c r="M66" s="26">
        <f t="shared" si="1"/>
        <v>572</v>
      </c>
      <c r="N66" s="26">
        <f t="shared" si="2"/>
        <v>116.3</v>
      </c>
    </row>
    <row r="67" spans="1:14">
      <c r="A67" s="27" t="s">
        <v>37</v>
      </c>
      <c r="B67" s="27">
        <v>2210</v>
      </c>
      <c r="C67" s="27" t="s">
        <v>36</v>
      </c>
      <c r="D67" s="27" t="s">
        <v>38</v>
      </c>
      <c r="E67" s="29">
        <v>0</v>
      </c>
      <c r="F67" s="29">
        <v>49.3</v>
      </c>
      <c r="G67" s="29">
        <v>0.33</v>
      </c>
      <c r="H67" s="29">
        <v>1.347</v>
      </c>
      <c r="I67" s="29">
        <v>0.27400000000000002</v>
      </c>
      <c r="J67" s="29">
        <v>0.315</v>
      </c>
      <c r="K67" s="28">
        <v>19.760865827100002</v>
      </c>
      <c r="L67" s="26">
        <f t="shared" ref="L67:L130" si="3">(F67*J67*K67/12)+(G67*K67)</f>
        <v>32.094116211438788</v>
      </c>
      <c r="M67" s="26">
        <f t="shared" ref="M67:M130" si="4">ROUND(2.721*H67*L67,1)</f>
        <v>117.6</v>
      </c>
      <c r="N67" s="26">
        <f t="shared" ref="N67:N130" si="5">ROUND((2.721*I67*L67)+(E67*K67),1)</f>
        <v>23.9</v>
      </c>
    </row>
    <row r="68" spans="1:14">
      <c r="A68" s="27" t="s">
        <v>37</v>
      </c>
      <c r="B68" s="27">
        <v>2210</v>
      </c>
      <c r="C68" s="27" t="s">
        <v>36</v>
      </c>
      <c r="D68" s="27" t="s">
        <v>17</v>
      </c>
      <c r="E68" s="29">
        <v>0</v>
      </c>
      <c r="F68" s="29">
        <v>49.3</v>
      </c>
      <c r="G68" s="29">
        <v>0.33</v>
      </c>
      <c r="H68" s="29">
        <v>1.347</v>
      </c>
      <c r="I68" s="29">
        <v>0.27400000000000002</v>
      </c>
      <c r="J68" s="29">
        <v>0.315</v>
      </c>
      <c r="K68" s="28">
        <v>6.6176789947518504</v>
      </c>
      <c r="L68" s="26">
        <f t="shared" si="3"/>
        <v>10.747937897351349</v>
      </c>
      <c r="M68" s="26">
        <f t="shared" si="4"/>
        <v>39.4</v>
      </c>
      <c r="N68" s="26">
        <f t="shared" si="5"/>
        <v>8</v>
      </c>
    </row>
    <row r="69" spans="1:14">
      <c r="A69" s="27" t="s">
        <v>37</v>
      </c>
      <c r="B69" s="27">
        <v>2210</v>
      </c>
      <c r="C69" s="27" t="s">
        <v>36</v>
      </c>
      <c r="D69" s="27" t="s">
        <v>17</v>
      </c>
      <c r="E69" s="29">
        <v>0</v>
      </c>
      <c r="F69" s="29">
        <v>49.3</v>
      </c>
      <c r="G69" s="29">
        <v>0.33</v>
      </c>
      <c r="H69" s="29">
        <v>1.347</v>
      </c>
      <c r="I69" s="29">
        <v>0.27400000000000002</v>
      </c>
      <c r="J69" s="29">
        <v>0.315</v>
      </c>
      <c r="K69" s="28">
        <v>23.2917383638</v>
      </c>
      <c r="L69" s="26">
        <f t="shared" si="3"/>
        <v>37.828694570106677</v>
      </c>
      <c r="M69" s="26">
        <f t="shared" si="4"/>
        <v>138.6</v>
      </c>
      <c r="N69" s="26">
        <f t="shared" si="5"/>
        <v>28.2</v>
      </c>
    </row>
    <row r="70" spans="1:14">
      <c r="A70" s="27" t="s">
        <v>37</v>
      </c>
      <c r="B70" s="27">
        <v>2210</v>
      </c>
      <c r="C70" s="27" t="s">
        <v>36</v>
      </c>
      <c r="D70" s="27" t="s">
        <v>17</v>
      </c>
      <c r="E70" s="29">
        <v>0</v>
      </c>
      <c r="F70" s="29">
        <v>49.3</v>
      </c>
      <c r="G70" s="29">
        <v>0.33</v>
      </c>
      <c r="H70" s="29">
        <v>1.347</v>
      </c>
      <c r="I70" s="29">
        <v>0.27400000000000002</v>
      </c>
      <c r="J70" s="29">
        <v>0.315</v>
      </c>
      <c r="K70" s="28">
        <v>22.367843656000002</v>
      </c>
      <c r="L70" s="26">
        <f t="shared" si="3"/>
        <v>36.328174077801002</v>
      </c>
      <c r="M70" s="26">
        <f t="shared" si="4"/>
        <v>133.1</v>
      </c>
      <c r="N70" s="26">
        <f t="shared" si="5"/>
        <v>27.1</v>
      </c>
    </row>
    <row r="71" spans="1:14">
      <c r="A71" s="27" t="s">
        <v>37</v>
      </c>
      <c r="B71" s="27">
        <v>2210</v>
      </c>
      <c r="C71" s="27" t="s">
        <v>36</v>
      </c>
      <c r="D71" s="27" t="s">
        <v>18</v>
      </c>
      <c r="E71" s="29">
        <v>0</v>
      </c>
      <c r="F71" s="29">
        <v>49.3</v>
      </c>
      <c r="G71" s="29">
        <v>0.33</v>
      </c>
      <c r="H71" s="29">
        <v>1.347</v>
      </c>
      <c r="I71" s="29">
        <v>0.27400000000000002</v>
      </c>
      <c r="J71" s="29">
        <v>0.315</v>
      </c>
      <c r="K71" s="28">
        <v>6.9152812383622999</v>
      </c>
      <c r="L71" s="26">
        <f t="shared" si="3"/>
        <v>11.23128114125517</v>
      </c>
      <c r="M71" s="26">
        <f t="shared" si="4"/>
        <v>41.2</v>
      </c>
      <c r="N71" s="26">
        <f t="shared" si="5"/>
        <v>8.4</v>
      </c>
    </row>
    <row r="72" spans="1:14">
      <c r="A72" s="27" t="s">
        <v>37</v>
      </c>
      <c r="B72" s="27">
        <v>2210</v>
      </c>
      <c r="C72" s="27" t="s">
        <v>36</v>
      </c>
      <c r="D72" s="27" t="s">
        <v>17</v>
      </c>
      <c r="E72" s="29">
        <v>0</v>
      </c>
      <c r="F72" s="29">
        <v>49.3</v>
      </c>
      <c r="G72" s="29">
        <v>0.33</v>
      </c>
      <c r="H72" s="29">
        <v>1.347</v>
      </c>
      <c r="I72" s="29">
        <v>0.27400000000000002</v>
      </c>
      <c r="J72" s="29">
        <v>0.315</v>
      </c>
      <c r="K72" s="28">
        <v>3.2134245152321301</v>
      </c>
      <c r="L72" s="26">
        <f t="shared" si="3"/>
        <v>5.2190030908013831</v>
      </c>
      <c r="M72" s="26">
        <f t="shared" si="4"/>
        <v>19.100000000000001</v>
      </c>
      <c r="N72" s="26">
        <f t="shared" si="5"/>
        <v>3.9</v>
      </c>
    </row>
    <row r="73" spans="1:14">
      <c r="A73" s="27" t="s">
        <v>37</v>
      </c>
      <c r="B73" s="27">
        <v>2210</v>
      </c>
      <c r="C73" s="27" t="s">
        <v>36</v>
      </c>
      <c r="D73" s="27" t="s">
        <v>38</v>
      </c>
      <c r="E73" s="29">
        <v>0</v>
      </c>
      <c r="F73" s="29">
        <v>49.3</v>
      </c>
      <c r="G73" s="29">
        <v>0.33</v>
      </c>
      <c r="H73" s="29">
        <v>1.347</v>
      </c>
      <c r="I73" s="29">
        <v>0.27400000000000002</v>
      </c>
      <c r="J73" s="29">
        <v>0.315</v>
      </c>
      <c r="K73" s="28">
        <v>32.5261286888</v>
      </c>
      <c r="L73" s="26">
        <f t="shared" si="3"/>
        <v>52.826498756697298</v>
      </c>
      <c r="M73" s="26">
        <f t="shared" si="4"/>
        <v>193.6</v>
      </c>
      <c r="N73" s="26">
        <f t="shared" si="5"/>
        <v>39.4</v>
      </c>
    </row>
    <row r="74" spans="1:14">
      <c r="A74" s="27" t="s">
        <v>37</v>
      </c>
      <c r="B74" s="27">
        <v>2210</v>
      </c>
      <c r="C74" s="27" t="s">
        <v>36</v>
      </c>
      <c r="D74" s="27" t="s">
        <v>19</v>
      </c>
      <c r="E74" s="29">
        <v>0</v>
      </c>
      <c r="F74" s="29">
        <v>49.3</v>
      </c>
      <c r="G74" s="29">
        <v>0.33</v>
      </c>
      <c r="H74" s="29">
        <v>1.347</v>
      </c>
      <c r="I74" s="29">
        <v>0.27400000000000002</v>
      </c>
      <c r="J74" s="29">
        <v>0.315</v>
      </c>
      <c r="K74" s="28">
        <v>17.5006685894</v>
      </c>
      <c r="L74" s="26">
        <f t="shared" si="3"/>
        <v>28.423273372759276</v>
      </c>
      <c r="M74" s="26">
        <f t="shared" si="4"/>
        <v>104.2</v>
      </c>
      <c r="N74" s="26">
        <f t="shared" si="5"/>
        <v>21.2</v>
      </c>
    </row>
    <row r="75" spans="1:14">
      <c r="A75" s="27" t="s">
        <v>37</v>
      </c>
      <c r="B75" s="27">
        <v>2210</v>
      </c>
      <c r="C75" s="27" t="s">
        <v>36</v>
      </c>
      <c r="D75" s="27" t="s">
        <v>19</v>
      </c>
      <c r="E75" s="29">
        <v>0</v>
      </c>
      <c r="F75" s="29">
        <v>49.3</v>
      </c>
      <c r="G75" s="29">
        <v>0.33</v>
      </c>
      <c r="H75" s="29">
        <v>1.347</v>
      </c>
      <c r="I75" s="29">
        <v>0.27400000000000002</v>
      </c>
      <c r="J75" s="29">
        <v>0.315</v>
      </c>
      <c r="K75" s="28">
        <v>22.796219839799999</v>
      </c>
      <c r="L75" s="26">
        <f t="shared" si="3"/>
        <v>37.023910547315175</v>
      </c>
      <c r="M75" s="26">
        <f t="shared" si="4"/>
        <v>135.69999999999999</v>
      </c>
      <c r="N75" s="26">
        <f t="shared" si="5"/>
        <v>27.6</v>
      </c>
    </row>
    <row r="76" spans="1:14">
      <c r="A76" s="27" t="s">
        <v>37</v>
      </c>
      <c r="B76" s="27">
        <v>2210</v>
      </c>
      <c r="C76" s="27" t="s">
        <v>36</v>
      </c>
      <c r="D76" s="27" t="s">
        <v>17</v>
      </c>
      <c r="E76" s="29">
        <v>0</v>
      </c>
      <c r="F76" s="29">
        <v>49.3</v>
      </c>
      <c r="G76" s="29">
        <v>0.33</v>
      </c>
      <c r="H76" s="29">
        <v>1.347</v>
      </c>
      <c r="I76" s="29">
        <v>0.27400000000000002</v>
      </c>
      <c r="J76" s="29">
        <v>0.315</v>
      </c>
      <c r="K76" s="28">
        <v>269.07363748199998</v>
      </c>
      <c r="L76" s="26">
        <f t="shared" si="3"/>
        <v>437.00922147545322</v>
      </c>
      <c r="M76" s="26">
        <f t="shared" si="4"/>
        <v>1601.7</v>
      </c>
      <c r="N76" s="26">
        <f t="shared" si="5"/>
        <v>325.8</v>
      </c>
    </row>
    <row r="77" spans="1:14">
      <c r="A77" s="27" t="s">
        <v>37</v>
      </c>
      <c r="B77" s="27">
        <v>2210</v>
      </c>
      <c r="C77" s="27" t="s">
        <v>36</v>
      </c>
      <c r="D77" s="27" t="s">
        <v>17</v>
      </c>
      <c r="E77" s="29">
        <v>0</v>
      </c>
      <c r="F77" s="29">
        <v>49.3</v>
      </c>
      <c r="G77" s="29">
        <v>0.33</v>
      </c>
      <c r="H77" s="29">
        <v>1.347</v>
      </c>
      <c r="I77" s="29">
        <v>0.27400000000000002</v>
      </c>
      <c r="J77" s="29">
        <v>0.315</v>
      </c>
      <c r="K77" s="28">
        <v>81.575042389000004</v>
      </c>
      <c r="L77" s="26">
        <f t="shared" si="3"/>
        <v>132.48806572003463</v>
      </c>
      <c r="M77" s="26">
        <f t="shared" si="4"/>
        <v>485.6</v>
      </c>
      <c r="N77" s="26">
        <f t="shared" si="5"/>
        <v>98.8</v>
      </c>
    </row>
    <row r="78" spans="1:14">
      <c r="A78" s="27" t="s">
        <v>37</v>
      </c>
      <c r="B78" s="27">
        <v>2210</v>
      </c>
      <c r="C78" s="27" t="s">
        <v>36</v>
      </c>
      <c r="D78" s="27" t="s">
        <v>17</v>
      </c>
      <c r="E78" s="29">
        <v>0</v>
      </c>
      <c r="F78" s="29">
        <v>49.3</v>
      </c>
      <c r="G78" s="29">
        <v>0.33</v>
      </c>
      <c r="H78" s="29">
        <v>1.347</v>
      </c>
      <c r="I78" s="29">
        <v>0.27400000000000002</v>
      </c>
      <c r="J78" s="29">
        <v>0.315</v>
      </c>
      <c r="K78" s="28">
        <v>5.2825587456841196</v>
      </c>
      <c r="L78" s="26">
        <f t="shared" si="3"/>
        <v>8.5795357228342191</v>
      </c>
      <c r="M78" s="26">
        <f t="shared" si="4"/>
        <v>31.4</v>
      </c>
      <c r="N78" s="26">
        <f t="shared" si="5"/>
        <v>6.4</v>
      </c>
    </row>
    <row r="79" spans="1:14">
      <c r="A79" s="27" t="s">
        <v>37</v>
      </c>
      <c r="B79" s="27">
        <v>2210</v>
      </c>
      <c r="C79" s="27" t="s">
        <v>36</v>
      </c>
      <c r="D79" s="27" t="s">
        <v>17</v>
      </c>
      <c r="E79" s="29">
        <v>0</v>
      </c>
      <c r="F79" s="29">
        <v>49.3</v>
      </c>
      <c r="G79" s="29">
        <v>0.33</v>
      </c>
      <c r="H79" s="29">
        <v>1.347</v>
      </c>
      <c r="I79" s="29">
        <v>0.27400000000000002</v>
      </c>
      <c r="J79" s="29">
        <v>0.315</v>
      </c>
      <c r="K79" s="28">
        <v>16.9878030705</v>
      </c>
      <c r="L79" s="26">
        <f t="shared" si="3"/>
        <v>27.590315661875813</v>
      </c>
      <c r="M79" s="26">
        <f t="shared" si="4"/>
        <v>101.1</v>
      </c>
      <c r="N79" s="26">
        <f t="shared" si="5"/>
        <v>20.6</v>
      </c>
    </row>
    <row r="80" spans="1:14">
      <c r="A80" s="27" t="s">
        <v>37</v>
      </c>
      <c r="B80" s="27">
        <v>2210</v>
      </c>
      <c r="C80" s="27" t="s">
        <v>36</v>
      </c>
      <c r="D80" s="27" t="s">
        <v>17</v>
      </c>
      <c r="E80" s="29">
        <v>0</v>
      </c>
      <c r="F80" s="29">
        <v>49.3</v>
      </c>
      <c r="G80" s="29">
        <v>0.33</v>
      </c>
      <c r="H80" s="29">
        <v>1.347</v>
      </c>
      <c r="I80" s="29">
        <v>0.27400000000000002</v>
      </c>
      <c r="J80" s="29">
        <v>0.315</v>
      </c>
      <c r="K80" s="28">
        <v>8.4644879057367906</v>
      </c>
      <c r="L80" s="26">
        <f t="shared" si="3"/>
        <v>13.747386419904764</v>
      </c>
      <c r="M80" s="26">
        <f t="shared" si="4"/>
        <v>50.4</v>
      </c>
      <c r="N80" s="26">
        <f t="shared" si="5"/>
        <v>10.199999999999999</v>
      </c>
    </row>
    <row r="81" spans="1:14">
      <c r="A81" s="27" t="s">
        <v>37</v>
      </c>
      <c r="B81" s="27">
        <v>2210</v>
      </c>
      <c r="C81" s="27" t="s">
        <v>36</v>
      </c>
      <c r="D81" s="27" t="s">
        <v>17</v>
      </c>
      <c r="E81" s="29">
        <v>0</v>
      </c>
      <c r="F81" s="29">
        <v>49.3</v>
      </c>
      <c r="G81" s="29">
        <v>0.33</v>
      </c>
      <c r="H81" s="29">
        <v>1.347</v>
      </c>
      <c r="I81" s="29">
        <v>0.27400000000000002</v>
      </c>
      <c r="J81" s="29">
        <v>0.315</v>
      </c>
      <c r="K81" s="28">
        <v>11.9859190786</v>
      </c>
      <c r="L81" s="26">
        <f t="shared" si="3"/>
        <v>19.466630823531226</v>
      </c>
      <c r="M81" s="26">
        <f t="shared" si="4"/>
        <v>71.3</v>
      </c>
      <c r="N81" s="26">
        <f t="shared" si="5"/>
        <v>14.5</v>
      </c>
    </row>
    <row r="82" spans="1:14">
      <c r="A82" s="27" t="s">
        <v>37</v>
      </c>
      <c r="B82" s="27">
        <v>2210</v>
      </c>
      <c r="C82" s="27" t="s">
        <v>36</v>
      </c>
      <c r="D82" s="27" t="s">
        <v>17</v>
      </c>
      <c r="E82" s="29">
        <v>0</v>
      </c>
      <c r="F82" s="29">
        <v>49.3</v>
      </c>
      <c r="G82" s="29">
        <v>0.33</v>
      </c>
      <c r="H82" s="29">
        <v>1.347</v>
      </c>
      <c r="I82" s="29">
        <v>0.27400000000000002</v>
      </c>
      <c r="J82" s="29">
        <v>0.315</v>
      </c>
      <c r="K82" s="28">
        <v>17.434505848299999</v>
      </c>
      <c r="L82" s="26">
        <f t="shared" si="3"/>
        <v>28.315816810870231</v>
      </c>
      <c r="M82" s="26">
        <f t="shared" si="4"/>
        <v>103.8</v>
      </c>
      <c r="N82" s="26">
        <f t="shared" si="5"/>
        <v>21.1</v>
      </c>
    </row>
    <row r="83" spans="1:14">
      <c r="A83" s="27" t="s">
        <v>37</v>
      </c>
      <c r="B83" s="27">
        <v>2210</v>
      </c>
      <c r="C83" s="27" t="s">
        <v>36</v>
      </c>
      <c r="D83" s="27" t="s">
        <v>39</v>
      </c>
      <c r="E83" s="29">
        <v>0</v>
      </c>
      <c r="F83" s="29">
        <v>49.3</v>
      </c>
      <c r="G83" s="29">
        <v>0.33</v>
      </c>
      <c r="H83" s="29">
        <v>1.347</v>
      </c>
      <c r="I83" s="29">
        <v>0.27400000000000002</v>
      </c>
      <c r="J83" s="29">
        <v>0.315</v>
      </c>
      <c r="K83" s="28">
        <v>8.1615366259383997</v>
      </c>
      <c r="L83" s="26">
        <f t="shared" si="3"/>
        <v>13.255355672602203</v>
      </c>
      <c r="M83" s="26">
        <f t="shared" si="4"/>
        <v>48.6</v>
      </c>
      <c r="N83" s="26">
        <f t="shared" si="5"/>
        <v>9.9</v>
      </c>
    </row>
    <row r="84" spans="1:14">
      <c r="A84" s="27" t="s">
        <v>37</v>
      </c>
      <c r="B84" s="27">
        <v>2210</v>
      </c>
      <c r="C84" s="27" t="s">
        <v>36</v>
      </c>
      <c r="D84" s="27" t="s">
        <v>39</v>
      </c>
      <c r="E84" s="29">
        <v>0</v>
      </c>
      <c r="F84" s="29">
        <v>49.3</v>
      </c>
      <c r="G84" s="29">
        <v>0.33</v>
      </c>
      <c r="H84" s="29">
        <v>1.347</v>
      </c>
      <c r="I84" s="29">
        <v>0.27400000000000002</v>
      </c>
      <c r="J84" s="29">
        <v>0.315</v>
      </c>
      <c r="K84" s="28">
        <v>10.865420715899999</v>
      </c>
      <c r="L84" s="26">
        <f t="shared" si="3"/>
        <v>17.646801420211084</v>
      </c>
      <c r="M84" s="26">
        <f t="shared" si="4"/>
        <v>64.7</v>
      </c>
      <c r="N84" s="26">
        <f t="shared" si="5"/>
        <v>13.2</v>
      </c>
    </row>
    <row r="85" spans="1:14">
      <c r="A85" s="27" t="s">
        <v>37</v>
      </c>
      <c r="B85" s="27">
        <v>2210</v>
      </c>
      <c r="C85" s="27" t="s">
        <v>36</v>
      </c>
      <c r="D85" s="27" t="s">
        <v>38</v>
      </c>
      <c r="E85" s="29">
        <v>0</v>
      </c>
      <c r="F85" s="29">
        <v>49.3</v>
      </c>
      <c r="G85" s="29">
        <v>0.33</v>
      </c>
      <c r="H85" s="29">
        <v>1.347</v>
      </c>
      <c r="I85" s="29">
        <v>0.27400000000000002</v>
      </c>
      <c r="J85" s="29">
        <v>0.315</v>
      </c>
      <c r="K85" s="28">
        <v>21.163967107000001</v>
      </c>
      <c r="L85" s="26">
        <f t="shared" si="3"/>
        <v>34.372928077656368</v>
      </c>
      <c r="M85" s="26">
        <f t="shared" si="4"/>
        <v>126</v>
      </c>
      <c r="N85" s="26">
        <f t="shared" si="5"/>
        <v>25.6</v>
      </c>
    </row>
    <row r="86" spans="1:14">
      <c r="A86" s="27" t="s">
        <v>37</v>
      </c>
      <c r="B86" s="27">
        <v>2210</v>
      </c>
      <c r="C86" s="27" t="s">
        <v>36</v>
      </c>
      <c r="D86" s="27" t="s">
        <v>17</v>
      </c>
      <c r="E86" s="29">
        <v>0</v>
      </c>
      <c r="F86" s="29">
        <v>49.3</v>
      </c>
      <c r="G86" s="29">
        <v>0.33</v>
      </c>
      <c r="H86" s="29">
        <v>1.347</v>
      </c>
      <c r="I86" s="29">
        <v>0.27400000000000002</v>
      </c>
      <c r="J86" s="29">
        <v>0.315</v>
      </c>
      <c r="K86" s="28">
        <v>87.110560646500005</v>
      </c>
      <c r="L86" s="26">
        <f t="shared" si="3"/>
        <v>141.47843930999682</v>
      </c>
      <c r="M86" s="26">
        <f t="shared" si="4"/>
        <v>518.5</v>
      </c>
      <c r="N86" s="26">
        <f t="shared" si="5"/>
        <v>105.5</v>
      </c>
    </row>
    <row r="87" spans="1:14">
      <c r="A87" s="27" t="s">
        <v>37</v>
      </c>
      <c r="B87" s="27">
        <v>2210</v>
      </c>
      <c r="C87" s="27" t="s">
        <v>36</v>
      </c>
      <c r="D87" s="27" t="s">
        <v>17</v>
      </c>
      <c r="E87" s="29">
        <v>0</v>
      </c>
      <c r="F87" s="29">
        <v>49.3</v>
      </c>
      <c r="G87" s="29">
        <v>0.33</v>
      </c>
      <c r="H87" s="29">
        <v>1.347</v>
      </c>
      <c r="I87" s="29">
        <v>0.27400000000000002</v>
      </c>
      <c r="J87" s="29">
        <v>0.315</v>
      </c>
      <c r="K87" s="28">
        <v>3.1805693505041202</v>
      </c>
      <c r="L87" s="26">
        <f t="shared" si="3"/>
        <v>5.1656421963875037</v>
      </c>
      <c r="M87" s="26">
        <f t="shared" si="4"/>
        <v>18.899999999999999</v>
      </c>
      <c r="N87" s="26">
        <f t="shared" si="5"/>
        <v>3.9</v>
      </c>
    </row>
    <row r="88" spans="1:14">
      <c r="A88" s="27" t="s">
        <v>37</v>
      </c>
      <c r="B88" s="27">
        <v>2210</v>
      </c>
      <c r="C88" s="27" t="s">
        <v>36</v>
      </c>
      <c r="D88" s="27" t="s">
        <v>19</v>
      </c>
      <c r="E88" s="29">
        <v>0</v>
      </c>
      <c r="F88" s="29">
        <v>49.3</v>
      </c>
      <c r="G88" s="29">
        <v>0.33</v>
      </c>
      <c r="H88" s="29">
        <v>1.347</v>
      </c>
      <c r="I88" s="29">
        <v>0.27400000000000002</v>
      </c>
      <c r="J88" s="29">
        <v>0.315</v>
      </c>
      <c r="K88" s="28">
        <v>11.1124376834</v>
      </c>
      <c r="L88" s="26">
        <f t="shared" si="3"/>
        <v>18.047987852552023</v>
      </c>
      <c r="M88" s="26">
        <f t="shared" si="4"/>
        <v>66.099999999999994</v>
      </c>
      <c r="N88" s="26">
        <f t="shared" si="5"/>
        <v>13.5</v>
      </c>
    </row>
    <row r="89" spans="1:14">
      <c r="A89" s="27" t="s">
        <v>37</v>
      </c>
      <c r="B89" s="27">
        <v>2210</v>
      </c>
      <c r="C89" s="27" t="s">
        <v>36</v>
      </c>
      <c r="D89" s="27" t="s">
        <v>17</v>
      </c>
      <c r="E89" s="29">
        <v>0</v>
      </c>
      <c r="F89" s="29">
        <v>49.3</v>
      </c>
      <c r="G89" s="29">
        <v>0.33</v>
      </c>
      <c r="H89" s="29">
        <v>1.347</v>
      </c>
      <c r="I89" s="29">
        <v>0.27400000000000002</v>
      </c>
      <c r="J89" s="29">
        <v>0.315</v>
      </c>
      <c r="K89" s="28">
        <v>44.381543277900001</v>
      </c>
      <c r="L89" s="26">
        <f t="shared" si="3"/>
        <v>72.081173976219333</v>
      </c>
      <c r="M89" s="26">
        <f t="shared" si="4"/>
        <v>264.2</v>
      </c>
      <c r="N89" s="26">
        <f t="shared" si="5"/>
        <v>53.7</v>
      </c>
    </row>
    <row r="90" spans="1:14">
      <c r="A90" s="27" t="s">
        <v>37</v>
      </c>
      <c r="B90" s="27">
        <v>2210</v>
      </c>
      <c r="C90" s="27" t="s">
        <v>36</v>
      </c>
      <c r="D90" s="27" t="s">
        <v>38</v>
      </c>
      <c r="E90" s="29">
        <v>0</v>
      </c>
      <c r="F90" s="29">
        <v>49.3</v>
      </c>
      <c r="G90" s="29">
        <v>0.33</v>
      </c>
      <c r="H90" s="29">
        <v>1.347</v>
      </c>
      <c r="I90" s="29">
        <v>0.27400000000000002</v>
      </c>
      <c r="J90" s="29">
        <v>0.315</v>
      </c>
      <c r="K90" s="28">
        <v>13.4055803173</v>
      </c>
      <c r="L90" s="26">
        <f t="shared" si="3"/>
        <v>21.772338132834861</v>
      </c>
      <c r="M90" s="26">
        <f t="shared" si="4"/>
        <v>79.8</v>
      </c>
      <c r="N90" s="26">
        <f t="shared" si="5"/>
        <v>16.2</v>
      </c>
    </row>
    <row r="91" spans="1:14">
      <c r="A91" s="27" t="s">
        <v>37</v>
      </c>
      <c r="B91" s="27">
        <v>2210</v>
      </c>
      <c r="C91" s="27" t="s">
        <v>36</v>
      </c>
      <c r="D91" s="27" t="s">
        <v>17</v>
      </c>
      <c r="E91" s="29">
        <v>0</v>
      </c>
      <c r="F91" s="29">
        <v>49.3</v>
      </c>
      <c r="G91" s="29">
        <v>0.33</v>
      </c>
      <c r="H91" s="29">
        <v>1.347</v>
      </c>
      <c r="I91" s="29">
        <v>0.27400000000000002</v>
      </c>
      <c r="J91" s="29">
        <v>0.315</v>
      </c>
      <c r="K91" s="28">
        <v>6.2272628297165102</v>
      </c>
      <c r="L91" s="26">
        <f t="shared" si="3"/>
        <v>10.113853243313326</v>
      </c>
      <c r="M91" s="26">
        <f t="shared" si="4"/>
        <v>37.1</v>
      </c>
      <c r="N91" s="26">
        <f t="shared" si="5"/>
        <v>7.5</v>
      </c>
    </row>
    <row r="92" spans="1:14">
      <c r="A92" s="27" t="s">
        <v>37</v>
      </c>
      <c r="B92" s="27">
        <v>2210</v>
      </c>
      <c r="C92" s="27" t="s">
        <v>36</v>
      </c>
      <c r="D92" s="27" t="s">
        <v>17</v>
      </c>
      <c r="E92" s="29">
        <v>0</v>
      </c>
      <c r="F92" s="29">
        <v>49.3</v>
      </c>
      <c r="G92" s="29">
        <v>0.33</v>
      </c>
      <c r="H92" s="29">
        <v>1.347</v>
      </c>
      <c r="I92" s="29">
        <v>0.27400000000000002</v>
      </c>
      <c r="J92" s="29">
        <v>0.315</v>
      </c>
      <c r="K92" s="28">
        <v>2.22362756447624</v>
      </c>
      <c r="L92" s="26">
        <f t="shared" si="3"/>
        <v>3.6114491181549733</v>
      </c>
      <c r="M92" s="26">
        <f t="shared" si="4"/>
        <v>13.2</v>
      </c>
      <c r="N92" s="26">
        <f t="shared" si="5"/>
        <v>2.7</v>
      </c>
    </row>
    <row r="93" spans="1:14">
      <c r="A93" s="27" t="s">
        <v>37</v>
      </c>
      <c r="B93" s="27">
        <v>2210</v>
      </c>
      <c r="C93" s="27" t="s">
        <v>36</v>
      </c>
      <c r="D93" s="27" t="s">
        <v>17</v>
      </c>
      <c r="E93" s="29">
        <v>0</v>
      </c>
      <c r="F93" s="29">
        <v>49.3</v>
      </c>
      <c r="G93" s="29">
        <v>0.33</v>
      </c>
      <c r="H93" s="29">
        <v>1.347</v>
      </c>
      <c r="I93" s="29">
        <v>0.27400000000000002</v>
      </c>
      <c r="J93" s="29">
        <v>0.315</v>
      </c>
      <c r="K93" s="28">
        <v>37.714405516100001</v>
      </c>
      <c r="L93" s="26">
        <f t="shared" si="3"/>
        <v>61.252908858835916</v>
      </c>
      <c r="M93" s="26">
        <f t="shared" si="4"/>
        <v>224.5</v>
      </c>
      <c r="N93" s="26">
        <f t="shared" si="5"/>
        <v>45.7</v>
      </c>
    </row>
    <row r="94" spans="1:14">
      <c r="A94" s="27" t="s">
        <v>37</v>
      </c>
      <c r="B94" s="27">
        <v>2210</v>
      </c>
      <c r="C94" s="27" t="s">
        <v>36</v>
      </c>
      <c r="D94" s="27" t="s">
        <v>17</v>
      </c>
      <c r="E94" s="29">
        <v>0</v>
      </c>
      <c r="F94" s="29">
        <v>49.3</v>
      </c>
      <c r="G94" s="29">
        <v>0.33</v>
      </c>
      <c r="H94" s="29">
        <v>1.347</v>
      </c>
      <c r="I94" s="29">
        <v>0.27400000000000002</v>
      </c>
      <c r="J94" s="29">
        <v>0.315</v>
      </c>
      <c r="K94" s="28">
        <v>75.840047975700003</v>
      </c>
      <c r="L94" s="26">
        <f t="shared" si="3"/>
        <v>123.17371791853375</v>
      </c>
      <c r="M94" s="26">
        <f t="shared" si="4"/>
        <v>451.5</v>
      </c>
      <c r="N94" s="26">
        <f t="shared" si="5"/>
        <v>91.8</v>
      </c>
    </row>
    <row r="95" spans="1:14">
      <c r="A95" s="27" t="s">
        <v>37</v>
      </c>
      <c r="B95" s="27">
        <v>2210</v>
      </c>
      <c r="C95" s="27" t="s">
        <v>36</v>
      </c>
      <c r="D95" s="27" t="s">
        <v>17</v>
      </c>
      <c r="E95" s="29">
        <v>0</v>
      </c>
      <c r="F95" s="29">
        <v>49.3</v>
      </c>
      <c r="G95" s="29">
        <v>0.33</v>
      </c>
      <c r="H95" s="29">
        <v>1.347</v>
      </c>
      <c r="I95" s="29">
        <v>0.27400000000000002</v>
      </c>
      <c r="J95" s="29">
        <v>0.315</v>
      </c>
      <c r="K95" s="28">
        <v>1.8402853350844399</v>
      </c>
      <c r="L95" s="26">
        <f t="shared" si="3"/>
        <v>2.9888534198440158</v>
      </c>
      <c r="M95" s="26">
        <f t="shared" si="4"/>
        <v>11</v>
      </c>
      <c r="N95" s="26">
        <f t="shared" si="5"/>
        <v>2.2000000000000002</v>
      </c>
    </row>
    <row r="96" spans="1:14">
      <c r="A96" s="27" t="s">
        <v>37</v>
      </c>
      <c r="B96" s="27">
        <v>2210</v>
      </c>
      <c r="C96" s="27" t="s">
        <v>36</v>
      </c>
      <c r="D96" s="27" t="s">
        <v>17</v>
      </c>
      <c r="E96" s="29">
        <v>0</v>
      </c>
      <c r="F96" s="29">
        <v>49.3</v>
      </c>
      <c r="G96" s="29">
        <v>0.33</v>
      </c>
      <c r="H96" s="29">
        <v>1.347</v>
      </c>
      <c r="I96" s="29">
        <v>0.27400000000000002</v>
      </c>
      <c r="J96" s="29">
        <v>0.315</v>
      </c>
      <c r="K96" s="28">
        <v>10.817556210899999</v>
      </c>
      <c r="L96" s="26">
        <f t="shared" si="3"/>
        <v>17.56906348102796</v>
      </c>
      <c r="M96" s="26">
        <f t="shared" si="4"/>
        <v>64.400000000000006</v>
      </c>
      <c r="N96" s="26">
        <f t="shared" si="5"/>
        <v>13.1</v>
      </c>
    </row>
    <row r="97" spans="1:14">
      <c r="A97" s="27" t="s">
        <v>37</v>
      </c>
      <c r="B97" s="27">
        <v>2210</v>
      </c>
      <c r="C97" s="27" t="s">
        <v>36</v>
      </c>
      <c r="D97" s="27" t="s">
        <v>17</v>
      </c>
      <c r="E97" s="29">
        <v>0</v>
      </c>
      <c r="F97" s="29">
        <v>49.3</v>
      </c>
      <c r="G97" s="29">
        <v>0.33</v>
      </c>
      <c r="H97" s="29">
        <v>1.347</v>
      </c>
      <c r="I97" s="29">
        <v>0.27400000000000002</v>
      </c>
      <c r="J97" s="29">
        <v>0.315</v>
      </c>
      <c r="K97" s="28">
        <v>62.198827155700002</v>
      </c>
      <c r="L97" s="26">
        <f t="shared" si="3"/>
        <v>101.01867015425127</v>
      </c>
      <c r="M97" s="26">
        <f t="shared" si="4"/>
        <v>370.3</v>
      </c>
      <c r="N97" s="26">
        <f t="shared" si="5"/>
        <v>75.3</v>
      </c>
    </row>
    <row r="98" spans="1:14">
      <c r="A98" s="27" t="s">
        <v>37</v>
      </c>
      <c r="B98" s="27">
        <v>2210</v>
      </c>
      <c r="C98" s="27" t="s">
        <v>36</v>
      </c>
      <c r="D98" s="27" t="s">
        <v>17</v>
      </c>
      <c r="E98" s="29">
        <v>0</v>
      </c>
      <c r="F98" s="29">
        <v>49.3</v>
      </c>
      <c r="G98" s="29">
        <v>0.33</v>
      </c>
      <c r="H98" s="29">
        <v>1.347</v>
      </c>
      <c r="I98" s="29">
        <v>0.27400000000000002</v>
      </c>
      <c r="J98" s="29">
        <v>0.315</v>
      </c>
      <c r="K98" s="28">
        <v>9.7290960059029707</v>
      </c>
      <c r="L98" s="26">
        <f t="shared" si="3"/>
        <v>15.801268050587161</v>
      </c>
      <c r="M98" s="26">
        <f t="shared" si="4"/>
        <v>57.9</v>
      </c>
      <c r="N98" s="26">
        <f t="shared" si="5"/>
        <v>11.8</v>
      </c>
    </row>
    <row r="99" spans="1:14">
      <c r="A99" s="27" t="s">
        <v>37</v>
      </c>
      <c r="B99" s="27">
        <v>2210</v>
      </c>
      <c r="C99" s="27" t="s">
        <v>36</v>
      </c>
      <c r="D99" s="27" t="s">
        <v>17</v>
      </c>
      <c r="E99" s="29">
        <v>0</v>
      </c>
      <c r="F99" s="29">
        <v>49.3</v>
      </c>
      <c r="G99" s="29">
        <v>0.33</v>
      </c>
      <c r="H99" s="29">
        <v>1.347</v>
      </c>
      <c r="I99" s="29">
        <v>0.27400000000000002</v>
      </c>
      <c r="J99" s="29">
        <v>0.315</v>
      </c>
      <c r="K99" s="28">
        <v>22.604357868899999</v>
      </c>
      <c r="L99" s="26">
        <f t="shared" si="3"/>
        <v>36.712302723827207</v>
      </c>
      <c r="M99" s="26">
        <f t="shared" si="4"/>
        <v>134.6</v>
      </c>
      <c r="N99" s="26">
        <f t="shared" si="5"/>
        <v>27.4</v>
      </c>
    </row>
    <row r="100" spans="1:14">
      <c r="A100" s="27" t="s">
        <v>37</v>
      </c>
      <c r="B100" s="27">
        <v>2210</v>
      </c>
      <c r="C100" s="27" t="s">
        <v>36</v>
      </c>
      <c r="D100" s="27" t="s">
        <v>17</v>
      </c>
      <c r="E100" s="29">
        <v>0</v>
      </c>
      <c r="F100" s="29">
        <v>49.3</v>
      </c>
      <c r="G100" s="29">
        <v>0.33</v>
      </c>
      <c r="H100" s="29">
        <v>1.347</v>
      </c>
      <c r="I100" s="29">
        <v>0.27400000000000002</v>
      </c>
      <c r="J100" s="29">
        <v>0.315</v>
      </c>
      <c r="K100" s="28">
        <v>19.450327876500001</v>
      </c>
      <c r="L100" s="26">
        <f t="shared" si="3"/>
        <v>31.58976376242056</v>
      </c>
      <c r="M100" s="26">
        <f t="shared" si="4"/>
        <v>115.8</v>
      </c>
      <c r="N100" s="26">
        <f t="shared" si="5"/>
        <v>23.6</v>
      </c>
    </row>
    <row r="101" spans="1:14">
      <c r="A101" s="27" t="s">
        <v>37</v>
      </c>
      <c r="B101" s="27">
        <v>2210</v>
      </c>
      <c r="C101" s="27" t="s">
        <v>36</v>
      </c>
      <c r="D101" s="27" t="s">
        <v>17</v>
      </c>
      <c r="E101" s="29">
        <v>0</v>
      </c>
      <c r="F101" s="29">
        <v>49.3</v>
      </c>
      <c r="G101" s="29">
        <v>0.33</v>
      </c>
      <c r="H101" s="29">
        <v>1.347</v>
      </c>
      <c r="I101" s="29">
        <v>0.27400000000000002</v>
      </c>
      <c r="J101" s="29">
        <v>0.315</v>
      </c>
      <c r="K101" s="28">
        <v>10.295823284900001</v>
      </c>
      <c r="L101" s="26">
        <f t="shared" si="3"/>
        <v>16.721703992588214</v>
      </c>
      <c r="M101" s="26">
        <f t="shared" si="4"/>
        <v>61.3</v>
      </c>
      <c r="N101" s="26">
        <f t="shared" si="5"/>
        <v>12.5</v>
      </c>
    </row>
    <row r="102" spans="1:14">
      <c r="A102" s="27" t="s">
        <v>37</v>
      </c>
      <c r="B102" s="27">
        <v>2210</v>
      </c>
      <c r="C102" s="27" t="s">
        <v>36</v>
      </c>
      <c r="D102" s="27" t="s">
        <v>19</v>
      </c>
      <c r="E102" s="29">
        <v>0</v>
      </c>
      <c r="F102" s="29">
        <v>49.3</v>
      </c>
      <c r="G102" s="29">
        <v>0.33</v>
      </c>
      <c r="H102" s="29">
        <v>1.347</v>
      </c>
      <c r="I102" s="29">
        <v>0.27400000000000002</v>
      </c>
      <c r="J102" s="29">
        <v>0.315</v>
      </c>
      <c r="K102" s="28">
        <v>7.5027568484567997</v>
      </c>
      <c r="L102" s="26">
        <f t="shared" si="3"/>
        <v>12.185414966499899</v>
      </c>
      <c r="M102" s="26">
        <f t="shared" si="4"/>
        <v>44.7</v>
      </c>
      <c r="N102" s="26">
        <f t="shared" si="5"/>
        <v>9.1</v>
      </c>
    </row>
    <row r="103" spans="1:14">
      <c r="A103" s="27" t="s">
        <v>37</v>
      </c>
      <c r="B103" s="27">
        <v>2210</v>
      </c>
      <c r="C103" s="27" t="s">
        <v>36</v>
      </c>
      <c r="D103" s="27" t="s">
        <v>17</v>
      </c>
      <c r="E103" s="29">
        <v>0</v>
      </c>
      <c r="F103" s="29">
        <v>49.3</v>
      </c>
      <c r="G103" s="29">
        <v>0.33</v>
      </c>
      <c r="H103" s="29">
        <v>1.347</v>
      </c>
      <c r="I103" s="29">
        <v>0.27400000000000002</v>
      </c>
      <c r="J103" s="29">
        <v>0.315</v>
      </c>
      <c r="K103" s="28">
        <v>30.936791951099998</v>
      </c>
      <c r="L103" s="26">
        <f t="shared" si="3"/>
        <v>50.245217227580284</v>
      </c>
      <c r="M103" s="26">
        <f t="shared" si="4"/>
        <v>184.2</v>
      </c>
      <c r="N103" s="26">
        <f t="shared" si="5"/>
        <v>37.5</v>
      </c>
    </row>
    <row r="104" spans="1:14">
      <c r="A104" s="27" t="s">
        <v>37</v>
      </c>
      <c r="B104" s="27">
        <v>2210</v>
      </c>
      <c r="C104" s="27" t="s">
        <v>36</v>
      </c>
      <c r="D104" s="27" t="s">
        <v>17</v>
      </c>
      <c r="E104" s="29">
        <v>0</v>
      </c>
      <c r="F104" s="29">
        <v>49.3</v>
      </c>
      <c r="G104" s="29">
        <v>0.33</v>
      </c>
      <c r="H104" s="29">
        <v>1.347</v>
      </c>
      <c r="I104" s="29">
        <v>0.27400000000000002</v>
      </c>
      <c r="J104" s="29">
        <v>0.315</v>
      </c>
      <c r="K104" s="28">
        <v>2.1374498728614899</v>
      </c>
      <c r="L104" s="26">
        <f t="shared" si="3"/>
        <v>3.4714857747611672</v>
      </c>
      <c r="M104" s="26">
        <f t="shared" si="4"/>
        <v>12.7</v>
      </c>
      <c r="N104" s="26">
        <f t="shared" si="5"/>
        <v>2.6</v>
      </c>
    </row>
    <row r="105" spans="1:14">
      <c r="A105" s="27" t="s">
        <v>37</v>
      </c>
      <c r="B105" s="27">
        <v>2210</v>
      </c>
      <c r="C105" s="27" t="s">
        <v>36</v>
      </c>
      <c r="D105" s="27" t="s">
        <v>17</v>
      </c>
      <c r="E105" s="29">
        <v>0</v>
      </c>
      <c r="F105" s="29">
        <v>49.3</v>
      </c>
      <c r="G105" s="29">
        <v>0.33</v>
      </c>
      <c r="H105" s="29">
        <v>1.347</v>
      </c>
      <c r="I105" s="29">
        <v>0.27400000000000002</v>
      </c>
      <c r="J105" s="29">
        <v>0.315</v>
      </c>
      <c r="K105" s="28">
        <v>2.1750104144567701</v>
      </c>
      <c r="L105" s="26">
        <f t="shared" si="3"/>
        <v>3.5324887893796015</v>
      </c>
      <c r="M105" s="26">
        <f t="shared" si="4"/>
        <v>12.9</v>
      </c>
      <c r="N105" s="26">
        <f t="shared" si="5"/>
        <v>2.6</v>
      </c>
    </row>
    <row r="106" spans="1:14">
      <c r="A106" s="27" t="s">
        <v>37</v>
      </c>
      <c r="B106" s="27">
        <v>2210</v>
      </c>
      <c r="C106" s="27" t="s">
        <v>36</v>
      </c>
      <c r="D106" s="27" t="s">
        <v>17</v>
      </c>
      <c r="E106" s="29">
        <v>0</v>
      </c>
      <c r="F106" s="29">
        <v>49.3</v>
      </c>
      <c r="G106" s="29">
        <v>0.33</v>
      </c>
      <c r="H106" s="29">
        <v>1.347</v>
      </c>
      <c r="I106" s="29">
        <v>0.27400000000000002</v>
      </c>
      <c r="J106" s="29">
        <v>0.315</v>
      </c>
      <c r="K106" s="28">
        <v>15.033969861299999</v>
      </c>
      <c r="L106" s="26">
        <f t="shared" si="3"/>
        <v>24.417046300983859</v>
      </c>
      <c r="M106" s="26">
        <f t="shared" si="4"/>
        <v>89.5</v>
      </c>
      <c r="N106" s="26">
        <f t="shared" si="5"/>
        <v>18.2</v>
      </c>
    </row>
    <row r="107" spans="1:14">
      <c r="A107" s="27" t="s">
        <v>37</v>
      </c>
      <c r="B107" s="27">
        <v>2210</v>
      </c>
      <c r="C107" s="27" t="s">
        <v>36</v>
      </c>
      <c r="D107" s="27" t="s">
        <v>39</v>
      </c>
      <c r="E107" s="29">
        <v>0</v>
      </c>
      <c r="F107" s="29">
        <v>49.3</v>
      </c>
      <c r="G107" s="29">
        <v>0.33</v>
      </c>
      <c r="H107" s="29">
        <v>1.347</v>
      </c>
      <c r="I107" s="29">
        <v>0.27400000000000002</v>
      </c>
      <c r="J107" s="29">
        <v>0.315</v>
      </c>
      <c r="K107" s="28">
        <v>5.4166114438345199</v>
      </c>
      <c r="L107" s="26">
        <f t="shared" si="3"/>
        <v>8.797254061217739</v>
      </c>
      <c r="M107" s="26">
        <f t="shared" si="4"/>
        <v>32.200000000000003</v>
      </c>
      <c r="N107" s="26">
        <f t="shared" si="5"/>
        <v>6.6</v>
      </c>
    </row>
    <row r="108" spans="1:14">
      <c r="A108" s="27" t="s">
        <v>37</v>
      </c>
      <c r="B108" s="27">
        <v>2210</v>
      </c>
      <c r="C108" s="27" t="s">
        <v>36</v>
      </c>
      <c r="D108" s="27" t="s">
        <v>17</v>
      </c>
      <c r="E108" s="29">
        <v>0</v>
      </c>
      <c r="F108" s="29">
        <v>49.3</v>
      </c>
      <c r="G108" s="29">
        <v>0.33</v>
      </c>
      <c r="H108" s="29">
        <v>1.347</v>
      </c>
      <c r="I108" s="29">
        <v>0.27400000000000002</v>
      </c>
      <c r="J108" s="29">
        <v>0.315</v>
      </c>
      <c r="K108" s="28">
        <v>34.4998091004</v>
      </c>
      <c r="L108" s="26">
        <f t="shared" si="3"/>
        <v>56.032002455187154</v>
      </c>
      <c r="M108" s="26">
        <f t="shared" si="4"/>
        <v>205.4</v>
      </c>
      <c r="N108" s="26">
        <f t="shared" si="5"/>
        <v>41.8</v>
      </c>
    </row>
    <row r="109" spans="1:14">
      <c r="A109" s="27" t="s">
        <v>37</v>
      </c>
      <c r="B109" s="27">
        <v>2210</v>
      </c>
      <c r="C109" s="27" t="s">
        <v>36</v>
      </c>
      <c r="D109" s="27" t="s">
        <v>17</v>
      </c>
      <c r="E109" s="29">
        <v>0</v>
      </c>
      <c r="F109" s="29">
        <v>49.3</v>
      </c>
      <c r="G109" s="29">
        <v>0.33</v>
      </c>
      <c r="H109" s="29">
        <v>1.347</v>
      </c>
      <c r="I109" s="29">
        <v>0.27400000000000002</v>
      </c>
      <c r="J109" s="29">
        <v>0.315</v>
      </c>
      <c r="K109" s="28">
        <v>9.8133425247504107</v>
      </c>
      <c r="L109" s="26">
        <f t="shared" si="3"/>
        <v>15.93809492801026</v>
      </c>
      <c r="M109" s="26">
        <f t="shared" si="4"/>
        <v>58.4</v>
      </c>
      <c r="N109" s="26">
        <f t="shared" si="5"/>
        <v>11.9</v>
      </c>
    </row>
    <row r="110" spans="1:14">
      <c r="A110" s="27" t="s">
        <v>37</v>
      </c>
      <c r="B110" s="27">
        <v>2210</v>
      </c>
      <c r="C110" s="27" t="s">
        <v>36</v>
      </c>
      <c r="D110" s="27" t="s">
        <v>17</v>
      </c>
      <c r="E110" s="29">
        <v>0</v>
      </c>
      <c r="F110" s="29">
        <v>49.3</v>
      </c>
      <c r="G110" s="29">
        <v>0.33</v>
      </c>
      <c r="H110" s="29">
        <v>1.347</v>
      </c>
      <c r="I110" s="29">
        <v>0.27400000000000002</v>
      </c>
      <c r="J110" s="29">
        <v>0.315</v>
      </c>
      <c r="K110" s="28">
        <v>33.158770178099999</v>
      </c>
      <c r="L110" s="26">
        <f t="shared" si="3"/>
        <v>53.853987615506661</v>
      </c>
      <c r="M110" s="26">
        <f t="shared" si="4"/>
        <v>197.4</v>
      </c>
      <c r="N110" s="26">
        <f t="shared" si="5"/>
        <v>40.200000000000003</v>
      </c>
    </row>
    <row r="111" spans="1:14">
      <c r="A111" s="27" t="s">
        <v>37</v>
      </c>
      <c r="B111" s="27">
        <v>2210</v>
      </c>
      <c r="C111" s="27" t="s">
        <v>36</v>
      </c>
      <c r="D111" s="27" t="s">
        <v>17</v>
      </c>
      <c r="E111" s="29">
        <v>0</v>
      </c>
      <c r="F111" s="29">
        <v>49.3</v>
      </c>
      <c r="G111" s="29">
        <v>0.33</v>
      </c>
      <c r="H111" s="29">
        <v>1.347</v>
      </c>
      <c r="I111" s="29">
        <v>0.27400000000000002</v>
      </c>
      <c r="J111" s="29">
        <v>0.315</v>
      </c>
      <c r="K111" s="28">
        <v>6.33445514655065</v>
      </c>
      <c r="L111" s="26">
        <f t="shared" si="3"/>
        <v>10.287946964891574</v>
      </c>
      <c r="M111" s="26">
        <f t="shared" si="4"/>
        <v>37.700000000000003</v>
      </c>
      <c r="N111" s="26">
        <f t="shared" si="5"/>
        <v>7.7</v>
      </c>
    </row>
    <row r="112" spans="1:14">
      <c r="A112" s="27" t="s">
        <v>37</v>
      </c>
      <c r="B112" s="27">
        <v>2210</v>
      </c>
      <c r="C112" s="27" t="s">
        <v>36</v>
      </c>
      <c r="D112" s="27" t="s">
        <v>17</v>
      </c>
      <c r="E112" s="29">
        <v>0</v>
      </c>
      <c r="F112" s="29">
        <v>49.3</v>
      </c>
      <c r="G112" s="29">
        <v>0.33</v>
      </c>
      <c r="H112" s="29">
        <v>1.347</v>
      </c>
      <c r="I112" s="29">
        <v>0.27400000000000002</v>
      </c>
      <c r="J112" s="29">
        <v>0.315</v>
      </c>
      <c r="K112" s="28">
        <v>8.1145784020652396</v>
      </c>
      <c r="L112" s="26">
        <f t="shared" si="3"/>
        <v>13.179089647254207</v>
      </c>
      <c r="M112" s="26">
        <f t="shared" si="4"/>
        <v>48.3</v>
      </c>
      <c r="N112" s="26">
        <f t="shared" si="5"/>
        <v>9.8000000000000007</v>
      </c>
    </row>
    <row r="113" spans="1:14">
      <c r="A113" s="27" t="s">
        <v>37</v>
      </c>
      <c r="B113" s="27">
        <v>2210</v>
      </c>
      <c r="C113" s="27" t="s">
        <v>36</v>
      </c>
      <c r="D113" s="27" t="s">
        <v>17</v>
      </c>
      <c r="E113" s="29">
        <v>0</v>
      </c>
      <c r="F113" s="29">
        <v>49.3</v>
      </c>
      <c r="G113" s="29">
        <v>0.33</v>
      </c>
      <c r="H113" s="29">
        <v>1.347</v>
      </c>
      <c r="I113" s="29">
        <v>0.27400000000000002</v>
      </c>
      <c r="J113" s="29">
        <v>0.315</v>
      </c>
      <c r="K113" s="28">
        <v>94.426903821799996</v>
      </c>
      <c r="L113" s="26">
        <f t="shared" si="3"/>
        <v>153.36109516958089</v>
      </c>
      <c r="M113" s="26">
        <f t="shared" si="4"/>
        <v>562.1</v>
      </c>
      <c r="N113" s="26">
        <f t="shared" si="5"/>
        <v>114.3</v>
      </c>
    </row>
    <row r="114" spans="1:14">
      <c r="A114" s="27" t="s">
        <v>37</v>
      </c>
      <c r="B114" s="27">
        <v>2210</v>
      </c>
      <c r="C114" s="27" t="s">
        <v>36</v>
      </c>
      <c r="D114" s="27" t="s">
        <v>17</v>
      </c>
      <c r="E114" s="29">
        <v>0</v>
      </c>
      <c r="F114" s="29">
        <v>49.3</v>
      </c>
      <c r="G114" s="29">
        <v>0.33</v>
      </c>
      <c r="H114" s="29">
        <v>1.347</v>
      </c>
      <c r="I114" s="29">
        <v>0.27400000000000002</v>
      </c>
      <c r="J114" s="29">
        <v>0.315</v>
      </c>
      <c r="K114" s="28">
        <v>24.8230785127</v>
      </c>
      <c r="L114" s="26">
        <f t="shared" si="3"/>
        <v>40.315782389438887</v>
      </c>
      <c r="M114" s="26">
        <f t="shared" si="4"/>
        <v>147.80000000000001</v>
      </c>
      <c r="N114" s="26">
        <f t="shared" si="5"/>
        <v>30.1</v>
      </c>
    </row>
    <row r="115" spans="1:14">
      <c r="A115" s="27" t="s">
        <v>37</v>
      </c>
      <c r="B115" s="27">
        <v>2210</v>
      </c>
      <c r="C115" s="27" t="s">
        <v>36</v>
      </c>
      <c r="D115" s="27" t="s">
        <v>17</v>
      </c>
      <c r="E115" s="29">
        <v>0</v>
      </c>
      <c r="F115" s="29">
        <v>49.3</v>
      </c>
      <c r="G115" s="29">
        <v>0.33</v>
      </c>
      <c r="H115" s="29">
        <v>1.347</v>
      </c>
      <c r="I115" s="29">
        <v>0.27400000000000002</v>
      </c>
      <c r="J115" s="29">
        <v>0.315</v>
      </c>
      <c r="K115" s="28">
        <v>11.646911494699999</v>
      </c>
      <c r="L115" s="26">
        <f t="shared" si="3"/>
        <v>18.916040131329634</v>
      </c>
      <c r="M115" s="26">
        <f t="shared" si="4"/>
        <v>69.3</v>
      </c>
      <c r="N115" s="26">
        <f t="shared" si="5"/>
        <v>14.1</v>
      </c>
    </row>
    <row r="116" spans="1:14">
      <c r="A116" s="27" t="s">
        <v>37</v>
      </c>
      <c r="B116" s="27">
        <v>2210</v>
      </c>
      <c r="C116" s="27" t="s">
        <v>36</v>
      </c>
      <c r="D116" s="27" t="s">
        <v>17</v>
      </c>
      <c r="E116" s="29">
        <v>0</v>
      </c>
      <c r="F116" s="29">
        <v>49.3</v>
      </c>
      <c r="G116" s="29">
        <v>0.33</v>
      </c>
      <c r="H116" s="29">
        <v>1.347</v>
      </c>
      <c r="I116" s="29">
        <v>0.27400000000000002</v>
      </c>
      <c r="J116" s="29">
        <v>0.315</v>
      </c>
      <c r="K116" s="28">
        <v>3.7410546865188201</v>
      </c>
      <c r="L116" s="26">
        <f t="shared" si="3"/>
        <v>6.0759404427423789</v>
      </c>
      <c r="M116" s="26">
        <f t="shared" si="4"/>
        <v>22.3</v>
      </c>
      <c r="N116" s="26">
        <f t="shared" si="5"/>
        <v>4.5</v>
      </c>
    </row>
    <row r="117" spans="1:14">
      <c r="A117" s="27" t="s">
        <v>37</v>
      </c>
      <c r="B117" s="27">
        <v>2210</v>
      </c>
      <c r="C117" s="27" t="s">
        <v>36</v>
      </c>
      <c r="D117" s="27" t="s">
        <v>38</v>
      </c>
      <c r="E117" s="29">
        <v>0</v>
      </c>
      <c r="F117" s="29">
        <v>49.3</v>
      </c>
      <c r="G117" s="29">
        <v>0.33</v>
      </c>
      <c r="H117" s="29">
        <v>1.347</v>
      </c>
      <c r="I117" s="29">
        <v>0.27400000000000002</v>
      </c>
      <c r="J117" s="29">
        <v>0.315</v>
      </c>
      <c r="K117" s="28">
        <v>262.124916423</v>
      </c>
      <c r="L117" s="26">
        <f t="shared" si="3"/>
        <v>425.72362988550486</v>
      </c>
      <c r="M117" s="26">
        <f t="shared" si="4"/>
        <v>1560.4</v>
      </c>
      <c r="N117" s="26">
        <f t="shared" si="5"/>
        <v>317.39999999999998</v>
      </c>
    </row>
    <row r="118" spans="1:14">
      <c r="A118" s="27" t="s">
        <v>37</v>
      </c>
      <c r="B118" s="27">
        <v>2210</v>
      </c>
      <c r="C118" s="27" t="s">
        <v>36</v>
      </c>
      <c r="D118" s="27" t="s">
        <v>17</v>
      </c>
      <c r="E118" s="29">
        <v>0</v>
      </c>
      <c r="F118" s="29">
        <v>49.3</v>
      </c>
      <c r="G118" s="29">
        <v>0.33</v>
      </c>
      <c r="H118" s="29">
        <v>1.347</v>
      </c>
      <c r="I118" s="29">
        <v>0.27400000000000002</v>
      </c>
      <c r="J118" s="29">
        <v>0.315</v>
      </c>
      <c r="K118" s="28">
        <v>2217.0788233500002</v>
      </c>
      <c r="L118" s="26">
        <f t="shared" si="3"/>
        <v>3600.8131439733193</v>
      </c>
      <c r="M118" s="26">
        <f t="shared" si="4"/>
        <v>13197.7</v>
      </c>
      <c r="N118" s="26">
        <f t="shared" si="5"/>
        <v>2684.6</v>
      </c>
    </row>
    <row r="119" spans="1:14">
      <c r="A119" s="27" t="s">
        <v>37</v>
      </c>
      <c r="B119" s="27">
        <v>2210</v>
      </c>
      <c r="C119" s="27" t="s">
        <v>36</v>
      </c>
      <c r="D119" s="27" t="s">
        <v>17</v>
      </c>
      <c r="E119" s="29">
        <v>0</v>
      </c>
      <c r="F119" s="29">
        <v>49.3</v>
      </c>
      <c r="G119" s="29">
        <v>0.33</v>
      </c>
      <c r="H119" s="29">
        <v>1.347</v>
      </c>
      <c r="I119" s="29">
        <v>0.27400000000000002</v>
      </c>
      <c r="J119" s="29">
        <v>0.315</v>
      </c>
      <c r="K119" s="28">
        <v>25.538307118100001</v>
      </c>
      <c r="L119" s="26">
        <f t="shared" si="3"/>
        <v>41.477403048184158</v>
      </c>
      <c r="M119" s="26">
        <f t="shared" si="4"/>
        <v>152</v>
      </c>
      <c r="N119" s="26">
        <f t="shared" si="5"/>
        <v>30.9</v>
      </c>
    </row>
    <row r="120" spans="1:14">
      <c r="A120" s="27" t="s">
        <v>37</v>
      </c>
      <c r="B120" s="27">
        <v>2210</v>
      </c>
      <c r="C120" s="27" t="s">
        <v>36</v>
      </c>
      <c r="D120" s="27" t="s">
        <v>38</v>
      </c>
      <c r="E120" s="29">
        <v>0</v>
      </c>
      <c r="F120" s="29">
        <v>49.3</v>
      </c>
      <c r="G120" s="29">
        <v>0.33</v>
      </c>
      <c r="H120" s="29">
        <v>1.347</v>
      </c>
      <c r="I120" s="29">
        <v>0.27400000000000002</v>
      </c>
      <c r="J120" s="29">
        <v>0.315</v>
      </c>
      <c r="K120" s="28">
        <v>19.122272281600001</v>
      </c>
      <c r="L120" s="26">
        <f t="shared" si="3"/>
        <v>31.056960469353598</v>
      </c>
      <c r="M120" s="26">
        <f t="shared" si="4"/>
        <v>113.8</v>
      </c>
      <c r="N120" s="26">
        <f t="shared" si="5"/>
        <v>23.2</v>
      </c>
    </row>
    <row r="121" spans="1:14">
      <c r="A121" s="27" t="s">
        <v>37</v>
      </c>
      <c r="B121" s="27">
        <v>2210</v>
      </c>
      <c r="C121" s="27" t="s">
        <v>36</v>
      </c>
      <c r="D121" s="27" t="s">
        <v>17</v>
      </c>
      <c r="E121" s="29">
        <v>0</v>
      </c>
      <c r="F121" s="29">
        <v>49.3</v>
      </c>
      <c r="G121" s="29">
        <v>0.33</v>
      </c>
      <c r="H121" s="29">
        <v>1.347</v>
      </c>
      <c r="I121" s="29">
        <v>0.27400000000000002</v>
      </c>
      <c r="J121" s="29">
        <v>0.315</v>
      </c>
      <c r="K121" s="28">
        <v>17.631652523300001</v>
      </c>
      <c r="L121" s="26">
        <f t="shared" si="3"/>
        <v>28.636007654404615</v>
      </c>
      <c r="M121" s="26">
        <f t="shared" si="4"/>
        <v>105</v>
      </c>
      <c r="N121" s="26">
        <f t="shared" si="5"/>
        <v>21.3</v>
      </c>
    </row>
    <row r="122" spans="1:14">
      <c r="A122" s="27" t="s">
        <v>37</v>
      </c>
      <c r="B122" s="27">
        <v>2210</v>
      </c>
      <c r="C122" s="27" t="s">
        <v>36</v>
      </c>
      <c r="D122" s="27" t="s">
        <v>17</v>
      </c>
      <c r="E122" s="29">
        <v>0</v>
      </c>
      <c r="F122" s="29">
        <v>49.3</v>
      </c>
      <c r="G122" s="29">
        <v>0.33</v>
      </c>
      <c r="H122" s="29">
        <v>1.347</v>
      </c>
      <c r="I122" s="29">
        <v>0.27400000000000002</v>
      </c>
      <c r="J122" s="29">
        <v>0.315</v>
      </c>
      <c r="K122" s="28">
        <v>6.6702296958311296</v>
      </c>
      <c r="L122" s="26">
        <f t="shared" si="3"/>
        <v>10.833286804741732</v>
      </c>
      <c r="M122" s="26">
        <f t="shared" si="4"/>
        <v>39.700000000000003</v>
      </c>
      <c r="N122" s="26">
        <f t="shared" si="5"/>
        <v>8.1</v>
      </c>
    </row>
    <row r="123" spans="1:14">
      <c r="A123" s="27" t="s">
        <v>37</v>
      </c>
      <c r="B123" s="27">
        <v>2210</v>
      </c>
      <c r="C123" s="27" t="s">
        <v>36</v>
      </c>
      <c r="D123" s="27" t="s">
        <v>17</v>
      </c>
      <c r="E123" s="29">
        <v>0</v>
      </c>
      <c r="F123" s="29">
        <v>49.3</v>
      </c>
      <c r="G123" s="29">
        <v>0.33</v>
      </c>
      <c r="H123" s="29">
        <v>1.347</v>
      </c>
      <c r="I123" s="29">
        <v>0.27400000000000002</v>
      </c>
      <c r="J123" s="29">
        <v>0.315</v>
      </c>
      <c r="K123" s="28">
        <v>37.065188525099998</v>
      </c>
      <c r="L123" s="26">
        <f t="shared" si="3"/>
        <v>60.198499313328028</v>
      </c>
      <c r="M123" s="26">
        <f t="shared" si="4"/>
        <v>220.6</v>
      </c>
      <c r="N123" s="26">
        <f t="shared" si="5"/>
        <v>44.9</v>
      </c>
    </row>
    <row r="124" spans="1:14">
      <c r="A124" s="27" t="s">
        <v>37</v>
      </c>
      <c r="B124" s="27">
        <v>2210</v>
      </c>
      <c r="C124" s="27" t="s">
        <v>36</v>
      </c>
      <c r="D124" s="27" t="s">
        <v>18</v>
      </c>
      <c r="E124" s="29">
        <v>0</v>
      </c>
      <c r="F124" s="29">
        <v>49.3</v>
      </c>
      <c r="G124" s="29">
        <v>0.33</v>
      </c>
      <c r="H124" s="29">
        <v>1.347</v>
      </c>
      <c r="I124" s="29">
        <v>0.27400000000000002</v>
      </c>
      <c r="J124" s="29">
        <v>0.315</v>
      </c>
      <c r="K124" s="28">
        <v>3.2763414060674299</v>
      </c>
      <c r="L124" s="26">
        <f t="shared" si="3"/>
        <v>5.3211879861292646</v>
      </c>
      <c r="M124" s="26">
        <f t="shared" si="4"/>
        <v>19.5</v>
      </c>
      <c r="N124" s="26">
        <f t="shared" si="5"/>
        <v>4</v>
      </c>
    </row>
    <row r="125" spans="1:14">
      <c r="A125" s="27" t="s">
        <v>37</v>
      </c>
      <c r="B125" s="27">
        <v>2210</v>
      </c>
      <c r="C125" s="27" t="s">
        <v>36</v>
      </c>
      <c r="D125" s="27" t="s">
        <v>17</v>
      </c>
      <c r="E125" s="29">
        <v>0</v>
      </c>
      <c r="F125" s="29">
        <v>49.3</v>
      </c>
      <c r="G125" s="29">
        <v>0.33</v>
      </c>
      <c r="H125" s="29">
        <v>1.347</v>
      </c>
      <c r="I125" s="29">
        <v>0.27400000000000002</v>
      </c>
      <c r="J125" s="29">
        <v>0.315</v>
      </c>
      <c r="K125" s="28">
        <v>22.915422076900001</v>
      </c>
      <c r="L125" s="26">
        <f t="shared" si="3"/>
        <v>37.21750988064521</v>
      </c>
      <c r="M125" s="26">
        <f t="shared" si="4"/>
        <v>136.4</v>
      </c>
      <c r="N125" s="26">
        <f t="shared" si="5"/>
        <v>27.7</v>
      </c>
    </row>
    <row r="126" spans="1:14">
      <c r="A126" s="27" t="s">
        <v>37</v>
      </c>
      <c r="B126" s="27">
        <v>2210</v>
      </c>
      <c r="C126" s="27" t="s">
        <v>36</v>
      </c>
      <c r="D126" s="27" t="s">
        <v>38</v>
      </c>
      <c r="E126" s="29">
        <v>0</v>
      </c>
      <c r="F126" s="29">
        <v>49.3</v>
      </c>
      <c r="G126" s="29">
        <v>0.33</v>
      </c>
      <c r="H126" s="29">
        <v>1.347</v>
      </c>
      <c r="I126" s="29">
        <v>0.27400000000000002</v>
      </c>
      <c r="J126" s="29">
        <v>0.315</v>
      </c>
      <c r="K126" s="28">
        <v>161.13189796699999</v>
      </c>
      <c r="L126" s="26">
        <f t="shared" si="3"/>
        <v>261.69834378565383</v>
      </c>
      <c r="M126" s="26">
        <f t="shared" si="4"/>
        <v>959.2</v>
      </c>
      <c r="N126" s="26">
        <f t="shared" si="5"/>
        <v>195.1</v>
      </c>
    </row>
    <row r="127" spans="1:14">
      <c r="A127" s="27" t="s">
        <v>37</v>
      </c>
      <c r="B127" s="27">
        <v>2210</v>
      </c>
      <c r="C127" s="27" t="s">
        <v>36</v>
      </c>
      <c r="D127" s="27" t="s">
        <v>38</v>
      </c>
      <c r="E127" s="29">
        <v>0</v>
      </c>
      <c r="F127" s="29">
        <v>49.3</v>
      </c>
      <c r="G127" s="29">
        <v>0.33</v>
      </c>
      <c r="H127" s="29">
        <v>1.347</v>
      </c>
      <c r="I127" s="29">
        <v>0.27400000000000002</v>
      </c>
      <c r="J127" s="29">
        <v>0.315</v>
      </c>
      <c r="K127" s="28">
        <v>25.988117435100001</v>
      </c>
      <c r="L127" s="26">
        <f t="shared" si="3"/>
        <v>42.20795122928179</v>
      </c>
      <c r="M127" s="26">
        <f t="shared" si="4"/>
        <v>154.69999999999999</v>
      </c>
      <c r="N127" s="26">
        <f t="shared" si="5"/>
        <v>31.5</v>
      </c>
    </row>
    <row r="128" spans="1:14">
      <c r="A128" s="27" t="s">
        <v>37</v>
      </c>
      <c r="B128" s="27">
        <v>2210</v>
      </c>
      <c r="C128" s="27" t="s">
        <v>36</v>
      </c>
      <c r="D128" s="27" t="s">
        <v>19</v>
      </c>
      <c r="E128" s="29">
        <v>0</v>
      </c>
      <c r="F128" s="29">
        <v>49.3</v>
      </c>
      <c r="G128" s="29">
        <v>0.33</v>
      </c>
      <c r="H128" s="29">
        <v>1.347</v>
      </c>
      <c r="I128" s="29">
        <v>0.27400000000000002</v>
      </c>
      <c r="J128" s="29">
        <v>0.315</v>
      </c>
      <c r="K128" s="28">
        <v>4.1604219575476398</v>
      </c>
      <c r="L128" s="26">
        <f t="shared" si="3"/>
        <v>6.7570453118020595</v>
      </c>
      <c r="M128" s="26">
        <f t="shared" si="4"/>
        <v>24.8</v>
      </c>
      <c r="N128" s="26">
        <f t="shared" si="5"/>
        <v>5</v>
      </c>
    </row>
    <row r="129" spans="1:14">
      <c r="A129" s="27" t="s">
        <v>37</v>
      </c>
      <c r="B129" s="27">
        <v>2210</v>
      </c>
      <c r="C129" s="27" t="s">
        <v>36</v>
      </c>
      <c r="D129" s="27" t="s">
        <v>17</v>
      </c>
      <c r="E129" s="29">
        <v>0</v>
      </c>
      <c r="F129" s="29">
        <v>49.3</v>
      </c>
      <c r="G129" s="29">
        <v>0.33</v>
      </c>
      <c r="H129" s="29">
        <v>1.347</v>
      </c>
      <c r="I129" s="29">
        <v>0.27400000000000002</v>
      </c>
      <c r="J129" s="29">
        <v>0.315</v>
      </c>
      <c r="K129" s="28">
        <v>18.521202583099999</v>
      </c>
      <c r="L129" s="26">
        <f t="shared" si="3"/>
        <v>30.080748145277283</v>
      </c>
      <c r="M129" s="26">
        <f t="shared" si="4"/>
        <v>110.3</v>
      </c>
      <c r="N129" s="26">
        <f t="shared" si="5"/>
        <v>22.4</v>
      </c>
    </row>
    <row r="130" spans="1:14">
      <c r="A130" s="27" t="s">
        <v>37</v>
      </c>
      <c r="B130" s="27">
        <v>2210</v>
      </c>
      <c r="C130" s="27" t="s">
        <v>36</v>
      </c>
      <c r="D130" s="27" t="s">
        <v>17</v>
      </c>
      <c r="E130" s="29">
        <v>0</v>
      </c>
      <c r="F130" s="29">
        <v>49.3</v>
      </c>
      <c r="G130" s="29">
        <v>0.33</v>
      </c>
      <c r="H130" s="29">
        <v>1.347</v>
      </c>
      <c r="I130" s="29">
        <v>0.27400000000000002</v>
      </c>
      <c r="J130" s="29">
        <v>0.315</v>
      </c>
      <c r="K130" s="28">
        <v>50.6943608678</v>
      </c>
      <c r="L130" s="26">
        <f t="shared" si="3"/>
        <v>82.333978844415682</v>
      </c>
      <c r="M130" s="26">
        <f t="shared" si="4"/>
        <v>301.8</v>
      </c>
      <c r="N130" s="26">
        <f t="shared" si="5"/>
        <v>61.4</v>
      </c>
    </row>
    <row r="131" spans="1:14">
      <c r="A131" s="27" t="s">
        <v>37</v>
      </c>
      <c r="B131" s="27">
        <v>2210</v>
      </c>
      <c r="C131" s="27" t="s">
        <v>36</v>
      </c>
      <c r="D131" s="27" t="s">
        <v>17</v>
      </c>
      <c r="E131" s="29">
        <v>0</v>
      </c>
      <c r="F131" s="29">
        <v>49.3</v>
      </c>
      <c r="G131" s="29">
        <v>0.33</v>
      </c>
      <c r="H131" s="29">
        <v>1.347</v>
      </c>
      <c r="I131" s="29">
        <v>0.27400000000000002</v>
      </c>
      <c r="J131" s="29">
        <v>0.315</v>
      </c>
      <c r="K131" s="28">
        <v>30.924180999800001</v>
      </c>
      <c r="L131" s="26">
        <f t="shared" ref="L131:L194" si="6">(F131*J131*K131/12)+(G131*K131)</f>
        <v>50.224735466300174</v>
      </c>
      <c r="M131" s="26">
        <f t="shared" ref="M131:M194" si="7">ROUND(2.721*H131*L131,1)</f>
        <v>184.1</v>
      </c>
      <c r="N131" s="26">
        <f t="shared" ref="N131:N194" si="8">ROUND((2.721*I131*L131)+(E131*K131),1)</f>
        <v>37.4</v>
      </c>
    </row>
    <row r="132" spans="1:14">
      <c r="A132" s="27" t="s">
        <v>37</v>
      </c>
      <c r="B132" s="27">
        <v>2210</v>
      </c>
      <c r="C132" s="27" t="s">
        <v>36</v>
      </c>
      <c r="D132" s="27" t="s">
        <v>19</v>
      </c>
      <c r="E132" s="29">
        <v>0</v>
      </c>
      <c r="F132" s="29">
        <v>49.3</v>
      </c>
      <c r="G132" s="29">
        <v>0.33</v>
      </c>
      <c r="H132" s="29">
        <v>1.347</v>
      </c>
      <c r="I132" s="29">
        <v>0.27400000000000002</v>
      </c>
      <c r="J132" s="29">
        <v>0.315</v>
      </c>
      <c r="K132" s="28">
        <v>6.1015880736035397</v>
      </c>
      <c r="L132" s="26">
        <f t="shared" si="6"/>
        <v>9.9097417300413468</v>
      </c>
      <c r="M132" s="26">
        <f t="shared" si="7"/>
        <v>36.299999999999997</v>
      </c>
      <c r="N132" s="26">
        <f t="shared" si="8"/>
        <v>7.4</v>
      </c>
    </row>
    <row r="133" spans="1:14">
      <c r="A133" s="27" t="s">
        <v>37</v>
      </c>
      <c r="B133" s="27">
        <v>2210</v>
      </c>
      <c r="C133" s="27" t="s">
        <v>36</v>
      </c>
      <c r="D133" s="27" t="s">
        <v>38</v>
      </c>
      <c r="E133" s="29">
        <v>0</v>
      </c>
      <c r="F133" s="29">
        <v>49.3</v>
      </c>
      <c r="G133" s="29">
        <v>0.33</v>
      </c>
      <c r="H133" s="29">
        <v>1.347</v>
      </c>
      <c r="I133" s="29">
        <v>0.27400000000000002</v>
      </c>
      <c r="J133" s="29">
        <v>0.315</v>
      </c>
      <c r="K133" s="28">
        <v>1.4237063790020901</v>
      </c>
      <c r="L133" s="26">
        <f t="shared" si="6"/>
        <v>2.3122771227967691</v>
      </c>
      <c r="M133" s="26">
        <f t="shared" si="7"/>
        <v>8.5</v>
      </c>
      <c r="N133" s="26">
        <f t="shared" si="8"/>
        <v>1.7</v>
      </c>
    </row>
    <row r="134" spans="1:14">
      <c r="A134" s="27" t="s">
        <v>37</v>
      </c>
      <c r="B134" s="27">
        <v>2210</v>
      </c>
      <c r="C134" s="27" t="s">
        <v>36</v>
      </c>
      <c r="D134" s="27" t="s">
        <v>17</v>
      </c>
      <c r="E134" s="29">
        <v>0</v>
      </c>
      <c r="F134" s="29">
        <v>49.3</v>
      </c>
      <c r="G134" s="29">
        <v>0.33</v>
      </c>
      <c r="H134" s="29">
        <v>1.347</v>
      </c>
      <c r="I134" s="29">
        <v>0.27400000000000002</v>
      </c>
      <c r="J134" s="29">
        <v>0.315</v>
      </c>
      <c r="K134" s="28">
        <v>38.267760194799997</v>
      </c>
      <c r="L134" s="26">
        <f t="shared" si="6"/>
        <v>62.151626026379546</v>
      </c>
      <c r="M134" s="26">
        <f t="shared" si="7"/>
        <v>227.8</v>
      </c>
      <c r="N134" s="26">
        <f t="shared" si="8"/>
        <v>46.3</v>
      </c>
    </row>
    <row r="135" spans="1:14">
      <c r="A135" s="27" t="s">
        <v>37</v>
      </c>
      <c r="B135" s="27">
        <v>2210</v>
      </c>
      <c r="C135" s="27" t="s">
        <v>36</v>
      </c>
      <c r="D135" s="27" t="s">
        <v>17</v>
      </c>
      <c r="E135" s="29">
        <v>0</v>
      </c>
      <c r="F135" s="29">
        <v>49.3</v>
      </c>
      <c r="G135" s="29">
        <v>0.33</v>
      </c>
      <c r="H135" s="29">
        <v>1.347</v>
      </c>
      <c r="I135" s="29">
        <v>0.27400000000000002</v>
      </c>
      <c r="J135" s="29">
        <v>0.315</v>
      </c>
      <c r="K135" s="28">
        <v>106.724400492</v>
      </c>
      <c r="L135" s="26">
        <f t="shared" si="6"/>
        <v>173.33376694906951</v>
      </c>
      <c r="M135" s="26">
        <f t="shared" si="7"/>
        <v>635.29999999999995</v>
      </c>
      <c r="N135" s="26">
        <f t="shared" si="8"/>
        <v>129.19999999999999</v>
      </c>
    </row>
    <row r="136" spans="1:14">
      <c r="A136" s="27" t="s">
        <v>37</v>
      </c>
      <c r="B136" s="27">
        <v>2210</v>
      </c>
      <c r="C136" s="27" t="s">
        <v>36</v>
      </c>
      <c r="D136" s="27" t="s">
        <v>17</v>
      </c>
      <c r="E136" s="29">
        <v>0</v>
      </c>
      <c r="F136" s="29">
        <v>49.3</v>
      </c>
      <c r="G136" s="29">
        <v>0.33</v>
      </c>
      <c r="H136" s="29">
        <v>1.347</v>
      </c>
      <c r="I136" s="29">
        <v>0.27400000000000002</v>
      </c>
      <c r="J136" s="29">
        <v>0.315</v>
      </c>
      <c r="K136" s="28">
        <v>103.38811793799999</v>
      </c>
      <c r="L136" s="26">
        <f t="shared" si="6"/>
        <v>167.91522704605421</v>
      </c>
      <c r="M136" s="26">
        <f t="shared" si="7"/>
        <v>615.4</v>
      </c>
      <c r="N136" s="26">
        <f t="shared" si="8"/>
        <v>125.2</v>
      </c>
    </row>
    <row r="137" spans="1:14">
      <c r="A137" s="27" t="s">
        <v>37</v>
      </c>
      <c r="B137" s="27">
        <v>2210</v>
      </c>
      <c r="C137" s="27" t="s">
        <v>36</v>
      </c>
      <c r="D137" s="27" t="s">
        <v>38</v>
      </c>
      <c r="E137" s="29">
        <v>0</v>
      </c>
      <c r="F137" s="29">
        <v>49.3</v>
      </c>
      <c r="G137" s="29">
        <v>0.33</v>
      </c>
      <c r="H137" s="29">
        <v>1.347</v>
      </c>
      <c r="I137" s="29">
        <v>0.27400000000000002</v>
      </c>
      <c r="J137" s="29">
        <v>0.315</v>
      </c>
      <c r="K137" s="28">
        <v>19.718912833800001</v>
      </c>
      <c r="L137" s="26">
        <f t="shared" si="6"/>
        <v>32.025979306195424</v>
      </c>
      <c r="M137" s="26">
        <f t="shared" si="7"/>
        <v>117.4</v>
      </c>
      <c r="N137" s="26">
        <f t="shared" si="8"/>
        <v>23.9</v>
      </c>
    </row>
    <row r="138" spans="1:14">
      <c r="A138" s="27" t="s">
        <v>37</v>
      </c>
      <c r="B138" s="27">
        <v>2120</v>
      </c>
      <c r="C138" s="27" t="s">
        <v>36</v>
      </c>
      <c r="D138" s="27" t="s">
        <v>17</v>
      </c>
      <c r="E138" s="29">
        <v>0</v>
      </c>
      <c r="F138" s="29">
        <v>49.3</v>
      </c>
      <c r="G138" s="29">
        <v>0.33</v>
      </c>
      <c r="H138" s="29">
        <v>1.022</v>
      </c>
      <c r="I138" s="29">
        <v>0.19600000000000001</v>
      </c>
      <c r="J138" s="29">
        <v>0.26200000000000001</v>
      </c>
      <c r="K138" s="28">
        <v>0.29379164512783001</v>
      </c>
      <c r="L138" s="26">
        <f t="shared" si="6"/>
        <v>0.41318367318036131</v>
      </c>
      <c r="M138" s="26">
        <f t="shared" si="7"/>
        <v>1.1000000000000001</v>
      </c>
      <c r="N138" s="26">
        <f t="shared" si="8"/>
        <v>0.2</v>
      </c>
    </row>
    <row r="139" spans="1:14">
      <c r="A139" s="27" t="s">
        <v>37</v>
      </c>
      <c r="B139" s="27">
        <v>2110</v>
      </c>
      <c r="C139" s="27" t="s">
        <v>36</v>
      </c>
      <c r="D139" s="27" t="s">
        <v>17</v>
      </c>
      <c r="E139" s="29">
        <v>0</v>
      </c>
      <c r="F139" s="29">
        <v>49.3</v>
      </c>
      <c r="G139" s="29">
        <v>0.33</v>
      </c>
      <c r="H139" s="29">
        <v>2.0139999999999998</v>
      </c>
      <c r="I139" s="29">
        <v>0.28699999999999998</v>
      </c>
      <c r="J139" s="29">
        <v>0.315</v>
      </c>
      <c r="K139" s="28">
        <v>0.14761253025969101</v>
      </c>
      <c r="L139" s="26">
        <f t="shared" si="6"/>
        <v>0.23974120070802066</v>
      </c>
      <c r="M139" s="26">
        <f t="shared" si="7"/>
        <v>1.3</v>
      </c>
      <c r="N139" s="26">
        <f t="shared" si="8"/>
        <v>0.2</v>
      </c>
    </row>
    <row r="140" spans="1:14">
      <c r="A140" s="27" t="s">
        <v>37</v>
      </c>
      <c r="B140" s="27">
        <v>2110</v>
      </c>
      <c r="C140" s="27" t="s">
        <v>36</v>
      </c>
      <c r="D140" s="27" t="s">
        <v>17</v>
      </c>
      <c r="E140" s="29">
        <v>0</v>
      </c>
      <c r="F140" s="29">
        <v>49.3</v>
      </c>
      <c r="G140" s="29">
        <v>0.33</v>
      </c>
      <c r="H140" s="29">
        <v>2.0139999999999998</v>
      </c>
      <c r="I140" s="29">
        <v>0.28699999999999998</v>
      </c>
      <c r="J140" s="29">
        <v>0.315</v>
      </c>
      <c r="K140" s="28">
        <v>0.15202664221587101</v>
      </c>
      <c r="L140" s="26">
        <f t="shared" si="6"/>
        <v>0.24691027028885149</v>
      </c>
      <c r="M140" s="26">
        <f t="shared" si="7"/>
        <v>1.4</v>
      </c>
      <c r="N140" s="26">
        <f t="shared" si="8"/>
        <v>0.2</v>
      </c>
    </row>
    <row r="141" spans="1:14">
      <c r="A141" s="27" t="s">
        <v>37</v>
      </c>
      <c r="B141" s="27">
        <v>2110</v>
      </c>
      <c r="C141" s="27" t="s">
        <v>36</v>
      </c>
      <c r="D141" s="27" t="s">
        <v>38</v>
      </c>
      <c r="E141" s="29">
        <v>0</v>
      </c>
      <c r="F141" s="29">
        <v>49.3</v>
      </c>
      <c r="G141" s="29">
        <v>0.33</v>
      </c>
      <c r="H141" s="29">
        <v>2.0139999999999998</v>
      </c>
      <c r="I141" s="29">
        <v>0.28699999999999998</v>
      </c>
      <c r="J141" s="29">
        <v>0.315</v>
      </c>
      <c r="K141" s="28">
        <v>1.5869778197085799E-3</v>
      </c>
      <c r="L141" s="26">
        <f t="shared" si="6"/>
        <v>2.5774503514341971E-3</v>
      </c>
      <c r="M141" s="26">
        <f t="shared" si="7"/>
        <v>0</v>
      </c>
      <c r="N141" s="26">
        <f t="shared" si="8"/>
        <v>0</v>
      </c>
    </row>
    <row r="142" spans="1:14">
      <c r="A142" s="27" t="s">
        <v>37</v>
      </c>
      <c r="B142" s="27">
        <v>2110</v>
      </c>
      <c r="C142" s="27" t="s">
        <v>36</v>
      </c>
      <c r="D142" s="27" t="s">
        <v>17</v>
      </c>
      <c r="E142" s="29">
        <v>0</v>
      </c>
      <c r="F142" s="29">
        <v>49.3</v>
      </c>
      <c r="G142" s="29">
        <v>0.33</v>
      </c>
      <c r="H142" s="29">
        <v>2.0139999999999998</v>
      </c>
      <c r="I142" s="29">
        <v>0.28699999999999998</v>
      </c>
      <c r="J142" s="29">
        <v>0.315</v>
      </c>
      <c r="K142" s="28">
        <v>2.4630558148536301</v>
      </c>
      <c r="L142" s="26">
        <f t="shared" si="6"/>
        <v>4.0003105252991524</v>
      </c>
      <c r="M142" s="26">
        <f t="shared" si="7"/>
        <v>21.9</v>
      </c>
      <c r="N142" s="26">
        <f t="shared" si="8"/>
        <v>3.1</v>
      </c>
    </row>
    <row r="143" spans="1:14">
      <c r="A143" s="27" t="s">
        <v>37</v>
      </c>
      <c r="B143" s="27">
        <v>2110</v>
      </c>
      <c r="C143" s="27" t="s">
        <v>36</v>
      </c>
      <c r="D143" s="27" t="s">
        <v>17</v>
      </c>
      <c r="E143" s="29">
        <v>0</v>
      </c>
      <c r="F143" s="29">
        <v>49.3</v>
      </c>
      <c r="G143" s="29">
        <v>0.33</v>
      </c>
      <c r="H143" s="29">
        <v>2.0139999999999998</v>
      </c>
      <c r="I143" s="29">
        <v>0.28699999999999998</v>
      </c>
      <c r="J143" s="29">
        <v>0.315</v>
      </c>
      <c r="K143" s="28">
        <v>0.34803827297248502</v>
      </c>
      <c r="L143" s="26">
        <f t="shared" si="6"/>
        <v>0.56525766009143719</v>
      </c>
      <c r="M143" s="26">
        <f t="shared" si="7"/>
        <v>3.1</v>
      </c>
      <c r="N143" s="26">
        <f t="shared" si="8"/>
        <v>0.4</v>
      </c>
    </row>
    <row r="144" spans="1:14">
      <c r="A144" s="27" t="s">
        <v>37</v>
      </c>
      <c r="B144" s="27">
        <v>2110</v>
      </c>
      <c r="C144" s="27" t="s">
        <v>36</v>
      </c>
      <c r="D144" s="27" t="s">
        <v>17</v>
      </c>
      <c r="E144" s="29">
        <v>0</v>
      </c>
      <c r="F144" s="29">
        <v>49.3</v>
      </c>
      <c r="G144" s="29">
        <v>0.33</v>
      </c>
      <c r="H144" s="29">
        <v>2.0139999999999998</v>
      </c>
      <c r="I144" s="29">
        <v>0.28699999999999998</v>
      </c>
      <c r="J144" s="29">
        <v>0.315</v>
      </c>
      <c r="K144" s="28">
        <v>4.17059771712378E-2</v>
      </c>
      <c r="L144" s="26">
        <f t="shared" si="6"/>
        <v>6.7735720173236591E-2</v>
      </c>
      <c r="M144" s="26">
        <f t="shared" si="7"/>
        <v>0.4</v>
      </c>
      <c r="N144" s="26">
        <f t="shared" si="8"/>
        <v>0.1</v>
      </c>
    </row>
    <row r="145" spans="1:14">
      <c r="A145" s="27" t="s">
        <v>37</v>
      </c>
      <c r="B145" s="27">
        <v>2110</v>
      </c>
      <c r="C145" s="27" t="s">
        <v>36</v>
      </c>
      <c r="D145" s="27" t="s">
        <v>17</v>
      </c>
      <c r="E145" s="29">
        <v>0</v>
      </c>
      <c r="F145" s="29">
        <v>49.3</v>
      </c>
      <c r="G145" s="29">
        <v>0.33</v>
      </c>
      <c r="H145" s="29">
        <v>2.0139999999999998</v>
      </c>
      <c r="I145" s="29">
        <v>0.28699999999999998</v>
      </c>
      <c r="J145" s="29">
        <v>0.315</v>
      </c>
      <c r="K145" s="28">
        <v>1.2961989140533601</v>
      </c>
      <c r="L145" s="26">
        <f t="shared" si="6"/>
        <v>2.1051890612869135</v>
      </c>
      <c r="M145" s="26">
        <f t="shared" si="7"/>
        <v>11.5</v>
      </c>
      <c r="N145" s="26">
        <f t="shared" si="8"/>
        <v>1.6</v>
      </c>
    </row>
    <row r="146" spans="1:14">
      <c r="A146" s="27" t="s">
        <v>37</v>
      </c>
      <c r="B146" s="27">
        <v>2110</v>
      </c>
      <c r="C146" s="27" t="s">
        <v>36</v>
      </c>
      <c r="D146" s="27" t="s">
        <v>17</v>
      </c>
      <c r="E146" s="29">
        <v>0</v>
      </c>
      <c r="F146" s="29">
        <v>49.3</v>
      </c>
      <c r="G146" s="29">
        <v>0.33</v>
      </c>
      <c r="H146" s="29">
        <v>2.0139999999999998</v>
      </c>
      <c r="I146" s="29">
        <v>0.28699999999999998</v>
      </c>
      <c r="J146" s="29">
        <v>0.315</v>
      </c>
      <c r="K146" s="28">
        <v>4.8280115078155897E-2</v>
      </c>
      <c r="L146" s="26">
        <f t="shared" si="6"/>
        <v>7.8412941901309943E-2</v>
      </c>
      <c r="M146" s="26">
        <f t="shared" si="7"/>
        <v>0.4</v>
      </c>
      <c r="N146" s="26">
        <f t="shared" si="8"/>
        <v>0.1</v>
      </c>
    </row>
    <row r="147" spans="1:14">
      <c r="A147" s="27" t="s">
        <v>37</v>
      </c>
      <c r="B147" s="27">
        <v>2130</v>
      </c>
      <c r="C147" s="27" t="s">
        <v>36</v>
      </c>
      <c r="D147" s="27" t="s">
        <v>17</v>
      </c>
      <c r="E147" s="29">
        <v>0</v>
      </c>
      <c r="F147" s="29">
        <v>49.3</v>
      </c>
      <c r="G147" s="29">
        <v>0.33</v>
      </c>
      <c r="H147" s="29">
        <v>1.022</v>
      </c>
      <c r="I147" s="29">
        <v>0.19600000000000001</v>
      </c>
      <c r="J147" s="29">
        <v>0.26200000000000001</v>
      </c>
      <c r="K147" s="28">
        <v>0.62206134520130596</v>
      </c>
      <c r="L147" s="26">
        <f t="shared" si="6"/>
        <v>0.87485670820202999</v>
      </c>
      <c r="M147" s="26">
        <f t="shared" si="7"/>
        <v>2.4</v>
      </c>
      <c r="N147" s="26">
        <f t="shared" si="8"/>
        <v>0.5</v>
      </c>
    </row>
    <row r="148" spans="1:14">
      <c r="A148" s="27" t="s">
        <v>37</v>
      </c>
      <c r="B148" s="27">
        <v>2130</v>
      </c>
      <c r="C148" s="27" t="s">
        <v>36</v>
      </c>
      <c r="D148" s="27" t="s">
        <v>17</v>
      </c>
      <c r="E148" s="29">
        <v>0</v>
      </c>
      <c r="F148" s="29">
        <v>49.3</v>
      </c>
      <c r="G148" s="29">
        <v>0.33</v>
      </c>
      <c r="H148" s="29">
        <v>1.022</v>
      </c>
      <c r="I148" s="29">
        <v>0.19600000000000001</v>
      </c>
      <c r="J148" s="29">
        <v>0.26200000000000001</v>
      </c>
      <c r="K148" s="28">
        <v>4.7402877194411698E-2</v>
      </c>
      <c r="L148" s="26">
        <f t="shared" si="6"/>
        <v>6.6666616438267365E-2</v>
      </c>
      <c r="M148" s="26">
        <f t="shared" si="7"/>
        <v>0.2</v>
      </c>
      <c r="N148" s="26">
        <f t="shared" si="8"/>
        <v>0</v>
      </c>
    </row>
    <row r="149" spans="1:14">
      <c r="A149" s="27" t="s">
        <v>37</v>
      </c>
      <c r="B149" s="27">
        <v>2120</v>
      </c>
      <c r="C149" s="27" t="s">
        <v>36</v>
      </c>
      <c r="D149" s="27" t="s">
        <v>38</v>
      </c>
      <c r="E149" s="29">
        <v>0</v>
      </c>
      <c r="F149" s="29">
        <v>49.3</v>
      </c>
      <c r="G149" s="29">
        <v>0.33</v>
      </c>
      <c r="H149" s="29">
        <v>1.022</v>
      </c>
      <c r="I149" s="29">
        <v>0.19600000000000001</v>
      </c>
      <c r="J149" s="29">
        <v>0.26200000000000001</v>
      </c>
      <c r="K149" s="28">
        <v>0.408490319788475</v>
      </c>
      <c r="L149" s="26">
        <f t="shared" si="6"/>
        <v>0.57449397757851473</v>
      </c>
      <c r="M149" s="26">
        <f t="shared" si="7"/>
        <v>1.6</v>
      </c>
      <c r="N149" s="26">
        <f t="shared" si="8"/>
        <v>0.3</v>
      </c>
    </row>
    <row r="150" spans="1:14">
      <c r="A150" s="27" t="s">
        <v>37</v>
      </c>
      <c r="B150" s="27">
        <v>2120</v>
      </c>
      <c r="C150" s="27" t="s">
        <v>36</v>
      </c>
      <c r="D150" s="27" t="s">
        <v>17</v>
      </c>
      <c r="E150" s="29">
        <v>0</v>
      </c>
      <c r="F150" s="29">
        <v>49.3</v>
      </c>
      <c r="G150" s="29">
        <v>0.33</v>
      </c>
      <c r="H150" s="29">
        <v>1.022</v>
      </c>
      <c r="I150" s="29">
        <v>0.19600000000000001</v>
      </c>
      <c r="J150" s="29">
        <v>0.26200000000000001</v>
      </c>
      <c r="K150" s="28">
        <v>1.78496573899053E-2</v>
      </c>
      <c r="L150" s="26">
        <f t="shared" si="6"/>
        <v>2.5103460658872978E-2</v>
      </c>
      <c r="M150" s="26">
        <f t="shared" si="7"/>
        <v>0.1</v>
      </c>
      <c r="N150" s="26">
        <f t="shared" si="8"/>
        <v>0</v>
      </c>
    </row>
    <row r="151" spans="1:14">
      <c r="A151" s="27" t="s">
        <v>37</v>
      </c>
      <c r="B151" s="27">
        <v>2110</v>
      </c>
      <c r="C151" s="27" t="s">
        <v>36</v>
      </c>
      <c r="D151" s="27" t="s">
        <v>17</v>
      </c>
      <c r="E151" s="29">
        <v>0</v>
      </c>
      <c r="F151" s="29">
        <v>49.3</v>
      </c>
      <c r="G151" s="29">
        <v>0.33</v>
      </c>
      <c r="H151" s="29">
        <v>2.0139999999999998</v>
      </c>
      <c r="I151" s="29">
        <v>0.28699999999999998</v>
      </c>
      <c r="J151" s="29">
        <v>0.315</v>
      </c>
      <c r="K151" s="28">
        <v>0.36486420061948899</v>
      </c>
      <c r="L151" s="26">
        <f t="shared" si="6"/>
        <v>0.59258506983112758</v>
      </c>
      <c r="M151" s="26">
        <f t="shared" si="7"/>
        <v>3.2</v>
      </c>
      <c r="N151" s="26">
        <f t="shared" si="8"/>
        <v>0.5</v>
      </c>
    </row>
    <row r="152" spans="1:14">
      <c r="A152" s="27" t="s">
        <v>37</v>
      </c>
      <c r="B152" s="27">
        <v>2110</v>
      </c>
      <c r="C152" s="27" t="s">
        <v>36</v>
      </c>
      <c r="D152" s="27" t="s">
        <v>17</v>
      </c>
      <c r="E152" s="29">
        <v>0</v>
      </c>
      <c r="F152" s="29">
        <v>49.3</v>
      </c>
      <c r="G152" s="29">
        <v>0.33</v>
      </c>
      <c r="H152" s="29">
        <v>2.0139999999999998</v>
      </c>
      <c r="I152" s="29">
        <v>0.28699999999999998</v>
      </c>
      <c r="J152" s="29">
        <v>0.315</v>
      </c>
      <c r="K152" s="28">
        <v>1.07280362709646</v>
      </c>
      <c r="L152" s="26">
        <f t="shared" si="6"/>
        <v>1.7423671908580378</v>
      </c>
      <c r="M152" s="26">
        <f t="shared" si="7"/>
        <v>9.5</v>
      </c>
      <c r="N152" s="26">
        <f t="shared" si="8"/>
        <v>1.4</v>
      </c>
    </row>
    <row r="153" spans="1:14">
      <c r="A153" s="27" t="s">
        <v>37</v>
      </c>
      <c r="B153" s="27">
        <v>2110</v>
      </c>
      <c r="C153" s="27" t="s">
        <v>36</v>
      </c>
      <c r="D153" s="27" t="s">
        <v>38</v>
      </c>
      <c r="E153" s="29">
        <v>0</v>
      </c>
      <c r="F153" s="29">
        <v>49.3</v>
      </c>
      <c r="G153" s="29">
        <v>0.33</v>
      </c>
      <c r="H153" s="29">
        <v>2.0139999999999998</v>
      </c>
      <c r="I153" s="29">
        <v>0.28699999999999998</v>
      </c>
      <c r="J153" s="29">
        <v>0.315</v>
      </c>
      <c r="K153" s="28">
        <v>3.1270816858999102</v>
      </c>
      <c r="L153" s="26">
        <f t="shared" si="6"/>
        <v>5.0787715431121914</v>
      </c>
      <c r="M153" s="26">
        <f t="shared" si="7"/>
        <v>27.8</v>
      </c>
      <c r="N153" s="26">
        <f t="shared" si="8"/>
        <v>4</v>
      </c>
    </row>
    <row r="154" spans="1:14">
      <c r="A154" s="27" t="s">
        <v>37</v>
      </c>
      <c r="B154" s="27">
        <v>2110</v>
      </c>
      <c r="C154" s="27" t="s">
        <v>36</v>
      </c>
      <c r="D154" s="27" t="s">
        <v>17</v>
      </c>
      <c r="E154" s="29">
        <v>0</v>
      </c>
      <c r="F154" s="29">
        <v>49.3</v>
      </c>
      <c r="G154" s="29">
        <v>0.33</v>
      </c>
      <c r="H154" s="29">
        <v>2.0139999999999998</v>
      </c>
      <c r="I154" s="29">
        <v>0.28699999999999998</v>
      </c>
      <c r="J154" s="29">
        <v>0.315</v>
      </c>
      <c r="K154" s="28">
        <v>0.76359756901353404</v>
      </c>
      <c r="L154" s="26">
        <f t="shared" si="6"/>
        <v>1.2401779017741059</v>
      </c>
      <c r="M154" s="26">
        <f t="shared" si="7"/>
        <v>6.8</v>
      </c>
      <c r="N154" s="26">
        <f t="shared" si="8"/>
        <v>1</v>
      </c>
    </row>
    <row r="155" spans="1:14">
      <c r="A155" s="27" t="s">
        <v>37</v>
      </c>
      <c r="B155" s="27">
        <v>2210</v>
      </c>
      <c r="C155" s="27" t="s">
        <v>36</v>
      </c>
      <c r="D155" s="27" t="s">
        <v>17</v>
      </c>
      <c r="E155" s="29">
        <v>0</v>
      </c>
      <c r="F155" s="29">
        <v>49.3</v>
      </c>
      <c r="G155" s="29">
        <v>0.33</v>
      </c>
      <c r="H155" s="29">
        <v>1.347</v>
      </c>
      <c r="I155" s="29">
        <v>0.27400000000000002</v>
      </c>
      <c r="J155" s="29">
        <v>0.315</v>
      </c>
      <c r="K155" s="28">
        <v>1.36302256790543</v>
      </c>
      <c r="L155" s="26">
        <f t="shared" si="6"/>
        <v>2.2137190280994066</v>
      </c>
      <c r="M155" s="26">
        <f t="shared" si="7"/>
        <v>8.1</v>
      </c>
      <c r="N155" s="26">
        <f t="shared" si="8"/>
        <v>1.7</v>
      </c>
    </row>
    <row r="156" spans="1:14">
      <c r="A156" s="27" t="s">
        <v>37</v>
      </c>
      <c r="B156" s="27">
        <v>2210</v>
      </c>
      <c r="C156" s="27" t="s">
        <v>36</v>
      </c>
      <c r="D156" s="27" t="s">
        <v>17</v>
      </c>
      <c r="E156" s="29">
        <v>0</v>
      </c>
      <c r="F156" s="29">
        <v>49.3</v>
      </c>
      <c r="G156" s="29">
        <v>0.33</v>
      </c>
      <c r="H156" s="29">
        <v>1.347</v>
      </c>
      <c r="I156" s="29">
        <v>0.27400000000000002</v>
      </c>
      <c r="J156" s="29">
        <v>0.315</v>
      </c>
      <c r="K156" s="28">
        <v>13.543506083900001</v>
      </c>
      <c r="L156" s="26">
        <f t="shared" si="6"/>
        <v>21.996346818514084</v>
      </c>
      <c r="M156" s="26">
        <f t="shared" si="7"/>
        <v>80.599999999999994</v>
      </c>
      <c r="N156" s="26">
        <f t="shared" si="8"/>
        <v>16.399999999999999</v>
      </c>
    </row>
    <row r="157" spans="1:14">
      <c r="A157" s="27" t="s">
        <v>37</v>
      </c>
      <c r="B157" s="27">
        <v>2210</v>
      </c>
      <c r="C157" s="27" t="s">
        <v>36</v>
      </c>
      <c r="D157" s="27" t="s">
        <v>17</v>
      </c>
      <c r="E157" s="29">
        <v>0</v>
      </c>
      <c r="F157" s="29">
        <v>49.3</v>
      </c>
      <c r="G157" s="29">
        <v>0.33</v>
      </c>
      <c r="H157" s="29">
        <v>1.347</v>
      </c>
      <c r="I157" s="29">
        <v>0.27400000000000002</v>
      </c>
      <c r="J157" s="29">
        <v>0.315</v>
      </c>
      <c r="K157" s="28">
        <v>21.682882877099999</v>
      </c>
      <c r="L157" s="26">
        <f t="shared" si="6"/>
        <v>35.215712152770031</v>
      </c>
      <c r="M157" s="26">
        <f t="shared" si="7"/>
        <v>129.1</v>
      </c>
      <c r="N157" s="26">
        <f t="shared" si="8"/>
        <v>26.3</v>
      </c>
    </row>
    <row r="158" spans="1:14">
      <c r="A158" s="27" t="s">
        <v>37</v>
      </c>
      <c r="B158" s="27">
        <v>2210</v>
      </c>
      <c r="C158" s="27" t="s">
        <v>36</v>
      </c>
      <c r="D158" s="27" t="s">
        <v>17</v>
      </c>
      <c r="E158" s="29">
        <v>0</v>
      </c>
      <c r="F158" s="29">
        <v>49.3</v>
      </c>
      <c r="G158" s="29">
        <v>0.33</v>
      </c>
      <c r="H158" s="29">
        <v>1.347</v>
      </c>
      <c r="I158" s="29">
        <v>0.27400000000000002</v>
      </c>
      <c r="J158" s="29">
        <v>0.315</v>
      </c>
      <c r="K158" s="28">
        <v>11.1791893551</v>
      </c>
      <c r="L158" s="26">
        <f t="shared" si="6"/>
        <v>18.156400911351785</v>
      </c>
      <c r="M158" s="26">
        <f t="shared" si="7"/>
        <v>66.5</v>
      </c>
      <c r="N158" s="26">
        <f t="shared" si="8"/>
        <v>13.5</v>
      </c>
    </row>
    <row r="159" spans="1:14">
      <c r="A159" s="27" t="s">
        <v>37</v>
      </c>
      <c r="B159" s="27">
        <v>2210</v>
      </c>
      <c r="C159" s="27" t="s">
        <v>36</v>
      </c>
      <c r="D159" s="27" t="s">
        <v>17</v>
      </c>
      <c r="E159" s="29">
        <v>0</v>
      </c>
      <c r="F159" s="29">
        <v>49.3</v>
      </c>
      <c r="G159" s="29">
        <v>0.33</v>
      </c>
      <c r="H159" s="29">
        <v>1.347</v>
      </c>
      <c r="I159" s="29">
        <v>0.27400000000000002</v>
      </c>
      <c r="J159" s="29">
        <v>0.315</v>
      </c>
      <c r="K159" s="28">
        <v>12.2420569686</v>
      </c>
      <c r="L159" s="26">
        <f t="shared" si="6"/>
        <v>19.882630774127474</v>
      </c>
      <c r="M159" s="26">
        <f t="shared" si="7"/>
        <v>72.900000000000006</v>
      </c>
      <c r="N159" s="26">
        <f t="shared" si="8"/>
        <v>14.8</v>
      </c>
    </row>
    <row r="160" spans="1:14">
      <c r="A160" s="27" t="s">
        <v>37</v>
      </c>
      <c r="B160" s="27">
        <v>2210</v>
      </c>
      <c r="C160" s="27" t="s">
        <v>36</v>
      </c>
      <c r="D160" s="27" t="s">
        <v>17</v>
      </c>
      <c r="E160" s="29">
        <v>0</v>
      </c>
      <c r="F160" s="29">
        <v>49.3</v>
      </c>
      <c r="G160" s="29">
        <v>0.33</v>
      </c>
      <c r="H160" s="29">
        <v>1.347</v>
      </c>
      <c r="I160" s="29">
        <v>0.27400000000000002</v>
      </c>
      <c r="J160" s="29">
        <v>0.315</v>
      </c>
      <c r="K160" s="28">
        <v>3.62880654287305</v>
      </c>
      <c r="L160" s="26">
        <f t="shared" si="6"/>
        <v>5.8936354264436925</v>
      </c>
      <c r="M160" s="26">
        <f t="shared" si="7"/>
        <v>21.6</v>
      </c>
      <c r="N160" s="26">
        <f t="shared" si="8"/>
        <v>4.4000000000000004</v>
      </c>
    </row>
    <row r="161" spans="1:14">
      <c r="A161" s="27" t="s">
        <v>37</v>
      </c>
      <c r="B161" s="27">
        <v>2210</v>
      </c>
      <c r="C161" s="27" t="s">
        <v>36</v>
      </c>
      <c r="D161" s="27" t="s">
        <v>17</v>
      </c>
      <c r="E161" s="29">
        <v>0</v>
      </c>
      <c r="F161" s="29">
        <v>49.3</v>
      </c>
      <c r="G161" s="29">
        <v>0.33</v>
      </c>
      <c r="H161" s="29">
        <v>1.347</v>
      </c>
      <c r="I161" s="29">
        <v>0.27400000000000002</v>
      </c>
      <c r="J161" s="29">
        <v>0.315</v>
      </c>
      <c r="K161" s="28">
        <v>2.0199759695564898</v>
      </c>
      <c r="L161" s="26">
        <f t="shared" si="6"/>
        <v>3.2806934715559337</v>
      </c>
      <c r="M161" s="26">
        <f t="shared" si="7"/>
        <v>12</v>
      </c>
      <c r="N161" s="26">
        <f t="shared" si="8"/>
        <v>2.4</v>
      </c>
    </row>
    <row r="162" spans="1:14">
      <c r="A162" s="27" t="s">
        <v>37</v>
      </c>
      <c r="B162" s="27">
        <v>2210</v>
      </c>
      <c r="C162" s="27" t="s">
        <v>36</v>
      </c>
      <c r="D162" s="27" t="s">
        <v>17</v>
      </c>
      <c r="E162" s="29">
        <v>0</v>
      </c>
      <c r="F162" s="29">
        <v>49.3</v>
      </c>
      <c r="G162" s="29">
        <v>0.33</v>
      </c>
      <c r="H162" s="29">
        <v>1.347</v>
      </c>
      <c r="I162" s="29">
        <v>0.27400000000000002</v>
      </c>
      <c r="J162" s="29">
        <v>0.315</v>
      </c>
      <c r="K162" s="28">
        <v>15.7991275923</v>
      </c>
      <c r="L162" s="26">
        <f t="shared" si="6"/>
        <v>25.659758100844236</v>
      </c>
      <c r="M162" s="26">
        <f t="shared" si="7"/>
        <v>94</v>
      </c>
      <c r="N162" s="26">
        <f t="shared" si="8"/>
        <v>19.100000000000001</v>
      </c>
    </row>
    <row r="163" spans="1:14">
      <c r="A163" s="27" t="s">
        <v>37</v>
      </c>
      <c r="B163" s="27">
        <v>2210</v>
      </c>
      <c r="C163" s="27" t="s">
        <v>36</v>
      </c>
      <c r="D163" s="27" t="s">
        <v>38</v>
      </c>
      <c r="E163" s="29">
        <v>0</v>
      </c>
      <c r="F163" s="29">
        <v>49.3</v>
      </c>
      <c r="G163" s="29">
        <v>0.33</v>
      </c>
      <c r="H163" s="29">
        <v>1.347</v>
      </c>
      <c r="I163" s="29">
        <v>0.27400000000000002</v>
      </c>
      <c r="J163" s="29">
        <v>0.315</v>
      </c>
      <c r="K163" s="28">
        <v>92.171201567599994</v>
      </c>
      <c r="L163" s="26">
        <f t="shared" si="6"/>
        <v>149.69755274597833</v>
      </c>
      <c r="M163" s="26">
        <f t="shared" si="7"/>
        <v>548.70000000000005</v>
      </c>
      <c r="N163" s="26">
        <f t="shared" si="8"/>
        <v>111.6</v>
      </c>
    </row>
    <row r="164" spans="1:14">
      <c r="A164" s="27" t="s">
        <v>37</v>
      </c>
      <c r="B164" s="27">
        <v>2210</v>
      </c>
      <c r="C164" s="27" t="s">
        <v>36</v>
      </c>
      <c r="D164" s="27" t="s">
        <v>38</v>
      </c>
      <c r="E164" s="29">
        <v>0</v>
      </c>
      <c r="F164" s="29">
        <v>49.3</v>
      </c>
      <c r="G164" s="29">
        <v>0.33</v>
      </c>
      <c r="H164" s="29">
        <v>1.347</v>
      </c>
      <c r="I164" s="29">
        <v>0.27400000000000002</v>
      </c>
      <c r="J164" s="29">
        <v>0.315</v>
      </c>
      <c r="K164" s="28">
        <v>132.53688634700001</v>
      </c>
      <c r="L164" s="26">
        <f t="shared" si="6"/>
        <v>215.25647053832137</v>
      </c>
      <c r="M164" s="26">
        <f t="shared" si="7"/>
        <v>789</v>
      </c>
      <c r="N164" s="26">
        <f t="shared" si="8"/>
        <v>160.5</v>
      </c>
    </row>
    <row r="165" spans="1:14">
      <c r="A165" s="27" t="s">
        <v>37</v>
      </c>
      <c r="B165" s="27">
        <v>2210</v>
      </c>
      <c r="C165" s="27" t="s">
        <v>36</v>
      </c>
      <c r="D165" s="27" t="s">
        <v>17</v>
      </c>
      <c r="E165" s="29">
        <v>0</v>
      </c>
      <c r="F165" s="29">
        <v>49.3</v>
      </c>
      <c r="G165" s="29">
        <v>0.33</v>
      </c>
      <c r="H165" s="29">
        <v>1.347</v>
      </c>
      <c r="I165" s="29">
        <v>0.27400000000000002</v>
      </c>
      <c r="J165" s="29">
        <v>0.315</v>
      </c>
      <c r="K165" s="28">
        <v>58.303169000700002</v>
      </c>
      <c r="L165" s="26">
        <f t="shared" si="6"/>
        <v>94.69163435326189</v>
      </c>
      <c r="M165" s="26">
        <f t="shared" si="7"/>
        <v>347.1</v>
      </c>
      <c r="N165" s="26">
        <f t="shared" si="8"/>
        <v>70.599999999999994</v>
      </c>
    </row>
    <row r="166" spans="1:14">
      <c r="A166" s="27" t="s">
        <v>37</v>
      </c>
      <c r="B166" s="27">
        <v>2210</v>
      </c>
      <c r="C166" s="27" t="s">
        <v>36</v>
      </c>
      <c r="D166" s="27" t="s">
        <v>17</v>
      </c>
      <c r="E166" s="29">
        <v>0</v>
      </c>
      <c r="F166" s="29">
        <v>49.3</v>
      </c>
      <c r="G166" s="29">
        <v>0.33</v>
      </c>
      <c r="H166" s="29">
        <v>1.347</v>
      </c>
      <c r="I166" s="29">
        <v>0.27400000000000002</v>
      </c>
      <c r="J166" s="29">
        <v>0.315</v>
      </c>
      <c r="K166" s="28">
        <v>2.9965697443058898</v>
      </c>
      <c r="L166" s="26">
        <f t="shared" si="6"/>
        <v>4.8668038359708028</v>
      </c>
      <c r="M166" s="26">
        <f t="shared" si="7"/>
        <v>17.8</v>
      </c>
      <c r="N166" s="26">
        <f t="shared" si="8"/>
        <v>3.6</v>
      </c>
    </row>
    <row r="167" spans="1:14">
      <c r="A167" s="27" t="s">
        <v>37</v>
      </c>
      <c r="B167" s="27">
        <v>2210</v>
      </c>
      <c r="C167" s="27" t="s">
        <v>36</v>
      </c>
      <c r="D167" s="27" t="s">
        <v>17</v>
      </c>
      <c r="E167" s="29">
        <v>0</v>
      </c>
      <c r="F167" s="29">
        <v>49.3</v>
      </c>
      <c r="G167" s="29">
        <v>0.33</v>
      </c>
      <c r="H167" s="29">
        <v>1.347</v>
      </c>
      <c r="I167" s="29">
        <v>0.27400000000000002</v>
      </c>
      <c r="J167" s="29">
        <v>0.315</v>
      </c>
      <c r="K167" s="28">
        <v>46.272838844500001</v>
      </c>
      <c r="L167" s="26">
        <f t="shared" si="6"/>
        <v>75.152874388323568</v>
      </c>
      <c r="M167" s="26">
        <f t="shared" si="7"/>
        <v>275.39999999999998</v>
      </c>
      <c r="N167" s="26">
        <f t="shared" si="8"/>
        <v>56</v>
      </c>
    </row>
    <row r="168" spans="1:14">
      <c r="A168" s="27" t="s">
        <v>37</v>
      </c>
      <c r="B168" s="27">
        <v>2210</v>
      </c>
      <c r="C168" s="27" t="s">
        <v>36</v>
      </c>
      <c r="D168" s="27" t="s">
        <v>17</v>
      </c>
      <c r="E168" s="29">
        <v>0</v>
      </c>
      <c r="F168" s="29">
        <v>49.3</v>
      </c>
      <c r="G168" s="29">
        <v>0.33</v>
      </c>
      <c r="H168" s="29">
        <v>1.347</v>
      </c>
      <c r="I168" s="29">
        <v>0.27400000000000002</v>
      </c>
      <c r="J168" s="29">
        <v>0.315</v>
      </c>
      <c r="K168" s="28">
        <v>44.891537321599998</v>
      </c>
      <c r="L168" s="26">
        <f t="shared" si="6"/>
        <v>72.9094680524436</v>
      </c>
      <c r="M168" s="26">
        <f t="shared" si="7"/>
        <v>267.2</v>
      </c>
      <c r="N168" s="26">
        <f t="shared" si="8"/>
        <v>54.4</v>
      </c>
    </row>
    <row r="169" spans="1:14">
      <c r="A169" s="27" t="s">
        <v>37</v>
      </c>
      <c r="B169" s="27">
        <v>2210</v>
      </c>
      <c r="C169" s="27" t="s">
        <v>36</v>
      </c>
      <c r="D169" s="27" t="s">
        <v>17</v>
      </c>
      <c r="E169" s="29">
        <v>0</v>
      </c>
      <c r="F169" s="29">
        <v>49.3</v>
      </c>
      <c r="G169" s="29">
        <v>0.33</v>
      </c>
      <c r="H169" s="29">
        <v>1.347</v>
      </c>
      <c r="I169" s="29">
        <v>0.27400000000000002</v>
      </c>
      <c r="J169" s="29">
        <v>0.315</v>
      </c>
      <c r="K169" s="28">
        <v>684.87799866</v>
      </c>
      <c r="L169" s="26">
        <f t="shared" si="6"/>
        <v>1112.3274795736725</v>
      </c>
      <c r="M169" s="26">
        <f t="shared" si="7"/>
        <v>4076.9</v>
      </c>
      <c r="N169" s="26">
        <f t="shared" si="8"/>
        <v>829.3</v>
      </c>
    </row>
    <row r="170" spans="1:14">
      <c r="A170" s="27" t="s">
        <v>37</v>
      </c>
      <c r="B170" s="27">
        <v>2210</v>
      </c>
      <c r="C170" s="27" t="s">
        <v>36</v>
      </c>
      <c r="D170" s="27" t="s">
        <v>17</v>
      </c>
      <c r="E170" s="29">
        <v>0</v>
      </c>
      <c r="F170" s="29">
        <v>49.3</v>
      </c>
      <c r="G170" s="29">
        <v>0.33</v>
      </c>
      <c r="H170" s="29">
        <v>1.347</v>
      </c>
      <c r="I170" s="29">
        <v>0.27400000000000002</v>
      </c>
      <c r="J170" s="29">
        <v>0.315</v>
      </c>
      <c r="K170" s="28">
        <v>2.4729970774804499</v>
      </c>
      <c r="L170" s="26">
        <f t="shared" si="6"/>
        <v>4.0164563784629355</v>
      </c>
      <c r="M170" s="26">
        <f t="shared" si="7"/>
        <v>14.7</v>
      </c>
      <c r="N170" s="26">
        <f t="shared" si="8"/>
        <v>3</v>
      </c>
    </row>
    <row r="171" spans="1:14">
      <c r="A171" s="27" t="s">
        <v>37</v>
      </c>
      <c r="B171" s="27">
        <v>2210</v>
      </c>
      <c r="C171" s="27" t="s">
        <v>36</v>
      </c>
      <c r="D171" s="27" t="s">
        <v>38</v>
      </c>
      <c r="E171" s="29">
        <v>0</v>
      </c>
      <c r="F171" s="29">
        <v>49.3</v>
      </c>
      <c r="G171" s="29">
        <v>0.33</v>
      </c>
      <c r="H171" s="29">
        <v>1.347</v>
      </c>
      <c r="I171" s="29">
        <v>0.27400000000000002</v>
      </c>
      <c r="J171" s="29">
        <v>0.315</v>
      </c>
      <c r="K171" s="28">
        <v>102.51990126</v>
      </c>
      <c r="L171" s="26">
        <f t="shared" si="6"/>
        <v>166.50513463389748</v>
      </c>
      <c r="M171" s="26">
        <f t="shared" si="7"/>
        <v>610.29999999999995</v>
      </c>
      <c r="N171" s="26">
        <f t="shared" si="8"/>
        <v>124.1</v>
      </c>
    </row>
    <row r="172" spans="1:14">
      <c r="A172" s="27" t="s">
        <v>37</v>
      </c>
      <c r="B172" s="27">
        <v>2210</v>
      </c>
      <c r="C172" s="27" t="s">
        <v>36</v>
      </c>
      <c r="D172" s="27" t="s">
        <v>17</v>
      </c>
      <c r="E172" s="29">
        <v>0</v>
      </c>
      <c r="F172" s="29">
        <v>49.3</v>
      </c>
      <c r="G172" s="29">
        <v>0.33</v>
      </c>
      <c r="H172" s="29">
        <v>1.347</v>
      </c>
      <c r="I172" s="29">
        <v>0.27400000000000002</v>
      </c>
      <c r="J172" s="29">
        <v>0.315</v>
      </c>
      <c r="K172" s="28">
        <v>19.854704871100001</v>
      </c>
      <c r="L172" s="26">
        <f t="shared" si="6"/>
        <v>32.246522548775289</v>
      </c>
      <c r="M172" s="26">
        <f t="shared" si="7"/>
        <v>118.2</v>
      </c>
      <c r="N172" s="26">
        <f t="shared" si="8"/>
        <v>24</v>
      </c>
    </row>
    <row r="173" spans="1:14">
      <c r="A173" s="27" t="s">
        <v>37</v>
      </c>
      <c r="B173" s="27">
        <v>2210</v>
      </c>
      <c r="C173" s="27" t="s">
        <v>36</v>
      </c>
      <c r="D173" s="27" t="s">
        <v>17</v>
      </c>
      <c r="E173" s="29">
        <v>0</v>
      </c>
      <c r="F173" s="29">
        <v>49.3</v>
      </c>
      <c r="G173" s="29">
        <v>0.33</v>
      </c>
      <c r="H173" s="29">
        <v>1.347</v>
      </c>
      <c r="I173" s="29">
        <v>0.27400000000000002</v>
      </c>
      <c r="J173" s="29">
        <v>0.315</v>
      </c>
      <c r="K173" s="28">
        <v>4.2047298245617899</v>
      </c>
      <c r="L173" s="26">
        <f t="shared" si="6"/>
        <v>6.8290068263164159</v>
      </c>
      <c r="M173" s="26">
        <f t="shared" si="7"/>
        <v>25</v>
      </c>
      <c r="N173" s="26">
        <f t="shared" si="8"/>
        <v>5.0999999999999996</v>
      </c>
    </row>
    <row r="174" spans="1:14">
      <c r="A174" s="27" t="s">
        <v>37</v>
      </c>
      <c r="B174" s="27">
        <v>2210</v>
      </c>
      <c r="C174" s="27" t="s">
        <v>36</v>
      </c>
      <c r="D174" s="27" t="s">
        <v>17</v>
      </c>
      <c r="E174" s="29">
        <v>0</v>
      </c>
      <c r="F174" s="29">
        <v>49.3</v>
      </c>
      <c r="G174" s="29">
        <v>0.33</v>
      </c>
      <c r="H174" s="29">
        <v>1.347</v>
      </c>
      <c r="I174" s="29">
        <v>0.27400000000000002</v>
      </c>
      <c r="J174" s="29">
        <v>0.315</v>
      </c>
      <c r="K174" s="28">
        <v>12.772660537</v>
      </c>
      <c r="L174" s="26">
        <f t="shared" si="6"/>
        <v>20.744397294655123</v>
      </c>
      <c r="M174" s="26">
        <f t="shared" si="7"/>
        <v>76</v>
      </c>
      <c r="N174" s="26">
        <f t="shared" si="8"/>
        <v>15.5</v>
      </c>
    </row>
    <row r="175" spans="1:14">
      <c r="A175" s="27" t="s">
        <v>37</v>
      </c>
      <c r="B175" s="27">
        <v>2210</v>
      </c>
      <c r="C175" s="27" t="s">
        <v>36</v>
      </c>
      <c r="D175" s="27" t="s">
        <v>17</v>
      </c>
      <c r="E175" s="29">
        <v>0</v>
      </c>
      <c r="F175" s="29">
        <v>49.3</v>
      </c>
      <c r="G175" s="29">
        <v>0.33</v>
      </c>
      <c r="H175" s="29">
        <v>1.347</v>
      </c>
      <c r="I175" s="29">
        <v>0.27400000000000002</v>
      </c>
      <c r="J175" s="29">
        <v>0.315</v>
      </c>
      <c r="K175" s="28">
        <v>6.0853780449211099</v>
      </c>
      <c r="L175" s="26">
        <f t="shared" si="6"/>
        <v>9.8834146172074959</v>
      </c>
      <c r="M175" s="26">
        <f t="shared" si="7"/>
        <v>36.200000000000003</v>
      </c>
      <c r="N175" s="26">
        <f t="shared" si="8"/>
        <v>7.4</v>
      </c>
    </row>
    <row r="176" spans="1:14">
      <c r="A176" s="27" t="s">
        <v>37</v>
      </c>
      <c r="B176" s="27">
        <v>2210</v>
      </c>
      <c r="C176" s="27" t="s">
        <v>36</v>
      </c>
      <c r="D176" s="27" t="s">
        <v>17</v>
      </c>
      <c r="E176" s="29">
        <v>0</v>
      </c>
      <c r="F176" s="29">
        <v>49.3</v>
      </c>
      <c r="G176" s="29">
        <v>0.33</v>
      </c>
      <c r="H176" s="29">
        <v>1.347</v>
      </c>
      <c r="I176" s="29">
        <v>0.27400000000000002</v>
      </c>
      <c r="J176" s="29">
        <v>0.315</v>
      </c>
      <c r="K176" s="28">
        <v>4.3455791579190404</v>
      </c>
      <c r="L176" s="26">
        <f t="shared" si="6"/>
        <v>7.057763749855261</v>
      </c>
      <c r="M176" s="26">
        <f t="shared" si="7"/>
        <v>25.9</v>
      </c>
      <c r="N176" s="26">
        <f t="shared" si="8"/>
        <v>5.3</v>
      </c>
    </row>
    <row r="177" spans="1:14">
      <c r="A177" s="27" t="s">
        <v>37</v>
      </c>
      <c r="B177" s="27">
        <v>2210</v>
      </c>
      <c r="C177" s="27" t="s">
        <v>36</v>
      </c>
      <c r="D177" s="27" t="s">
        <v>17</v>
      </c>
      <c r="E177" s="29">
        <v>0</v>
      </c>
      <c r="F177" s="29">
        <v>49.3</v>
      </c>
      <c r="G177" s="29">
        <v>0.33</v>
      </c>
      <c r="H177" s="29">
        <v>1.347</v>
      </c>
      <c r="I177" s="29">
        <v>0.27400000000000002</v>
      </c>
      <c r="J177" s="29">
        <v>0.315</v>
      </c>
      <c r="K177" s="28">
        <v>4.4861421083784698</v>
      </c>
      <c r="L177" s="26">
        <f t="shared" si="6"/>
        <v>7.2860555517701826</v>
      </c>
      <c r="M177" s="26">
        <f t="shared" si="7"/>
        <v>26.7</v>
      </c>
      <c r="N177" s="26">
        <f t="shared" si="8"/>
        <v>5.4</v>
      </c>
    </row>
    <row r="178" spans="1:14">
      <c r="A178" s="27" t="s">
        <v>37</v>
      </c>
      <c r="B178" s="27">
        <v>2210</v>
      </c>
      <c r="C178" s="27" t="s">
        <v>36</v>
      </c>
      <c r="D178" s="27" t="s">
        <v>17</v>
      </c>
      <c r="E178" s="29">
        <v>0</v>
      </c>
      <c r="F178" s="29">
        <v>49.3</v>
      </c>
      <c r="G178" s="29">
        <v>0.33</v>
      </c>
      <c r="H178" s="29">
        <v>1.347</v>
      </c>
      <c r="I178" s="29">
        <v>0.27400000000000002</v>
      </c>
      <c r="J178" s="29">
        <v>0.315</v>
      </c>
      <c r="K178" s="28">
        <v>7.3433249223126898E-2</v>
      </c>
      <c r="L178" s="26">
        <f t="shared" si="6"/>
        <v>0.11926477589451095</v>
      </c>
      <c r="M178" s="26">
        <f t="shared" si="7"/>
        <v>0.4</v>
      </c>
      <c r="N178" s="26">
        <f t="shared" si="8"/>
        <v>0.1</v>
      </c>
    </row>
    <row r="179" spans="1:14">
      <c r="A179" s="27" t="s">
        <v>37</v>
      </c>
      <c r="B179" s="27">
        <v>2210</v>
      </c>
      <c r="C179" s="27" t="s">
        <v>36</v>
      </c>
      <c r="D179" s="27" t="s">
        <v>38</v>
      </c>
      <c r="E179" s="29">
        <v>0</v>
      </c>
      <c r="F179" s="29">
        <v>49.3</v>
      </c>
      <c r="G179" s="29">
        <v>0.33</v>
      </c>
      <c r="H179" s="29">
        <v>1.347</v>
      </c>
      <c r="I179" s="29">
        <v>0.27400000000000002</v>
      </c>
      <c r="J179" s="29">
        <v>0.315</v>
      </c>
      <c r="K179" s="28">
        <v>216.51374757900001</v>
      </c>
      <c r="L179" s="26">
        <f t="shared" si="6"/>
        <v>351.64539028674335</v>
      </c>
      <c r="M179" s="26">
        <f t="shared" si="7"/>
        <v>1288.8</v>
      </c>
      <c r="N179" s="26">
        <f t="shared" si="8"/>
        <v>262.2</v>
      </c>
    </row>
    <row r="180" spans="1:14">
      <c r="A180" s="27" t="s">
        <v>37</v>
      </c>
      <c r="B180" s="27">
        <v>2210</v>
      </c>
      <c r="C180" s="27" t="s">
        <v>36</v>
      </c>
      <c r="D180" s="27" t="s">
        <v>17</v>
      </c>
      <c r="E180" s="29">
        <v>0</v>
      </c>
      <c r="F180" s="29">
        <v>49.3</v>
      </c>
      <c r="G180" s="29">
        <v>0.33</v>
      </c>
      <c r="H180" s="29">
        <v>1.347</v>
      </c>
      <c r="I180" s="29">
        <v>0.27400000000000002</v>
      </c>
      <c r="J180" s="29">
        <v>0.315</v>
      </c>
      <c r="K180" s="28">
        <v>6.2264530280330899</v>
      </c>
      <c r="L180" s="26">
        <f t="shared" si="6"/>
        <v>10.112538024154242</v>
      </c>
      <c r="M180" s="26">
        <f t="shared" si="7"/>
        <v>37.1</v>
      </c>
      <c r="N180" s="26">
        <f t="shared" si="8"/>
        <v>7.5</v>
      </c>
    </row>
    <row r="181" spans="1:14">
      <c r="A181" s="27" t="s">
        <v>37</v>
      </c>
      <c r="B181" s="27">
        <v>2210</v>
      </c>
      <c r="C181" s="27" t="s">
        <v>36</v>
      </c>
      <c r="D181" s="27" t="s">
        <v>17</v>
      </c>
      <c r="E181" s="29">
        <v>0</v>
      </c>
      <c r="F181" s="29">
        <v>49.3</v>
      </c>
      <c r="G181" s="29">
        <v>0.33</v>
      </c>
      <c r="H181" s="29">
        <v>1.347</v>
      </c>
      <c r="I181" s="29">
        <v>0.27400000000000002</v>
      </c>
      <c r="J181" s="29">
        <v>0.315</v>
      </c>
      <c r="K181" s="28">
        <v>9.3920655082131805</v>
      </c>
      <c r="L181" s="26">
        <f t="shared" si="6"/>
        <v>15.253888393526731</v>
      </c>
      <c r="M181" s="26">
        <f t="shared" si="7"/>
        <v>55.9</v>
      </c>
      <c r="N181" s="26">
        <f t="shared" si="8"/>
        <v>11.4</v>
      </c>
    </row>
    <row r="182" spans="1:14">
      <c r="A182" s="27" t="s">
        <v>37</v>
      </c>
      <c r="B182" s="27">
        <v>2210</v>
      </c>
      <c r="C182" s="27" t="s">
        <v>36</v>
      </c>
      <c r="D182" s="27" t="s">
        <v>17</v>
      </c>
      <c r="E182" s="29">
        <v>0</v>
      </c>
      <c r="F182" s="29">
        <v>49.3</v>
      </c>
      <c r="G182" s="29">
        <v>0.33</v>
      </c>
      <c r="H182" s="29">
        <v>1.347</v>
      </c>
      <c r="I182" s="29">
        <v>0.27400000000000002</v>
      </c>
      <c r="J182" s="29">
        <v>0.315</v>
      </c>
      <c r="K182" s="28">
        <v>3.52410197463101</v>
      </c>
      <c r="L182" s="26">
        <f t="shared" si="6"/>
        <v>5.7235821195475882</v>
      </c>
      <c r="M182" s="26">
        <f t="shared" si="7"/>
        <v>21</v>
      </c>
      <c r="N182" s="26">
        <f t="shared" si="8"/>
        <v>4.3</v>
      </c>
    </row>
    <row r="183" spans="1:14">
      <c r="A183" s="27" t="s">
        <v>37</v>
      </c>
      <c r="B183" s="27">
        <v>2210</v>
      </c>
      <c r="C183" s="27" t="s">
        <v>36</v>
      </c>
      <c r="D183" s="27" t="s">
        <v>39</v>
      </c>
      <c r="E183" s="29">
        <v>0</v>
      </c>
      <c r="F183" s="29">
        <v>49.3</v>
      </c>
      <c r="G183" s="29">
        <v>0.33</v>
      </c>
      <c r="H183" s="29">
        <v>1.347</v>
      </c>
      <c r="I183" s="29">
        <v>0.27400000000000002</v>
      </c>
      <c r="J183" s="29">
        <v>0.315</v>
      </c>
      <c r="K183" s="28">
        <v>3.7123016628189802</v>
      </c>
      <c r="L183" s="26">
        <f t="shared" si="6"/>
        <v>6.0292419381258764</v>
      </c>
      <c r="M183" s="26">
        <f t="shared" si="7"/>
        <v>22.1</v>
      </c>
      <c r="N183" s="26">
        <f t="shared" si="8"/>
        <v>4.5</v>
      </c>
    </row>
    <row r="184" spans="1:14">
      <c r="A184" s="27" t="s">
        <v>37</v>
      </c>
      <c r="B184" s="27">
        <v>2210</v>
      </c>
      <c r="C184" s="27" t="s">
        <v>36</v>
      </c>
      <c r="D184" s="27" t="s">
        <v>17</v>
      </c>
      <c r="E184" s="29">
        <v>0</v>
      </c>
      <c r="F184" s="29">
        <v>49.3</v>
      </c>
      <c r="G184" s="29">
        <v>0.33</v>
      </c>
      <c r="H184" s="29">
        <v>1.347</v>
      </c>
      <c r="I184" s="29">
        <v>0.27400000000000002</v>
      </c>
      <c r="J184" s="29">
        <v>0.315</v>
      </c>
      <c r="K184" s="28">
        <v>3.6912954525170201</v>
      </c>
      <c r="L184" s="26">
        <f t="shared" si="6"/>
        <v>5.995125226819205</v>
      </c>
      <c r="M184" s="26">
        <f t="shared" si="7"/>
        <v>22</v>
      </c>
      <c r="N184" s="26">
        <f t="shared" si="8"/>
        <v>4.5</v>
      </c>
    </row>
    <row r="185" spans="1:14">
      <c r="A185" s="27" t="s">
        <v>37</v>
      </c>
      <c r="B185" s="27">
        <v>2210</v>
      </c>
      <c r="C185" s="27" t="s">
        <v>36</v>
      </c>
      <c r="D185" s="27" t="s">
        <v>17</v>
      </c>
      <c r="E185" s="29">
        <v>0</v>
      </c>
      <c r="F185" s="29">
        <v>49.3</v>
      </c>
      <c r="G185" s="29">
        <v>0.33</v>
      </c>
      <c r="H185" s="29">
        <v>1.347</v>
      </c>
      <c r="I185" s="29">
        <v>0.27400000000000002</v>
      </c>
      <c r="J185" s="29">
        <v>0.315</v>
      </c>
      <c r="K185" s="28">
        <v>8.1890928726910097</v>
      </c>
      <c r="L185" s="26">
        <f t="shared" si="6"/>
        <v>13.300110461859287</v>
      </c>
      <c r="M185" s="26">
        <f t="shared" si="7"/>
        <v>48.7</v>
      </c>
      <c r="N185" s="26">
        <f t="shared" si="8"/>
        <v>9.9</v>
      </c>
    </row>
    <row r="186" spans="1:14">
      <c r="A186" s="27" t="s">
        <v>37</v>
      </c>
      <c r="B186" s="27">
        <v>2210</v>
      </c>
      <c r="C186" s="27" t="s">
        <v>36</v>
      </c>
      <c r="D186" s="27" t="s">
        <v>17</v>
      </c>
      <c r="E186" s="29">
        <v>0</v>
      </c>
      <c r="F186" s="29">
        <v>49.3</v>
      </c>
      <c r="G186" s="29">
        <v>0.33</v>
      </c>
      <c r="H186" s="29">
        <v>1.347</v>
      </c>
      <c r="I186" s="29">
        <v>0.27400000000000002</v>
      </c>
      <c r="J186" s="29">
        <v>0.315</v>
      </c>
      <c r="K186" s="28">
        <v>11.0886332182</v>
      </c>
      <c r="L186" s="26">
        <f t="shared" si="6"/>
        <v>18.009326425509073</v>
      </c>
      <c r="M186" s="26">
        <f t="shared" si="7"/>
        <v>66</v>
      </c>
      <c r="N186" s="26">
        <f t="shared" si="8"/>
        <v>13.4</v>
      </c>
    </row>
    <row r="187" spans="1:14">
      <c r="A187" s="27" t="s">
        <v>37</v>
      </c>
      <c r="B187" s="27">
        <v>2210</v>
      </c>
      <c r="C187" s="27" t="s">
        <v>36</v>
      </c>
      <c r="D187" s="27" t="s">
        <v>17</v>
      </c>
      <c r="E187" s="29">
        <v>0</v>
      </c>
      <c r="F187" s="29">
        <v>49.3</v>
      </c>
      <c r="G187" s="29">
        <v>0.33</v>
      </c>
      <c r="H187" s="29">
        <v>1.347</v>
      </c>
      <c r="I187" s="29">
        <v>0.27400000000000002</v>
      </c>
      <c r="J187" s="29">
        <v>0.315</v>
      </c>
      <c r="K187" s="28">
        <v>6.7992448823452296</v>
      </c>
      <c r="L187" s="26">
        <f t="shared" si="6"/>
        <v>11.042823594538945</v>
      </c>
      <c r="M187" s="26">
        <f t="shared" si="7"/>
        <v>40.5</v>
      </c>
      <c r="N187" s="26">
        <f t="shared" si="8"/>
        <v>8.1999999999999993</v>
      </c>
    </row>
    <row r="188" spans="1:14">
      <c r="A188" s="27" t="s">
        <v>37</v>
      </c>
      <c r="B188" s="27">
        <v>2210</v>
      </c>
      <c r="C188" s="27" t="s">
        <v>36</v>
      </c>
      <c r="D188" s="27" t="s">
        <v>38</v>
      </c>
      <c r="E188" s="29">
        <v>0</v>
      </c>
      <c r="F188" s="29">
        <v>49.3</v>
      </c>
      <c r="G188" s="29">
        <v>0.33</v>
      </c>
      <c r="H188" s="29">
        <v>1.347</v>
      </c>
      <c r="I188" s="29">
        <v>0.27400000000000002</v>
      </c>
      <c r="J188" s="29">
        <v>0.315</v>
      </c>
      <c r="K188" s="28">
        <v>6.6453298393731401</v>
      </c>
      <c r="L188" s="26">
        <f t="shared" si="6"/>
        <v>10.792846325371901</v>
      </c>
      <c r="M188" s="26">
        <f t="shared" si="7"/>
        <v>39.6</v>
      </c>
      <c r="N188" s="26">
        <f t="shared" si="8"/>
        <v>8</v>
      </c>
    </row>
    <row r="189" spans="1:14">
      <c r="A189" s="27" t="s">
        <v>37</v>
      </c>
      <c r="B189" s="27">
        <v>2210</v>
      </c>
      <c r="C189" s="27" t="s">
        <v>36</v>
      </c>
      <c r="D189" s="27" t="s">
        <v>17</v>
      </c>
      <c r="E189" s="29">
        <v>0</v>
      </c>
      <c r="F189" s="29">
        <v>49.3</v>
      </c>
      <c r="G189" s="29">
        <v>0.33</v>
      </c>
      <c r="H189" s="29">
        <v>1.347</v>
      </c>
      <c r="I189" s="29">
        <v>0.27400000000000002</v>
      </c>
      <c r="J189" s="29">
        <v>0.315</v>
      </c>
      <c r="K189" s="28">
        <v>3.0524262740223702</v>
      </c>
      <c r="L189" s="26">
        <f t="shared" si="6"/>
        <v>4.9575218222965818</v>
      </c>
      <c r="M189" s="26">
        <f t="shared" si="7"/>
        <v>18.2</v>
      </c>
      <c r="N189" s="26">
        <f t="shared" si="8"/>
        <v>3.7</v>
      </c>
    </row>
    <row r="190" spans="1:14">
      <c r="A190" s="27" t="s">
        <v>37</v>
      </c>
      <c r="B190" s="27">
        <v>2210</v>
      </c>
      <c r="C190" s="27" t="s">
        <v>36</v>
      </c>
      <c r="D190" s="27" t="s">
        <v>17</v>
      </c>
      <c r="E190" s="29">
        <v>0</v>
      </c>
      <c r="F190" s="29">
        <v>49.3</v>
      </c>
      <c r="G190" s="29">
        <v>0.33</v>
      </c>
      <c r="H190" s="29">
        <v>1.347</v>
      </c>
      <c r="I190" s="29">
        <v>0.27400000000000002</v>
      </c>
      <c r="J190" s="29">
        <v>0.315</v>
      </c>
      <c r="K190" s="28">
        <v>8.2849870507264107</v>
      </c>
      <c r="L190" s="26">
        <f t="shared" si="6"/>
        <v>13.455854593761032</v>
      </c>
      <c r="M190" s="26">
        <f t="shared" si="7"/>
        <v>49.3</v>
      </c>
      <c r="N190" s="26">
        <f t="shared" si="8"/>
        <v>10</v>
      </c>
    </row>
    <row r="191" spans="1:14">
      <c r="A191" s="27" t="s">
        <v>37</v>
      </c>
      <c r="B191" s="27">
        <v>2210</v>
      </c>
      <c r="C191" s="27" t="s">
        <v>36</v>
      </c>
      <c r="D191" s="26"/>
      <c r="E191" s="29">
        <v>0</v>
      </c>
      <c r="F191" s="29">
        <v>49.3</v>
      </c>
      <c r="G191" s="29">
        <v>0.33</v>
      </c>
      <c r="H191" s="29">
        <v>1.347</v>
      </c>
      <c r="I191" s="29">
        <v>0.27400000000000002</v>
      </c>
      <c r="J191" s="29">
        <v>0.315</v>
      </c>
      <c r="K191" s="28">
        <v>0.77268328952329102</v>
      </c>
      <c r="L191" s="26">
        <f t="shared" si="6"/>
        <v>1.2549342475970149</v>
      </c>
      <c r="M191" s="26">
        <f t="shared" si="7"/>
        <v>4.5999999999999996</v>
      </c>
      <c r="N191" s="26">
        <f t="shared" si="8"/>
        <v>0.9</v>
      </c>
    </row>
    <row r="192" spans="1:14">
      <c r="A192" s="27" t="s">
        <v>37</v>
      </c>
      <c r="B192" s="27">
        <v>2210</v>
      </c>
      <c r="C192" s="27" t="s">
        <v>36</v>
      </c>
      <c r="D192" s="27" t="s">
        <v>17</v>
      </c>
      <c r="E192" s="29">
        <v>0</v>
      </c>
      <c r="F192" s="29">
        <v>49.3</v>
      </c>
      <c r="G192" s="29">
        <v>0.33</v>
      </c>
      <c r="H192" s="29">
        <v>1.347</v>
      </c>
      <c r="I192" s="29">
        <v>0.27400000000000002</v>
      </c>
      <c r="J192" s="29">
        <v>0.315</v>
      </c>
      <c r="K192" s="28">
        <v>6.2940011284839201</v>
      </c>
      <c r="L192" s="26">
        <f t="shared" si="6"/>
        <v>10.222244582798947</v>
      </c>
      <c r="M192" s="26">
        <f t="shared" si="7"/>
        <v>37.5</v>
      </c>
      <c r="N192" s="26">
        <f t="shared" si="8"/>
        <v>7.6</v>
      </c>
    </row>
    <row r="193" spans="1:14">
      <c r="A193" s="27" t="s">
        <v>37</v>
      </c>
      <c r="B193" s="27">
        <v>2210</v>
      </c>
      <c r="C193" s="27" t="s">
        <v>36</v>
      </c>
      <c r="D193" s="27" t="s">
        <v>17</v>
      </c>
      <c r="E193" s="29">
        <v>0</v>
      </c>
      <c r="F193" s="29">
        <v>49.3</v>
      </c>
      <c r="G193" s="29">
        <v>0.33</v>
      </c>
      <c r="H193" s="29">
        <v>1.347</v>
      </c>
      <c r="I193" s="29">
        <v>0.27400000000000002</v>
      </c>
      <c r="J193" s="29">
        <v>0.315</v>
      </c>
      <c r="K193" s="28">
        <v>42.732542068800001</v>
      </c>
      <c r="L193" s="26">
        <f t="shared" si="6"/>
        <v>69.402989887489795</v>
      </c>
      <c r="M193" s="26">
        <f t="shared" si="7"/>
        <v>254.4</v>
      </c>
      <c r="N193" s="26">
        <f t="shared" si="8"/>
        <v>51.7</v>
      </c>
    </row>
    <row r="194" spans="1:14">
      <c r="A194" s="27" t="s">
        <v>37</v>
      </c>
      <c r="B194" s="27">
        <v>2210</v>
      </c>
      <c r="C194" s="27" t="s">
        <v>36</v>
      </c>
      <c r="D194" s="27" t="s">
        <v>17</v>
      </c>
      <c r="E194" s="29">
        <v>0</v>
      </c>
      <c r="F194" s="29">
        <v>49.3</v>
      </c>
      <c r="G194" s="29">
        <v>0.33</v>
      </c>
      <c r="H194" s="29">
        <v>1.347</v>
      </c>
      <c r="I194" s="29">
        <v>0.27400000000000002</v>
      </c>
      <c r="J194" s="29">
        <v>0.315</v>
      </c>
      <c r="K194" s="28">
        <v>55.297641282299999</v>
      </c>
      <c r="L194" s="26">
        <f t="shared" si="6"/>
        <v>89.810281647615469</v>
      </c>
      <c r="M194" s="26">
        <f t="shared" si="7"/>
        <v>329.2</v>
      </c>
      <c r="N194" s="26">
        <f t="shared" si="8"/>
        <v>67</v>
      </c>
    </row>
    <row r="195" spans="1:14">
      <c r="A195" s="27" t="s">
        <v>37</v>
      </c>
      <c r="B195" s="27">
        <v>2210</v>
      </c>
      <c r="C195" s="27" t="s">
        <v>36</v>
      </c>
      <c r="D195" s="27" t="s">
        <v>17</v>
      </c>
      <c r="E195" s="29">
        <v>0</v>
      </c>
      <c r="F195" s="29">
        <v>49.3</v>
      </c>
      <c r="G195" s="29">
        <v>0.33</v>
      </c>
      <c r="H195" s="29">
        <v>1.347</v>
      </c>
      <c r="I195" s="29">
        <v>0.27400000000000002</v>
      </c>
      <c r="J195" s="29">
        <v>0.315</v>
      </c>
      <c r="K195" s="28">
        <v>14.8967355217</v>
      </c>
      <c r="L195" s="26">
        <f t="shared" ref="L195:L258" si="9">(F195*J195*K195/12)+(G195*K195)</f>
        <v>24.194160579181013</v>
      </c>
      <c r="M195" s="26">
        <f t="shared" ref="M195:M258" si="10">ROUND(2.721*H195*L195,1)</f>
        <v>88.7</v>
      </c>
      <c r="N195" s="26">
        <f t="shared" ref="N195:N258" si="11">ROUND((2.721*I195*L195)+(E195*K195),1)</f>
        <v>18</v>
      </c>
    </row>
    <row r="196" spans="1:14">
      <c r="A196" s="27" t="s">
        <v>37</v>
      </c>
      <c r="B196" s="27">
        <v>2210</v>
      </c>
      <c r="C196" s="27" t="s">
        <v>36</v>
      </c>
      <c r="D196" s="27" t="s">
        <v>17</v>
      </c>
      <c r="E196" s="29">
        <v>0</v>
      </c>
      <c r="F196" s="29">
        <v>49.3</v>
      </c>
      <c r="G196" s="29">
        <v>0.33</v>
      </c>
      <c r="H196" s="29">
        <v>1.347</v>
      </c>
      <c r="I196" s="29">
        <v>0.27400000000000002</v>
      </c>
      <c r="J196" s="29">
        <v>0.315</v>
      </c>
      <c r="K196" s="28">
        <v>3.6375113637657699</v>
      </c>
      <c r="L196" s="26">
        <f t="shared" si="9"/>
        <v>5.9077731436760805</v>
      </c>
      <c r="M196" s="26">
        <f t="shared" si="10"/>
        <v>21.7</v>
      </c>
      <c r="N196" s="26">
        <f t="shared" si="11"/>
        <v>4.4000000000000004</v>
      </c>
    </row>
    <row r="197" spans="1:14">
      <c r="A197" s="27" t="s">
        <v>37</v>
      </c>
      <c r="B197" s="27">
        <v>2210</v>
      </c>
      <c r="C197" s="27" t="s">
        <v>36</v>
      </c>
      <c r="D197" s="27" t="s">
        <v>17</v>
      </c>
      <c r="E197" s="29">
        <v>0</v>
      </c>
      <c r="F197" s="29">
        <v>49.3</v>
      </c>
      <c r="G197" s="29">
        <v>0.33</v>
      </c>
      <c r="H197" s="29">
        <v>1.347</v>
      </c>
      <c r="I197" s="29">
        <v>0.27400000000000002</v>
      </c>
      <c r="J197" s="29">
        <v>0.315</v>
      </c>
      <c r="K197" s="28">
        <v>0.32504802436215302</v>
      </c>
      <c r="L197" s="26">
        <f t="shared" si="9"/>
        <v>0.52791862256718169</v>
      </c>
      <c r="M197" s="26">
        <f t="shared" si="10"/>
        <v>1.9</v>
      </c>
      <c r="N197" s="26">
        <f t="shared" si="11"/>
        <v>0.4</v>
      </c>
    </row>
    <row r="198" spans="1:14">
      <c r="A198" s="27" t="s">
        <v>37</v>
      </c>
      <c r="B198" s="27">
        <v>2210</v>
      </c>
      <c r="C198" s="27" t="s">
        <v>36</v>
      </c>
      <c r="D198" s="27" t="s">
        <v>17</v>
      </c>
      <c r="E198" s="29">
        <v>0</v>
      </c>
      <c r="F198" s="29">
        <v>49.3</v>
      </c>
      <c r="G198" s="29">
        <v>0.33</v>
      </c>
      <c r="H198" s="29">
        <v>1.347</v>
      </c>
      <c r="I198" s="29">
        <v>0.27400000000000002</v>
      </c>
      <c r="J198" s="29">
        <v>0.315</v>
      </c>
      <c r="K198" s="28">
        <v>27.126142345600002</v>
      </c>
      <c r="L198" s="26">
        <f t="shared" si="9"/>
        <v>44.056245937047606</v>
      </c>
      <c r="M198" s="26">
        <f t="shared" si="10"/>
        <v>161.5</v>
      </c>
      <c r="N198" s="26">
        <f t="shared" si="11"/>
        <v>32.799999999999997</v>
      </c>
    </row>
    <row r="199" spans="1:14">
      <c r="A199" s="27" t="s">
        <v>37</v>
      </c>
      <c r="B199" s="27">
        <v>2210</v>
      </c>
      <c r="C199" s="27" t="s">
        <v>36</v>
      </c>
      <c r="D199" s="27" t="s">
        <v>17</v>
      </c>
      <c r="E199" s="29">
        <v>0</v>
      </c>
      <c r="F199" s="29">
        <v>49.3</v>
      </c>
      <c r="G199" s="29">
        <v>0.33</v>
      </c>
      <c r="H199" s="29">
        <v>1.347</v>
      </c>
      <c r="I199" s="29">
        <v>0.27400000000000002</v>
      </c>
      <c r="J199" s="29">
        <v>0.315</v>
      </c>
      <c r="K199" s="28">
        <v>4.31018629621465</v>
      </c>
      <c r="L199" s="26">
        <f t="shared" si="9"/>
        <v>7.0002813183396189</v>
      </c>
      <c r="M199" s="26">
        <f t="shared" si="10"/>
        <v>25.7</v>
      </c>
      <c r="N199" s="26">
        <f t="shared" si="11"/>
        <v>5.2</v>
      </c>
    </row>
    <row r="200" spans="1:14">
      <c r="A200" s="27" t="s">
        <v>37</v>
      </c>
      <c r="B200" s="27">
        <v>2210</v>
      </c>
      <c r="C200" s="27" t="s">
        <v>36</v>
      </c>
      <c r="D200" s="27" t="s">
        <v>17</v>
      </c>
      <c r="E200" s="29">
        <v>0</v>
      </c>
      <c r="F200" s="29">
        <v>49.3</v>
      </c>
      <c r="G200" s="29">
        <v>0.33</v>
      </c>
      <c r="H200" s="29">
        <v>1.347</v>
      </c>
      <c r="I200" s="29">
        <v>0.27400000000000002</v>
      </c>
      <c r="J200" s="29">
        <v>0.315</v>
      </c>
      <c r="K200" s="28">
        <v>1.10709693399313</v>
      </c>
      <c r="L200" s="26">
        <f t="shared" si="9"/>
        <v>1.7980638079215923</v>
      </c>
      <c r="M200" s="26">
        <f t="shared" si="10"/>
        <v>6.6</v>
      </c>
      <c r="N200" s="26">
        <f t="shared" si="11"/>
        <v>1.3</v>
      </c>
    </row>
    <row r="201" spans="1:14">
      <c r="A201" s="27" t="s">
        <v>37</v>
      </c>
      <c r="B201" s="27">
        <v>2210</v>
      </c>
      <c r="C201" s="27" t="s">
        <v>36</v>
      </c>
      <c r="D201" s="27" t="s">
        <v>38</v>
      </c>
      <c r="E201" s="29">
        <v>0</v>
      </c>
      <c r="F201" s="29">
        <v>49.3</v>
      </c>
      <c r="G201" s="29">
        <v>0.33</v>
      </c>
      <c r="H201" s="29">
        <v>1.347</v>
      </c>
      <c r="I201" s="29">
        <v>0.27400000000000002</v>
      </c>
      <c r="J201" s="29">
        <v>0.315</v>
      </c>
      <c r="K201" s="28">
        <v>4.9562650111559599</v>
      </c>
      <c r="L201" s="26">
        <f t="shared" si="9"/>
        <v>8.0495939112436723</v>
      </c>
      <c r="M201" s="26">
        <f t="shared" si="10"/>
        <v>29.5</v>
      </c>
      <c r="N201" s="26">
        <f t="shared" si="11"/>
        <v>6</v>
      </c>
    </row>
    <row r="202" spans="1:14">
      <c r="A202" s="27" t="s">
        <v>37</v>
      </c>
      <c r="B202" s="27">
        <v>2210</v>
      </c>
      <c r="C202" s="27" t="s">
        <v>36</v>
      </c>
      <c r="D202" s="27" t="s">
        <v>17</v>
      </c>
      <c r="E202" s="29">
        <v>0</v>
      </c>
      <c r="F202" s="29">
        <v>49.3</v>
      </c>
      <c r="G202" s="29">
        <v>0.33</v>
      </c>
      <c r="H202" s="29">
        <v>1.347</v>
      </c>
      <c r="I202" s="29">
        <v>0.27400000000000002</v>
      </c>
      <c r="J202" s="29">
        <v>0.315</v>
      </c>
      <c r="K202" s="28">
        <v>7.9314541897460398</v>
      </c>
      <c r="L202" s="26">
        <f t="shared" si="9"/>
        <v>12.881673035921287</v>
      </c>
      <c r="M202" s="26">
        <f t="shared" si="10"/>
        <v>47.2</v>
      </c>
      <c r="N202" s="26">
        <f t="shared" si="11"/>
        <v>9.6</v>
      </c>
    </row>
    <row r="203" spans="1:14">
      <c r="A203" s="27" t="s">
        <v>37</v>
      </c>
      <c r="B203" s="27">
        <v>2210</v>
      </c>
      <c r="C203" s="27" t="s">
        <v>36</v>
      </c>
      <c r="D203" s="27" t="s">
        <v>17</v>
      </c>
      <c r="E203" s="29">
        <v>0</v>
      </c>
      <c r="F203" s="29">
        <v>49.3</v>
      </c>
      <c r="G203" s="29">
        <v>0.33</v>
      </c>
      <c r="H203" s="29">
        <v>1.347</v>
      </c>
      <c r="I203" s="29">
        <v>0.27400000000000002</v>
      </c>
      <c r="J203" s="29">
        <v>0.315</v>
      </c>
      <c r="K203" s="28">
        <v>36.4127911904</v>
      </c>
      <c r="L203" s="26">
        <f t="shared" si="9"/>
        <v>59.138924492108401</v>
      </c>
      <c r="M203" s="26">
        <f t="shared" si="10"/>
        <v>216.8</v>
      </c>
      <c r="N203" s="26">
        <f t="shared" si="11"/>
        <v>44.1</v>
      </c>
    </row>
    <row r="204" spans="1:14">
      <c r="A204" s="27" t="s">
        <v>37</v>
      </c>
      <c r="B204" s="27">
        <v>2210</v>
      </c>
      <c r="C204" s="27" t="s">
        <v>36</v>
      </c>
      <c r="D204" s="27" t="s">
        <v>19</v>
      </c>
      <c r="E204" s="29">
        <v>0</v>
      </c>
      <c r="F204" s="29">
        <v>49.3</v>
      </c>
      <c r="G204" s="29">
        <v>0.33</v>
      </c>
      <c r="H204" s="29">
        <v>1.347</v>
      </c>
      <c r="I204" s="29">
        <v>0.27400000000000002</v>
      </c>
      <c r="J204" s="29">
        <v>0.315</v>
      </c>
      <c r="K204" s="28">
        <v>12.223869841599999</v>
      </c>
      <c r="L204" s="26">
        <f t="shared" si="9"/>
        <v>19.853092606488595</v>
      </c>
      <c r="M204" s="26">
        <f t="shared" si="10"/>
        <v>72.8</v>
      </c>
      <c r="N204" s="26">
        <f t="shared" si="11"/>
        <v>14.8</v>
      </c>
    </row>
    <row r="205" spans="1:14">
      <c r="A205" s="27" t="s">
        <v>37</v>
      </c>
      <c r="B205" s="27">
        <v>2210</v>
      </c>
      <c r="C205" s="27" t="s">
        <v>36</v>
      </c>
      <c r="D205" s="27" t="s">
        <v>17</v>
      </c>
      <c r="E205" s="29">
        <v>0</v>
      </c>
      <c r="F205" s="29">
        <v>49.3</v>
      </c>
      <c r="G205" s="29">
        <v>0.33</v>
      </c>
      <c r="H205" s="29">
        <v>1.347</v>
      </c>
      <c r="I205" s="29">
        <v>0.27400000000000002</v>
      </c>
      <c r="J205" s="29">
        <v>0.315</v>
      </c>
      <c r="K205" s="28">
        <v>4.5095001386801901</v>
      </c>
      <c r="L205" s="26">
        <f t="shared" si="9"/>
        <v>7.3239919127339634</v>
      </c>
      <c r="M205" s="26">
        <f t="shared" si="10"/>
        <v>26.8</v>
      </c>
      <c r="N205" s="26">
        <f t="shared" si="11"/>
        <v>5.5</v>
      </c>
    </row>
    <row r="206" spans="1:14">
      <c r="A206" s="27" t="s">
        <v>37</v>
      </c>
      <c r="B206" s="27">
        <v>2210</v>
      </c>
      <c r="C206" s="27" t="s">
        <v>36</v>
      </c>
      <c r="D206" s="27" t="s">
        <v>17</v>
      </c>
      <c r="E206" s="29">
        <v>0</v>
      </c>
      <c r="F206" s="29">
        <v>49.3</v>
      </c>
      <c r="G206" s="29">
        <v>0.33</v>
      </c>
      <c r="H206" s="29">
        <v>1.347</v>
      </c>
      <c r="I206" s="29">
        <v>0.27400000000000002</v>
      </c>
      <c r="J206" s="29">
        <v>0.315</v>
      </c>
      <c r="K206" s="28">
        <v>4.3460483950534403</v>
      </c>
      <c r="L206" s="26">
        <f t="shared" si="9"/>
        <v>7.0585258496161671</v>
      </c>
      <c r="M206" s="26">
        <f t="shared" si="10"/>
        <v>25.9</v>
      </c>
      <c r="N206" s="26">
        <f t="shared" si="11"/>
        <v>5.3</v>
      </c>
    </row>
    <row r="207" spans="1:14">
      <c r="A207" s="27" t="s">
        <v>37</v>
      </c>
      <c r="B207" s="27">
        <v>2210</v>
      </c>
      <c r="C207" s="27" t="s">
        <v>36</v>
      </c>
      <c r="D207" s="27" t="s">
        <v>17</v>
      </c>
      <c r="E207" s="29">
        <v>0</v>
      </c>
      <c r="F207" s="29">
        <v>49.3</v>
      </c>
      <c r="G207" s="29">
        <v>0.33</v>
      </c>
      <c r="H207" s="29">
        <v>1.347</v>
      </c>
      <c r="I207" s="29">
        <v>0.27400000000000002</v>
      </c>
      <c r="J207" s="29">
        <v>0.315</v>
      </c>
      <c r="K207" s="28">
        <v>0.19887563325650401</v>
      </c>
      <c r="L207" s="26">
        <f t="shared" si="9"/>
        <v>0.32299888786271957</v>
      </c>
      <c r="M207" s="26">
        <f t="shared" si="10"/>
        <v>1.2</v>
      </c>
      <c r="N207" s="26">
        <f t="shared" si="11"/>
        <v>0.2</v>
      </c>
    </row>
    <row r="208" spans="1:14">
      <c r="A208" s="27" t="s">
        <v>37</v>
      </c>
      <c r="B208" s="27">
        <v>2210</v>
      </c>
      <c r="C208" s="27" t="s">
        <v>36</v>
      </c>
      <c r="D208" s="27" t="s">
        <v>17</v>
      </c>
      <c r="E208" s="29">
        <v>0</v>
      </c>
      <c r="F208" s="29">
        <v>49.3</v>
      </c>
      <c r="G208" s="29">
        <v>0.33</v>
      </c>
      <c r="H208" s="29">
        <v>1.347</v>
      </c>
      <c r="I208" s="29">
        <v>0.27400000000000002</v>
      </c>
      <c r="J208" s="29">
        <v>0.315</v>
      </c>
      <c r="K208" s="28">
        <v>75.877200223599999</v>
      </c>
      <c r="L208" s="26">
        <f t="shared" si="9"/>
        <v>123.23405781315435</v>
      </c>
      <c r="M208" s="26">
        <f t="shared" si="10"/>
        <v>451.7</v>
      </c>
      <c r="N208" s="26">
        <f t="shared" si="11"/>
        <v>91.9</v>
      </c>
    </row>
    <row r="209" spans="1:14">
      <c r="A209" s="27" t="s">
        <v>37</v>
      </c>
      <c r="B209" s="27">
        <v>2210</v>
      </c>
      <c r="C209" s="27" t="s">
        <v>36</v>
      </c>
      <c r="D209" s="27" t="s">
        <v>18</v>
      </c>
      <c r="E209" s="29">
        <v>0</v>
      </c>
      <c r="F209" s="29">
        <v>49.3</v>
      </c>
      <c r="G209" s="29">
        <v>0.33</v>
      </c>
      <c r="H209" s="29">
        <v>1.347</v>
      </c>
      <c r="I209" s="29">
        <v>0.27400000000000002</v>
      </c>
      <c r="J209" s="29">
        <v>0.315</v>
      </c>
      <c r="K209" s="28">
        <v>4.08678779613183</v>
      </c>
      <c r="L209" s="26">
        <f t="shared" si="9"/>
        <v>6.637454229392608</v>
      </c>
      <c r="M209" s="26">
        <f t="shared" si="10"/>
        <v>24.3</v>
      </c>
      <c r="N209" s="26">
        <f t="shared" si="11"/>
        <v>4.9000000000000004</v>
      </c>
    </row>
    <row r="210" spans="1:14">
      <c r="A210" s="27" t="s">
        <v>37</v>
      </c>
      <c r="B210" s="27">
        <v>2210</v>
      </c>
      <c r="C210" s="27" t="s">
        <v>36</v>
      </c>
      <c r="D210" s="27" t="s">
        <v>17</v>
      </c>
      <c r="E210" s="29">
        <v>0</v>
      </c>
      <c r="F210" s="29">
        <v>49.3</v>
      </c>
      <c r="G210" s="29">
        <v>0.33</v>
      </c>
      <c r="H210" s="29">
        <v>1.347</v>
      </c>
      <c r="I210" s="29">
        <v>0.27400000000000002</v>
      </c>
      <c r="J210" s="29">
        <v>0.315</v>
      </c>
      <c r="K210" s="28">
        <v>6.1050672308398104</v>
      </c>
      <c r="L210" s="26">
        <f t="shared" si="9"/>
        <v>9.915392316287706</v>
      </c>
      <c r="M210" s="26">
        <f t="shared" si="10"/>
        <v>36.299999999999997</v>
      </c>
      <c r="N210" s="26">
        <f t="shared" si="11"/>
        <v>7.4</v>
      </c>
    </row>
    <row r="211" spans="1:14">
      <c r="A211" s="27" t="s">
        <v>37</v>
      </c>
      <c r="B211" s="27">
        <v>2210</v>
      </c>
      <c r="C211" s="27" t="s">
        <v>36</v>
      </c>
      <c r="D211" s="27" t="s">
        <v>38</v>
      </c>
      <c r="E211" s="29">
        <v>0</v>
      </c>
      <c r="F211" s="29">
        <v>49.3</v>
      </c>
      <c r="G211" s="29">
        <v>0.33</v>
      </c>
      <c r="H211" s="29">
        <v>1.347</v>
      </c>
      <c r="I211" s="29">
        <v>0.27400000000000002</v>
      </c>
      <c r="J211" s="29">
        <v>0.315</v>
      </c>
      <c r="K211" s="28">
        <v>4.8045173573586597</v>
      </c>
      <c r="L211" s="26">
        <f t="shared" si="9"/>
        <v>7.8031367530201328</v>
      </c>
      <c r="M211" s="26">
        <f t="shared" si="10"/>
        <v>28.6</v>
      </c>
      <c r="N211" s="26">
        <f t="shared" si="11"/>
        <v>5.8</v>
      </c>
    </row>
    <row r="212" spans="1:14">
      <c r="A212" s="27" t="s">
        <v>37</v>
      </c>
      <c r="B212" s="27">
        <v>2210</v>
      </c>
      <c r="C212" s="27" t="s">
        <v>36</v>
      </c>
      <c r="D212" s="27" t="s">
        <v>39</v>
      </c>
      <c r="E212" s="29">
        <v>0</v>
      </c>
      <c r="F212" s="29">
        <v>49.3</v>
      </c>
      <c r="G212" s="29">
        <v>0.33</v>
      </c>
      <c r="H212" s="29">
        <v>1.347</v>
      </c>
      <c r="I212" s="29">
        <v>0.27400000000000002</v>
      </c>
      <c r="J212" s="29">
        <v>0.315</v>
      </c>
      <c r="K212" s="28">
        <v>2.80766443602039</v>
      </c>
      <c r="L212" s="26">
        <f t="shared" si="9"/>
        <v>4.5599980021516151</v>
      </c>
      <c r="M212" s="26">
        <f t="shared" si="10"/>
        <v>16.7</v>
      </c>
      <c r="N212" s="26">
        <f t="shared" si="11"/>
        <v>3.4</v>
      </c>
    </row>
    <row r="213" spans="1:14">
      <c r="A213" s="27" t="s">
        <v>37</v>
      </c>
      <c r="B213" s="27">
        <v>2210</v>
      </c>
      <c r="C213" s="27" t="s">
        <v>36</v>
      </c>
      <c r="D213" s="27" t="s">
        <v>39</v>
      </c>
      <c r="E213" s="29">
        <v>0</v>
      </c>
      <c r="F213" s="29">
        <v>49.3</v>
      </c>
      <c r="G213" s="29">
        <v>0.33</v>
      </c>
      <c r="H213" s="29">
        <v>1.347</v>
      </c>
      <c r="I213" s="29">
        <v>0.27400000000000002</v>
      </c>
      <c r="J213" s="29">
        <v>0.315</v>
      </c>
      <c r="K213" s="28">
        <v>8.2916470295693898</v>
      </c>
      <c r="L213" s="26">
        <f t="shared" si="9"/>
        <v>13.466671231899385</v>
      </c>
      <c r="M213" s="26">
        <f t="shared" si="10"/>
        <v>49.4</v>
      </c>
      <c r="N213" s="26">
        <f t="shared" si="11"/>
        <v>10</v>
      </c>
    </row>
    <row r="214" spans="1:14">
      <c r="A214" s="27" t="s">
        <v>37</v>
      </c>
      <c r="B214" s="27">
        <v>2210</v>
      </c>
      <c r="C214" s="27" t="s">
        <v>36</v>
      </c>
      <c r="D214" s="27" t="s">
        <v>17</v>
      </c>
      <c r="E214" s="29">
        <v>0</v>
      </c>
      <c r="F214" s="29">
        <v>49.3</v>
      </c>
      <c r="G214" s="29">
        <v>0.33</v>
      </c>
      <c r="H214" s="29">
        <v>1.347</v>
      </c>
      <c r="I214" s="29">
        <v>0.27400000000000002</v>
      </c>
      <c r="J214" s="29">
        <v>0.315</v>
      </c>
      <c r="K214" s="28">
        <v>6.0506410408711604</v>
      </c>
      <c r="L214" s="26">
        <f t="shared" si="9"/>
        <v>9.8269973805048725</v>
      </c>
      <c r="M214" s="26">
        <f t="shared" si="10"/>
        <v>36</v>
      </c>
      <c r="N214" s="26">
        <f t="shared" si="11"/>
        <v>7.3</v>
      </c>
    </row>
    <row r="215" spans="1:14">
      <c r="A215" s="27" t="s">
        <v>37</v>
      </c>
      <c r="B215" s="27">
        <v>2210</v>
      </c>
      <c r="C215" s="27" t="s">
        <v>36</v>
      </c>
      <c r="D215" s="27" t="s">
        <v>17</v>
      </c>
      <c r="E215" s="29">
        <v>0</v>
      </c>
      <c r="F215" s="29">
        <v>49.3</v>
      </c>
      <c r="G215" s="29">
        <v>0.33</v>
      </c>
      <c r="H215" s="29">
        <v>1.347</v>
      </c>
      <c r="I215" s="29">
        <v>0.27400000000000002</v>
      </c>
      <c r="J215" s="29">
        <v>0.315</v>
      </c>
      <c r="K215" s="28">
        <v>5.23984830334481</v>
      </c>
      <c r="L215" s="26">
        <f t="shared" si="9"/>
        <v>8.5101686256698894</v>
      </c>
      <c r="M215" s="26">
        <f t="shared" si="10"/>
        <v>31.2</v>
      </c>
      <c r="N215" s="26">
        <f t="shared" si="11"/>
        <v>6.3</v>
      </c>
    </row>
    <row r="216" spans="1:14">
      <c r="A216" s="27" t="s">
        <v>37</v>
      </c>
      <c r="B216" s="27">
        <v>2210</v>
      </c>
      <c r="C216" s="27" t="s">
        <v>36</v>
      </c>
      <c r="D216" s="27" t="s">
        <v>17</v>
      </c>
      <c r="E216" s="29">
        <v>0</v>
      </c>
      <c r="F216" s="29">
        <v>49.3</v>
      </c>
      <c r="G216" s="29">
        <v>0.33</v>
      </c>
      <c r="H216" s="29">
        <v>1.347</v>
      </c>
      <c r="I216" s="29">
        <v>0.27400000000000002</v>
      </c>
      <c r="J216" s="29">
        <v>0.315</v>
      </c>
      <c r="K216" s="28">
        <v>5.5421248688873499</v>
      </c>
      <c r="L216" s="26">
        <f t="shared" si="9"/>
        <v>9.0011035526816663</v>
      </c>
      <c r="M216" s="26">
        <f t="shared" si="10"/>
        <v>33</v>
      </c>
      <c r="N216" s="26">
        <f t="shared" si="11"/>
        <v>6.7</v>
      </c>
    </row>
    <row r="217" spans="1:14">
      <c r="A217" s="27" t="s">
        <v>37</v>
      </c>
      <c r="B217" s="27">
        <v>2210</v>
      </c>
      <c r="C217" s="27" t="s">
        <v>36</v>
      </c>
      <c r="D217" s="27" t="s">
        <v>38</v>
      </c>
      <c r="E217" s="29">
        <v>0</v>
      </c>
      <c r="F217" s="29">
        <v>49.3</v>
      </c>
      <c r="G217" s="29">
        <v>0.33</v>
      </c>
      <c r="H217" s="29">
        <v>1.347</v>
      </c>
      <c r="I217" s="29">
        <v>0.27400000000000002</v>
      </c>
      <c r="J217" s="29">
        <v>0.315</v>
      </c>
      <c r="K217" s="28">
        <v>25.045198339300001</v>
      </c>
      <c r="L217" s="26">
        <f t="shared" si="9"/>
        <v>40.676532752815611</v>
      </c>
      <c r="M217" s="26">
        <f t="shared" si="10"/>
        <v>149.1</v>
      </c>
      <c r="N217" s="26">
        <f t="shared" si="11"/>
        <v>30.3</v>
      </c>
    </row>
    <row r="218" spans="1:14">
      <c r="A218" s="27" t="s">
        <v>37</v>
      </c>
      <c r="B218" s="27">
        <v>2210</v>
      </c>
      <c r="C218" s="27" t="s">
        <v>36</v>
      </c>
      <c r="D218" s="27" t="s">
        <v>17</v>
      </c>
      <c r="E218" s="29">
        <v>0</v>
      </c>
      <c r="F218" s="29">
        <v>49.3</v>
      </c>
      <c r="G218" s="29">
        <v>0.33</v>
      </c>
      <c r="H218" s="29">
        <v>1.347</v>
      </c>
      <c r="I218" s="29">
        <v>0.27400000000000002</v>
      </c>
      <c r="J218" s="29">
        <v>0.315</v>
      </c>
      <c r="K218" s="28">
        <v>1.7668860755340801</v>
      </c>
      <c r="L218" s="26">
        <f t="shared" si="9"/>
        <v>2.8696438474267874</v>
      </c>
      <c r="M218" s="26">
        <f t="shared" si="10"/>
        <v>10.5</v>
      </c>
      <c r="N218" s="26">
        <f t="shared" si="11"/>
        <v>2.1</v>
      </c>
    </row>
    <row r="219" spans="1:14">
      <c r="A219" s="27" t="s">
        <v>37</v>
      </c>
      <c r="B219" s="27">
        <v>2210</v>
      </c>
      <c r="C219" s="27" t="s">
        <v>36</v>
      </c>
      <c r="D219" s="27" t="s">
        <v>17</v>
      </c>
      <c r="E219" s="29">
        <v>0</v>
      </c>
      <c r="F219" s="29">
        <v>49.3</v>
      </c>
      <c r="G219" s="29">
        <v>0.33</v>
      </c>
      <c r="H219" s="29">
        <v>1.347</v>
      </c>
      <c r="I219" s="29">
        <v>0.27400000000000002</v>
      </c>
      <c r="J219" s="29">
        <v>0.315</v>
      </c>
      <c r="K219" s="28">
        <v>4.3500016914229303</v>
      </c>
      <c r="L219" s="26">
        <f t="shared" si="9"/>
        <v>7.064946497082266</v>
      </c>
      <c r="M219" s="26">
        <f t="shared" si="10"/>
        <v>25.9</v>
      </c>
      <c r="N219" s="26">
        <f t="shared" si="11"/>
        <v>5.3</v>
      </c>
    </row>
    <row r="220" spans="1:14">
      <c r="A220" s="27" t="s">
        <v>37</v>
      </c>
      <c r="B220" s="27">
        <v>2210</v>
      </c>
      <c r="C220" s="27" t="s">
        <v>36</v>
      </c>
      <c r="D220" s="27" t="s">
        <v>17</v>
      </c>
      <c r="E220" s="29">
        <v>0</v>
      </c>
      <c r="F220" s="29">
        <v>49.3</v>
      </c>
      <c r="G220" s="29">
        <v>0.33</v>
      </c>
      <c r="H220" s="29">
        <v>1.347</v>
      </c>
      <c r="I220" s="29">
        <v>0.27400000000000002</v>
      </c>
      <c r="J220" s="29">
        <v>0.315</v>
      </c>
      <c r="K220" s="28">
        <v>1.4296716264775999</v>
      </c>
      <c r="L220" s="26">
        <f t="shared" si="9"/>
        <v>2.3219654303529316</v>
      </c>
      <c r="M220" s="26">
        <f t="shared" si="10"/>
        <v>8.5</v>
      </c>
      <c r="N220" s="26">
        <f t="shared" si="11"/>
        <v>1.7</v>
      </c>
    </row>
    <row r="221" spans="1:14">
      <c r="A221" s="27" t="s">
        <v>37</v>
      </c>
      <c r="B221" s="27">
        <v>2210</v>
      </c>
      <c r="C221" s="27" t="s">
        <v>36</v>
      </c>
      <c r="D221" s="27" t="s">
        <v>39</v>
      </c>
      <c r="E221" s="29">
        <v>0</v>
      </c>
      <c r="F221" s="29">
        <v>49.3</v>
      </c>
      <c r="G221" s="29">
        <v>0.33</v>
      </c>
      <c r="H221" s="29">
        <v>1.347</v>
      </c>
      <c r="I221" s="29">
        <v>0.27400000000000002</v>
      </c>
      <c r="J221" s="29">
        <v>0.315</v>
      </c>
      <c r="K221" s="28">
        <v>5.2539581741572201</v>
      </c>
      <c r="L221" s="26">
        <f t="shared" si="9"/>
        <v>8.5330848196030935</v>
      </c>
      <c r="M221" s="26">
        <f t="shared" si="10"/>
        <v>31.3</v>
      </c>
      <c r="N221" s="26">
        <f t="shared" si="11"/>
        <v>6.4</v>
      </c>
    </row>
    <row r="222" spans="1:14">
      <c r="A222" s="27" t="s">
        <v>37</v>
      </c>
      <c r="B222" s="27">
        <v>2210</v>
      </c>
      <c r="C222" s="27" t="s">
        <v>36</v>
      </c>
      <c r="D222" s="27" t="s">
        <v>17</v>
      </c>
      <c r="E222" s="29">
        <v>0</v>
      </c>
      <c r="F222" s="29">
        <v>49.3</v>
      </c>
      <c r="G222" s="29">
        <v>0.33</v>
      </c>
      <c r="H222" s="29">
        <v>1.347</v>
      </c>
      <c r="I222" s="29">
        <v>0.27400000000000002</v>
      </c>
      <c r="J222" s="29">
        <v>0.315</v>
      </c>
      <c r="K222" s="28">
        <v>4.1867354124514998E-2</v>
      </c>
      <c r="L222" s="26">
        <f t="shared" si="9"/>
        <v>6.799781651747791E-2</v>
      </c>
      <c r="M222" s="26">
        <f t="shared" si="10"/>
        <v>0.2</v>
      </c>
      <c r="N222" s="26">
        <f t="shared" si="11"/>
        <v>0.1</v>
      </c>
    </row>
    <row r="223" spans="1:14">
      <c r="A223" s="27" t="s">
        <v>37</v>
      </c>
      <c r="B223" s="27">
        <v>2210</v>
      </c>
      <c r="C223" s="27" t="s">
        <v>36</v>
      </c>
      <c r="D223" s="27" t="s">
        <v>17</v>
      </c>
      <c r="E223" s="29">
        <v>0</v>
      </c>
      <c r="F223" s="29">
        <v>49.3</v>
      </c>
      <c r="G223" s="29">
        <v>0.33</v>
      </c>
      <c r="H223" s="29">
        <v>1.347</v>
      </c>
      <c r="I223" s="29">
        <v>0.27400000000000002</v>
      </c>
      <c r="J223" s="29">
        <v>0.315</v>
      </c>
      <c r="K223" s="28">
        <v>2.13577448325674</v>
      </c>
      <c r="L223" s="26">
        <f t="shared" si="9"/>
        <v>3.4687647326193529</v>
      </c>
      <c r="M223" s="26">
        <f t="shared" si="10"/>
        <v>12.7</v>
      </c>
      <c r="N223" s="26">
        <f t="shared" si="11"/>
        <v>2.6</v>
      </c>
    </row>
    <row r="224" spans="1:14">
      <c r="A224" s="27" t="s">
        <v>37</v>
      </c>
      <c r="B224" s="27">
        <v>2210</v>
      </c>
      <c r="C224" s="27" t="s">
        <v>36</v>
      </c>
      <c r="D224" s="27" t="s">
        <v>17</v>
      </c>
      <c r="E224" s="29">
        <v>0</v>
      </c>
      <c r="F224" s="29">
        <v>49.3</v>
      </c>
      <c r="G224" s="29">
        <v>0.33</v>
      </c>
      <c r="H224" s="29">
        <v>1.347</v>
      </c>
      <c r="I224" s="29">
        <v>0.27400000000000002</v>
      </c>
      <c r="J224" s="29">
        <v>0.315</v>
      </c>
      <c r="K224" s="28">
        <v>7.94591162788487</v>
      </c>
      <c r="L224" s="26">
        <f t="shared" si="9"/>
        <v>12.905153722638513</v>
      </c>
      <c r="M224" s="26">
        <f t="shared" si="10"/>
        <v>47.3</v>
      </c>
      <c r="N224" s="26">
        <f t="shared" si="11"/>
        <v>9.6</v>
      </c>
    </row>
    <row r="225" spans="1:14">
      <c r="A225" s="27" t="s">
        <v>37</v>
      </c>
      <c r="B225" s="27">
        <v>2210</v>
      </c>
      <c r="C225" s="27" t="s">
        <v>36</v>
      </c>
      <c r="D225" s="27" t="s">
        <v>17</v>
      </c>
      <c r="E225" s="29">
        <v>0</v>
      </c>
      <c r="F225" s="29">
        <v>49.3</v>
      </c>
      <c r="G225" s="29">
        <v>0.33</v>
      </c>
      <c r="H225" s="29">
        <v>1.347</v>
      </c>
      <c r="I225" s="29">
        <v>0.27400000000000002</v>
      </c>
      <c r="J225" s="29">
        <v>0.315</v>
      </c>
      <c r="K225" s="28">
        <v>2.4403213962380002</v>
      </c>
      <c r="L225" s="26">
        <f t="shared" si="9"/>
        <v>3.963386987665042</v>
      </c>
      <c r="M225" s="26">
        <f t="shared" si="10"/>
        <v>14.5</v>
      </c>
      <c r="N225" s="26">
        <f t="shared" si="11"/>
        <v>3</v>
      </c>
    </row>
    <row r="226" spans="1:14">
      <c r="A226" s="27" t="s">
        <v>37</v>
      </c>
      <c r="B226" s="27">
        <v>2210</v>
      </c>
      <c r="C226" s="27" t="s">
        <v>36</v>
      </c>
      <c r="D226" s="27" t="s">
        <v>39</v>
      </c>
      <c r="E226" s="29">
        <v>0</v>
      </c>
      <c r="F226" s="29">
        <v>49.3</v>
      </c>
      <c r="G226" s="29">
        <v>0.33</v>
      </c>
      <c r="H226" s="29">
        <v>1.347</v>
      </c>
      <c r="I226" s="29">
        <v>0.27400000000000002</v>
      </c>
      <c r="J226" s="29">
        <v>0.315</v>
      </c>
      <c r="K226" s="28">
        <v>3.14339333866686</v>
      </c>
      <c r="L226" s="26">
        <f t="shared" si="9"/>
        <v>5.1052637061623134</v>
      </c>
      <c r="M226" s="26">
        <f t="shared" si="10"/>
        <v>18.7</v>
      </c>
      <c r="N226" s="26">
        <f t="shared" si="11"/>
        <v>3.8</v>
      </c>
    </row>
    <row r="227" spans="1:14">
      <c r="A227" s="27" t="s">
        <v>37</v>
      </c>
      <c r="B227" s="27">
        <v>2210</v>
      </c>
      <c r="C227" s="27" t="s">
        <v>36</v>
      </c>
      <c r="D227" s="27" t="s">
        <v>38</v>
      </c>
      <c r="E227" s="29">
        <v>0</v>
      </c>
      <c r="F227" s="29">
        <v>49.3</v>
      </c>
      <c r="G227" s="29">
        <v>0.33</v>
      </c>
      <c r="H227" s="29">
        <v>1.347</v>
      </c>
      <c r="I227" s="29">
        <v>0.27400000000000002</v>
      </c>
      <c r="J227" s="29">
        <v>0.315</v>
      </c>
      <c r="K227" s="28">
        <v>26.797152397600001</v>
      </c>
      <c r="L227" s="26">
        <f t="shared" si="9"/>
        <v>43.521925137752106</v>
      </c>
      <c r="M227" s="26">
        <f t="shared" si="10"/>
        <v>159.5</v>
      </c>
      <c r="N227" s="26">
        <f t="shared" si="11"/>
        <v>32.4</v>
      </c>
    </row>
    <row r="228" spans="1:14">
      <c r="A228" s="27" t="s">
        <v>37</v>
      </c>
      <c r="B228" s="27">
        <v>2210</v>
      </c>
      <c r="C228" s="27" t="s">
        <v>36</v>
      </c>
      <c r="D228" s="27" t="s">
        <v>17</v>
      </c>
      <c r="E228" s="29">
        <v>0</v>
      </c>
      <c r="F228" s="29">
        <v>49.3</v>
      </c>
      <c r="G228" s="29">
        <v>0.33</v>
      </c>
      <c r="H228" s="29">
        <v>1.347</v>
      </c>
      <c r="I228" s="29">
        <v>0.27400000000000002</v>
      </c>
      <c r="J228" s="29">
        <v>0.315</v>
      </c>
      <c r="K228" s="28">
        <v>137.321295999</v>
      </c>
      <c r="L228" s="26">
        <f t="shared" si="9"/>
        <v>223.02694986437587</v>
      </c>
      <c r="M228" s="26">
        <f t="shared" si="10"/>
        <v>817.4</v>
      </c>
      <c r="N228" s="26">
        <f t="shared" si="11"/>
        <v>166.3</v>
      </c>
    </row>
    <row r="229" spans="1:14">
      <c r="A229" s="27" t="s">
        <v>37</v>
      </c>
      <c r="B229" s="27">
        <v>2210</v>
      </c>
      <c r="C229" s="27" t="s">
        <v>36</v>
      </c>
      <c r="D229" s="27" t="s">
        <v>17</v>
      </c>
      <c r="E229" s="29">
        <v>0</v>
      </c>
      <c r="F229" s="29">
        <v>49.3</v>
      </c>
      <c r="G229" s="29">
        <v>0.33</v>
      </c>
      <c r="H229" s="29">
        <v>1.347</v>
      </c>
      <c r="I229" s="29">
        <v>0.27400000000000002</v>
      </c>
      <c r="J229" s="29">
        <v>0.315</v>
      </c>
      <c r="K229" s="28">
        <v>1.3310065423989701</v>
      </c>
      <c r="L229" s="26">
        <f t="shared" si="9"/>
        <v>2.1617210006737273</v>
      </c>
      <c r="M229" s="26">
        <f t="shared" si="10"/>
        <v>7.9</v>
      </c>
      <c r="N229" s="26">
        <f t="shared" si="11"/>
        <v>1.6</v>
      </c>
    </row>
    <row r="230" spans="1:14">
      <c r="A230" s="27" t="s">
        <v>37</v>
      </c>
      <c r="B230" s="27">
        <v>2210</v>
      </c>
      <c r="C230" s="27" t="s">
        <v>36</v>
      </c>
      <c r="D230" s="27" t="s">
        <v>17</v>
      </c>
      <c r="E230" s="29">
        <v>0</v>
      </c>
      <c r="F230" s="29">
        <v>49.3</v>
      </c>
      <c r="G230" s="29">
        <v>0.33</v>
      </c>
      <c r="H230" s="29">
        <v>1.347</v>
      </c>
      <c r="I230" s="29">
        <v>0.27400000000000002</v>
      </c>
      <c r="J230" s="29">
        <v>0.315</v>
      </c>
      <c r="K230" s="28">
        <v>31.788115866199998</v>
      </c>
      <c r="L230" s="26">
        <f t="shared" si="9"/>
        <v>51.627873681192071</v>
      </c>
      <c r="M230" s="26">
        <f t="shared" si="10"/>
        <v>189.2</v>
      </c>
      <c r="N230" s="26">
        <f t="shared" si="11"/>
        <v>38.5</v>
      </c>
    </row>
    <row r="231" spans="1:14">
      <c r="A231" s="27" t="s">
        <v>37</v>
      </c>
      <c r="B231" s="27">
        <v>2210</v>
      </c>
      <c r="C231" s="27" t="s">
        <v>36</v>
      </c>
      <c r="D231" s="27" t="s">
        <v>17</v>
      </c>
      <c r="E231" s="29">
        <v>0</v>
      </c>
      <c r="F231" s="29">
        <v>49.3</v>
      </c>
      <c r="G231" s="29">
        <v>0.33</v>
      </c>
      <c r="H231" s="29">
        <v>1.347</v>
      </c>
      <c r="I231" s="29">
        <v>0.27400000000000002</v>
      </c>
      <c r="J231" s="29">
        <v>0.315</v>
      </c>
      <c r="K231" s="28">
        <v>61.994863800499999</v>
      </c>
      <c r="L231" s="26">
        <f t="shared" si="9"/>
        <v>100.68740816998707</v>
      </c>
      <c r="M231" s="26">
        <f t="shared" si="10"/>
        <v>369</v>
      </c>
      <c r="N231" s="26">
        <f t="shared" si="11"/>
        <v>75.099999999999994</v>
      </c>
    </row>
    <row r="232" spans="1:14">
      <c r="A232" s="27" t="s">
        <v>37</v>
      </c>
      <c r="B232" s="27">
        <v>2210</v>
      </c>
      <c r="C232" s="27" t="s">
        <v>36</v>
      </c>
      <c r="D232" s="27" t="s">
        <v>17</v>
      </c>
      <c r="E232" s="29">
        <v>0</v>
      </c>
      <c r="F232" s="29">
        <v>49.3</v>
      </c>
      <c r="G232" s="29">
        <v>0.33</v>
      </c>
      <c r="H232" s="29">
        <v>1.347</v>
      </c>
      <c r="I232" s="29">
        <v>0.27400000000000002</v>
      </c>
      <c r="J232" s="29">
        <v>0.315</v>
      </c>
      <c r="K232" s="28">
        <v>45.777919327200003</v>
      </c>
      <c r="L232" s="26">
        <f t="shared" si="9"/>
        <v>74.349063227288696</v>
      </c>
      <c r="M232" s="26">
        <f t="shared" si="10"/>
        <v>272.5</v>
      </c>
      <c r="N232" s="26">
        <f t="shared" si="11"/>
        <v>55.4</v>
      </c>
    </row>
    <row r="233" spans="1:14">
      <c r="A233" s="27" t="s">
        <v>37</v>
      </c>
      <c r="B233" s="27">
        <v>2210</v>
      </c>
      <c r="C233" s="27" t="s">
        <v>36</v>
      </c>
      <c r="D233" s="27" t="s">
        <v>17</v>
      </c>
      <c r="E233" s="29">
        <v>0</v>
      </c>
      <c r="F233" s="29">
        <v>49.3</v>
      </c>
      <c r="G233" s="29">
        <v>0.33</v>
      </c>
      <c r="H233" s="29">
        <v>1.347</v>
      </c>
      <c r="I233" s="29">
        <v>0.27400000000000002</v>
      </c>
      <c r="J233" s="29">
        <v>0.315</v>
      </c>
      <c r="K233" s="28">
        <v>81.455367184599993</v>
      </c>
      <c r="L233" s="26">
        <f t="shared" si="9"/>
        <v>132.29369822868844</v>
      </c>
      <c r="M233" s="26">
        <f t="shared" si="10"/>
        <v>484.9</v>
      </c>
      <c r="N233" s="26">
        <f t="shared" si="11"/>
        <v>98.6</v>
      </c>
    </row>
    <row r="234" spans="1:14">
      <c r="A234" s="27" t="s">
        <v>37</v>
      </c>
      <c r="B234" s="27">
        <v>2210</v>
      </c>
      <c r="C234" s="27" t="s">
        <v>36</v>
      </c>
      <c r="D234" s="27" t="s">
        <v>17</v>
      </c>
      <c r="E234" s="29">
        <v>0</v>
      </c>
      <c r="F234" s="29">
        <v>49.3</v>
      </c>
      <c r="G234" s="29">
        <v>0.33</v>
      </c>
      <c r="H234" s="29">
        <v>1.347</v>
      </c>
      <c r="I234" s="29">
        <v>0.27400000000000002</v>
      </c>
      <c r="J234" s="29">
        <v>0.315</v>
      </c>
      <c r="K234" s="28">
        <v>15.2816671601</v>
      </c>
      <c r="L234" s="26">
        <f t="shared" si="9"/>
        <v>24.81933767639741</v>
      </c>
      <c r="M234" s="26">
        <f t="shared" si="10"/>
        <v>91</v>
      </c>
      <c r="N234" s="26">
        <f t="shared" si="11"/>
        <v>18.5</v>
      </c>
    </row>
    <row r="235" spans="1:14">
      <c r="A235" s="27" t="s">
        <v>37</v>
      </c>
      <c r="B235" s="27">
        <v>2210</v>
      </c>
      <c r="C235" s="27" t="s">
        <v>36</v>
      </c>
      <c r="D235" s="27" t="s">
        <v>17</v>
      </c>
      <c r="E235" s="29">
        <v>0</v>
      </c>
      <c r="F235" s="29">
        <v>49.3</v>
      </c>
      <c r="G235" s="29">
        <v>0.33</v>
      </c>
      <c r="H235" s="29">
        <v>1.347</v>
      </c>
      <c r="I235" s="29">
        <v>0.27400000000000002</v>
      </c>
      <c r="J235" s="29">
        <v>0.315</v>
      </c>
      <c r="K235" s="28">
        <v>2.9405432053406502</v>
      </c>
      <c r="L235" s="26">
        <f t="shared" si="9"/>
        <v>4.7758097333738831</v>
      </c>
      <c r="M235" s="26">
        <f t="shared" si="10"/>
        <v>17.5</v>
      </c>
      <c r="N235" s="26">
        <f t="shared" si="11"/>
        <v>3.6</v>
      </c>
    </row>
    <row r="236" spans="1:14">
      <c r="A236" s="27" t="s">
        <v>37</v>
      </c>
      <c r="B236" s="27">
        <v>2210</v>
      </c>
      <c r="C236" s="27" t="s">
        <v>36</v>
      </c>
      <c r="D236" s="27" t="s">
        <v>39</v>
      </c>
      <c r="E236" s="29">
        <v>0</v>
      </c>
      <c r="F236" s="29">
        <v>49.3</v>
      </c>
      <c r="G236" s="29">
        <v>0.33</v>
      </c>
      <c r="H236" s="29">
        <v>1.347</v>
      </c>
      <c r="I236" s="29">
        <v>0.27400000000000002</v>
      </c>
      <c r="J236" s="29">
        <v>0.315</v>
      </c>
      <c r="K236" s="28">
        <v>0.51571681379761103</v>
      </c>
      <c r="L236" s="26">
        <f t="shared" si="9"/>
        <v>0.83758857020904487</v>
      </c>
      <c r="M236" s="26">
        <f t="shared" si="10"/>
        <v>3.1</v>
      </c>
      <c r="N236" s="26">
        <f t="shared" si="11"/>
        <v>0.6</v>
      </c>
    </row>
    <row r="237" spans="1:14">
      <c r="A237" s="27" t="s">
        <v>37</v>
      </c>
      <c r="B237" s="27">
        <v>2210</v>
      </c>
      <c r="C237" s="27" t="s">
        <v>36</v>
      </c>
      <c r="D237" s="27" t="s">
        <v>17</v>
      </c>
      <c r="E237" s="29">
        <v>0</v>
      </c>
      <c r="F237" s="29">
        <v>49.3</v>
      </c>
      <c r="G237" s="29">
        <v>0.33</v>
      </c>
      <c r="H237" s="29">
        <v>1.347</v>
      </c>
      <c r="I237" s="29">
        <v>0.27400000000000002</v>
      </c>
      <c r="J237" s="29">
        <v>0.315</v>
      </c>
      <c r="K237" s="28">
        <v>4.6877908144310503</v>
      </c>
      <c r="L237" s="26">
        <f t="shared" si="9"/>
        <v>7.6135582564878286</v>
      </c>
      <c r="M237" s="26">
        <f t="shared" si="10"/>
        <v>27.9</v>
      </c>
      <c r="N237" s="26">
        <f t="shared" si="11"/>
        <v>5.7</v>
      </c>
    </row>
    <row r="238" spans="1:14">
      <c r="A238" s="27" t="s">
        <v>37</v>
      </c>
      <c r="B238" s="27">
        <v>2210</v>
      </c>
      <c r="C238" s="27" t="s">
        <v>36</v>
      </c>
      <c r="D238" s="27" t="s">
        <v>38</v>
      </c>
      <c r="E238" s="29">
        <v>0</v>
      </c>
      <c r="F238" s="29">
        <v>49.3</v>
      </c>
      <c r="G238" s="29">
        <v>0.33</v>
      </c>
      <c r="H238" s="29">
        <v>1.347</v>
      </c>
      <c r="I238" s="29">
        <v>0.27400000000000002</v>
      </c>
      <c r="J238" s="29">
        <v>0.315</v>
      </c>
      <c r="K238" s="28">
        <v>44.771877637499998</v>
      </c>
      <c r="L238" s="26">
        <f t="shared" si="9"/>
        <v>72.715125768004683</v>
      </c>
      <c r="M238" s="26">
        <f t="shared" si="10"/>
        <v>266.5</v>
      </c>
      <c r="N238" s="26">
        <f t="shared" si="11"/>
        <v>54.2</v>
      </c>
    </row>
    <row r="239" spans="1:14">
      <c r="A239" s="27" t="s">
        <v>37</v>
      </c>
      <c r="B239" s="27">
        <v>2210</v>
      </c>
      <c r="C239" s="27" t="s">
        <v>36</v>
      </c>
      <c r="D239" s="27" t="s">
        <v>17</v>
      </c>
      <c r="E239" s="29">
        <v>0</v>
      </c>
      <c r="F239" s="29">
        <v>49.3</v>
      </c>
      <c r="G239" s="29">
        <v>0.33</v>
      </c>
      <c r="H239" s="29">
        <v>1.347</v>
      </c>
      <c r="I239" s="29">
        <v>0.27400000000000002</v>
      </c>
      <c r="J239" s="29">
        <v>0.315</v>
      </c>
      <c r="K239" s="28">
        <v>15.702084868</v>
      </c>
      <c r="L239" s="26">
        <f t="shared" si="9"/>
        <v>25.502148586240502</v>
      </c>
      <c r="M239" s="26">
        <f t="shared" si="10"/>
        <v>93.5</v>
      </c>
      <c r="N239" s="26">
        <f t="shared" si="11"/>
        <v>19</v>
      </c>
    </row>
    <row r="240" spans="1:14">
      <c r="A240" s="27" t="s">
        <v>37</v>
      </c>
      <c r="B240" s="27">
        <v>2210</v>
      </c>
      <c r="C240" s="27" t="s">
        <v>36</v>
      </c>
      <c r="D240" s="27" t="s">
        <v>17</v>
      </c>
      <c r="E240" s="29">
        <v>0</v>
      </c>
      <c r="F240" s="29">
        <v>49.3</v>
      </c>
      <c r="G240" s="29">
        <v>0.33</v>
      </c>
      <c r="H240" s="29">
        <v>1.347</v>
      </c>
      <c r="I240" s="29">
        <v>0.27400000000000002</v>
      </c>
      <c r="J240" s="29">
        <v>0.315</v>
      </c>
      <c r="K240" s="28">
        <v>5.5160504957210703</v>
      </c>
      <c r="L240" s="26">
        <f t="shared" si="9"/>
        <v>8.958755511362984</v>
      </c>
      <c r="M240" s="26">
        <f t="shared" si="10"/>
        <v>32.799999999999997</v>
      </c>
      <c r="N240" s="26">
        <f t="shared" si="11"/>
        <v>6.7</v>
      </c>
    </row>
    <row r="241" spans="1:14">
      <c r="A241" s="27" t="s">
        <v>37</v>
      </c>
      <c r="B241" s="27">
        <v>2210</v>
      </c>
      <c r="C241" s="27" t="s">
        <v>36</v>
      </c>
      <c r="D241" s="27" t="s">
        <v>17</v>
      </c>
      <c r="E241" s="29">
        <v>0</v>
      </c>
      <c r="F241" s="29">
        <v>49.3</v>
      </c>
      <c r="G241" s="29">
        <v>0.33</v>
      </c>
      <c r="H241" s="29">
        <v>1.347</v>
      </c>
      <c r="I241" s="29">
        <v>0.27400000000000002</v>
      </c>
      <c r="J241" s="29">
        <v>0.315</v>
      </c>
      <c r="K241" s="28">
        <v>1.07186588219061</v>
      </c>
      <c r="L241" s="26">
        <f t="shared" si="9"/>
        <v>1.7408441759128241</v>
      </c>
      <c r="M241" s="26">
        <f t="shared" si="10"/>
        <v>6.4</v>
      </c>
      <c r="N241" s="26">
        <f t="shared" si="11"/>
        <v>1.3</v>
      </c>
    </row>
    <row r="242" spans="1:14">
      <c r="A242" s="27" t="s">
        <v>37</v>
      </c>
      <c r="B242" s="27">
        <v>2210</v>
      </c>
      <c r="C242" s="27" t="s">
        <v>36</v>
      </c>
      <c r="D242" s="27" t="s">
        <v>17</v>
      </c>
      <c r="E242" s="29">
        <v>0</v>
      </c>
      <c r="F242" s="29">
        <v>49.3</v>
      </c>
      <c r="G242" s="29">
        <v>0.33</v>
      </c>
      <c r="H242" s="29">
        <v>1.347</v>
      </c>
      <c r="I242" s="29">
        <v>0.27400000000000002</v>
      </c>
      <c r="J242" s="29">
        <v>0.315</v>
      </c>
      <c r="K242" s="28">
        <v>8.8940441830610895E-2</v>
      </c>
      <c r="L242" s="26">
        <f t="shared" si="9"/>
        <v>0.14445039508814092</v>
      </c>
      <c r="M242" s="26">
        <f t="shared" si="10"/>
        <v>0.5</v>
      </c>
      <c r="N242" s="26">
        <f t="shared" si="11"/>
        <v>0.1</v>
      </c>
    </row>
    <row r="243" spans="1:14">
      <c r="A243" s="27" t="s">
        <v>37</v>
      </c>
      <c r="B243" s="27">
        <v>2210</v>
      </c>
      <c r="C243" s="27" t="s">
        <v>36</v>
      </c>
      <c r="D243" s="27" t="s">
        <v>17</v>
      </c>
      <c r="E243" s="29">
        <v>0</v>
      </c>
      <c r="F243" s="29">
        <v>49.3</v>
      </c>
      <c r="G243" s="29">
        <v>0.33</v>
      </c>
      <c r="H243" s="29">
        <v>1.347</v>
      </c>
      <c r="I243" s="29">
        <v>0.27400000000000002</v>
      </c>
      <c r="J243" s="29">
        <v>0.315</v>
      </c>
      <c r="K243" s="28">
        <v>70.104393806499999</v>
      </c>
      <c r="L243" s="26">
        <f t="shared" si="9"/>
        <v>113.85829859098182</v>
      </c>
      <c r="M243" s="26">
        <f t="shared" si="10"/>
        <v>417.3</v>
      </c>
      <c r="N243" s="26">
        <f t="shared" si="11"/>
        <v>84.9</v>
      </c>
    </row>
    <row r="244" spans="1:14">
      <c r="A244" s="27" t="s">
        <v>37</v>
      </c>
      <c r="B244" s="27">
        <v>2210</v>
      </c>
      <c r="C244" s="27" t="s">
        <v>36</v>
      </c>
      <c r="D244" s="27" t="s">
        <v>17</v>
      </c>
      <c r="E244" s="29">
        <v>0</v>
      </c>
      <c r="F244" s="29">
        <v>49.3</v>
      </c>
      <c r="G244" s="29">
        <v>0.33</v>
      </c>
      <c r="H244" s="29">
        <v>1.347</v>
      </c>
      <c r="I244" s="29">
        <v>0.27400000000000002</v>
      </c>
      <c r="J244" s="29">
        <v>0.315</v>
      </c>
      <c r="K244" s="28">
        <v>3.6580709557411999</v>
      </c>
      <c r="L244" s="26">
        <f t="shared" si="9"/>
        <v>5.9411644909931756</v>
      </c>
      <c r="M244" s="26">
        <f t="shared" si="10"/>
        <v>21.8</v>
      </c>
      <c r="N244" s="26">
        <f t="shared" si="11"/>
        <v>4.4000000000000004</v>
      </c>
    </row>
    <row r="245" spans="1:14">
      <c r="A245" s="27" t="s">
        <v>37</v>
      </c>
      <c r="B245" s="27">
        <v>2210</v>
      </c>
      <c r="C245" s="27" t="s">
        <v>36</v>
      </c>
      <c r="D245" s="27" t="s">
        <v>17</v>
      </c>
      <c r="E245" s="29">
        <v>0</v>
      </c>
      <c r="F245" s="29">
        <v>49.3</v>
      </c>
      <c r="G245" s="29">
        <v>0.33</v>
      </c>
      <c r="H245" s="29">
        <v>1.347</v>
      </c>
      <c r="I245" s="29">
        <v>0.27400000000000002</v>
      </c>
      <c r="J245" s="29">
        <v>0.315</v>
      </c>
      <c r="K245" s="28">
        <v>197.84002650400001</v>
      </c>
      <c r="L245" s="26">
        <f t="shared" si="9"/>
        <v>321.31693304580898</v>
      </c>
      <c r="M245" s="26">
        <f t="shared" si="10"/>
        <v>1177.7</v>
      </c>
      <c r="N245" s="26">
        <f t="shared" si="11"/>
        <v>239.6</v>
      </c>
    </row>
    <row r="246" spans="1:14">
      <c r="A246" s="27" t="s">
        <v>37</v>
      </c>
      <c r="B246" s="27">
        <v>2210</v>
      </c>
      <c r="C246" s="27" t="s">
        <v>36</v>
      </c>
      <c r="D246" s="27" t="s">
        <v>17</v>
      </c>
      <c r="E246" s="29">
        <v>0</v>
      </c>
      <c r="F246" s="29">
        <v>49.3</v>
      </c>
      <c r="G246" s="29">
        <v>0.33</v>
      </c>
      <c r="H246" s="29">
        <v>1.347</v>
      </c>
      <c r="I246" s="29">
        <v>0.27400000000000002</v>
      </c>
      <c r="J246" s="29">
        <v>0.315</v>
      </c>
      <c r="K246" s="28">
        <v>13.020342526</v>
      </c>
      <c r="L246" s="26">
        <f t="shared" si="9"/>
        <v>21.146663805039751</v>
      </c>
      <c r="M246" s="26">
        <f t="shared" si="10"/>
        <v>77.5</v>
      </c>
      <c r="N246" s="26">
        <f t="shared" si="11"/>
        <v>15.8</v>
      </c>
    </row>
    <row r="247" spans="1:14">
      <c r="A247" s="27" t="s">
        <v>37</v>
      </c>
      <c r="B247" s="27">
        <v>2210</v>
      </c>
      <c r="C247" s="27" t="s">
        <v>36</v>
      </c>
      <c r="D247" s="27" t="s">
        <v>38</v>
      </c>
      <c r="E247" s="29">
        <v>0</v>
      </c>
      <c r="F247" s="29">
        <v>49.3</v>
      </c>
      <c r="G247" s="29">
        <v>0.33</v>
      </c>
      <c r="H247" s="29">
        <v>1.347</v>
      </c>
      <c r="I247" s="29">
        <v>0.27400000000000002</v>
      </c>
      <c r="J247" s="29">
        <v>0.315</v>
      </c>
      <c r="K247" s="28">
        <v>7.7033170394198702</v>
      </c>
      <c r="L247" s="26">
        <f t="shared" si="9"/>
        <v>12.511149786647795</v>
      </c>
      <c r="M247" s="26">
        <f t="shared" si="10"/>
        <v>45.9</v>
      </c>
      <c r="N247" s="26">
        <f t="shared" si="11"/>
        <v>9.3000000000000007</v>
      </c>
    </row>
    <row r="248" spans="1:14">
      <c r="A248" s="27" t="s">
        <v>37</v>
      </c>
      <c r="B248" s="27">
        <v>2210</v>
      </c>
      <c r="C248" s="27" t="s">
        <v>36</v>
      </c>
      <c r="D248" s="27" t="s">
        <v>17</v>
      </c>
      <c r="E248" s="29">
        <v>0</v>
      </c>
      <c r="F248" s="29">
        <v>49.3</v>
      </c>
      <c r="G248" s="29">
        <v>0.33</v>
      </c>
      <c r="H248" s="29">
        <v>1.347</v>
      </c>
      <c r="I248" s="29">
        <v>0.27400000000000002</v>
      </c>
      <c r="J248" s="29">
        <v>0.315</v>
      </c>
      <c r="K248" s="28">
        <v>799.54066977599996</v>
      </c>
      <c r="L248" s="26">
        <f t="shared" si="9"/>
        <v>1298.5539902999458</v>
      </c>
      <c r="M248" s="26">
        <f t="shared" si="10"/>
        <v>4759.3999999999996</v>
      </c>
      <c r="N248" s="26">
        <f t="shared" si="11"/>
        <v>968.1</v>
      </c>
    </row>
    <row r="249" spans="1:14">
      <c r="A249" s="27" t="s">
        <v>37</v>
      </c>
      <c r="B249" s="27">
        <v>2210</v>
      </c>
      <c r="C249" s="27" t="s">
        <v>36</v>
      </c>
      <c r="D249" s="27" t="s">
        <v>17</v>
      </c>
      <c r="E249" s="29">
        <v>0</v>
      </c>
      <c r="F249" s="29">
        <v>49.3</v>
      </c>
      <c r="G249" s="29">
        <v>0.33</v>
      </c>
      <c r="H249" s="29">
        <v>1.347</v>
      </c>
      <c r="I249" s="29">
        <v>0.27400000000000002</v>
      </c>
      <c r="J249" s="29">
        <v>0.315</v>
      </c>
      <c r="K249" s="28">
        <v>30.6316786537</v>
      </c>
      <c r="L249" s="26">
        <f t="shared" si="9"/>
        <v>49.749675093440501</v>
      </c>
      <c r="M249" s="26">
        <f t="shared" si="10"/>
        <v>182.3</v>
      </c>
      <c r="N249" s="26">
        <f t="shared" si="11"/>
        <v>37.1</v>
      </c>
    </row>
    <row r="250" spans="1:14">
      <c r="A250" s="27" t="s">
        <v>37</v>
      </c>
      <c r="B250" s="27">
        <v>2210</v>
      </c>
      <c r="C250" s="27" t="s">
        <v>36</v>
      </c>
      <c r="D250" s="27" t="s">
        <v>17</v>
      </c>
      <c r="E250" s="29">
        <v>0</v>
      </c>
      <c r="F250" s="29">
        <v>49.3</v>
      </c>
      <c r="G250" s="29">
        <v>0.33</v>
      </c>
      <c r="H250" s="29">
        <v>1.347</v>
      </c>
      <c r="I250" s="29">
        <v>0.27400000000000002</v>
      </c>
      <c r="J250" s="29">
        <v>0.315</v>
      </c>
      <c r="K250" s="28">
        <v>28.6699839885</v>
      </c>
      <c r="L250" s="26">
        <f t="shared" si="9"/>
        <v>46.563637745322566</v>
      </c>
      <c r="M250" s="26">
        <f t="shared" si="10"/>
        <v>170.7</v>
      </c>
      <c r="N250" s="26">
        <f t="shared" si="11"/>
        <v>34.700000000000003</v>
      </c>
    </row>
    <row r="251" spans="1:14">
      <c r="A251" s="27" t="s">
        <v>37</v>
      </c>
      <c r="B251" s="27">
        <v>2210</v>
      </c>
      <c r="C251" s="27" t="s">
        <v>36</v>
      </c>
      <c r="D251" s="27" t="s">
        <v>17</v>
      </c>
      <c r="E251" s="29">
        <v>0</v>
      </c>
      <c r="F251" s="29">
        <v>49.3</v>
      </c>
      <c r="G251" s="29">
        <v>0.33</v>
      </c>
      <c r="H251" s="29">
        <v>1.347</v>
      </c>
      <c r="I251" s="29">
        <v>0.27400000000000002</v>
      </c>
      <c r="J251" s="29">
        <v>0.315</v>
      </c>
      <c r="K251" s="28">
        <v>81.142732482900001</v>
      </c>
      <c r="L251" s="26">
        <f t="shared" si="9"/>
        <v>131.78594039378996</v>
      </c>
      <c r="M251" s="26">
        <f t="shared" si="10"/>
        <v>483</v>
      </c>
      <c r="N251" s="26">
        <f t="shared" si="11"/>
        <v>98.3</v>
      </c>
    </row>
    <row r="252" spans="1:14">
      <c r="A252" s="27" t="s">
        <v>37</v>
      </c>
      <c r="B252" s="27">
        <v>2210</v>
      </c>
      <c r="C252" s="27" t="s">
        <v>36</v>
      </c>
      <c r="D252" s="27" t="s">
        <v>17</v>
      </c>
      <c r="E252" s="29">
        <v>0</v>
      </c>
      <c r="F252" s="29">
        <v>49.3</v>
      </c>
      <c r="G252" s="29">
        <v>0.33</v>
      </c>
      <c r="H252" s="29">
        <v>1.347</v>
      </c>
      <c r="I252" s="29">
        <v>0.27400000000000002</v>
      </c>
      <c r="J252" s="29">
        <v>0.315</v>
      </c>
      <c r="K252" s="28">
        <v>1.5080708091941899</v>
      </c>
      <c r="L252" s="26">
        <f t="shared" si="9"/>
        <v>2.4492955029825136</v>
      </c>
      <c r="M252" s="26">
        <f t="shared" si="10"/>
        <v>9</v>
      </c>
      <c r="N252" s="26">
        <f t="shared" si="11"/>
        <v>1.8</v>
      </c>
    </row>
    <row r="253" spans="1:14">
      <c r="A253" s="27" t="s">
        <v>37</v>
      </c>
      <c r="B253" s="27">
        <v>2210</v>
      </c>
      <c r="C253" s="27" t="s">
        <v>36</v>
      </c>
      <c r="D253" s="27" t="s">
        <v>38</v>
      </c>
      <c r="E253" s="29">
        <v>0</v>
      </c>
      <c r="F253" s="29">
        <v>49.3</v>
      </c>
      <c r="G253" s="29">
        <v>0.33</v>
      </c>
      <c r="H253" s="29">
        <v>1.347</v>
      </c>
      <c r="I253" s="29">
        <v>0.27400000000000002</v>
      </c>
      <c r="J253" s="29">
        <v>0.315</v>
      </c>
      <c r="K253" s="28">
        <v>28.589469823400002</v>
      </c>
      <c r="L253" s="26">
        <f t="shared" si="9"/>
        <v>46.43287267692952</v>
      </c>
      <c r="M253" s="26">
        <f t="shared" si="10"/>
        <v>170.2</v>
      </c>
      <c r="N253" s="26">
        <f t="shared" si="11"/>
        <v>34.6</v>
      </c>
    </row>
    <row r="254" spans="1:14">
      <c r="A254" s="27" t="s">
        <v>37</v>
      </c>
      <c r="B254" s="27">
        <v>2210</v>
      </c>
      <c r="C254" s="27" t="s">
        <v>36</v>
      </c>
      <c r="D254" s="27" t="s">
        <v>38</v>
      </c>
      <c r="E254" s="29">
        <v>0</v>
      </c>
      <c r="F254" s="29">
        <v>49.3</v>
      </c>
      <c r="G254" s="29">
        <v>0.33</v>
      </c>
      <c r="H254" s="29">
        <v>1.347</v>
      </c>
      <c r="I254" s="29">
        <v>0.27400000000000002</v>
      </c>
      <c r="J254" s="29">
        <v>0.315</v>
      </c>
      <c r="K254" s="28">
        <v>11.978463741700001</v>
      </c>
      <c r="L254" s="26">
        <f t="shared" si="9"/>
        <v>19.454522424488513</v>
      </c>
      <c r="M254" s="26">
        <f t="shared" si="10"/>
        <v>71.3</v>
      </c>
      <c r="N254" s="26">
        <f t="shared" si="11"/>
        <v>14.5</v>
      </c>
    </row>
    <row r="255" spans="1:14">
      <c r="A255" s="27" t="s">
        <v>37</v>
      </c>
      <c r="B255" s="27">
        <v>2210</v>
      </c>
      <c r="C255" s="27" t="s">
        <v>36</v>
      </c>
      <c r="D255" s="27" t="s">
        <v>17</v>
      </c>
      <c r="E255" s="29">
        <v>0</v>
      </c>
      <c r="F255" s="29">
        <v>49.3</v>
      </c>
      <c r="G255" s="29">
        <v>0.33</v>
      </c>
      <c r="H255" s="29">
        <v>1.347</v>
      </c>
      <c r="I255" s="29">
        <v>0.27400000000000002</v>
      </c>
      <c r="J255" s="29">
        <v>0.315</v>
      </c>
      <c r="K255" s="28">
        <v>9.4113340205681499</v>
      </c>
      <c r="L255" s="26">
        <f t="shared" si="9"/>
        <v>15.285182866155246</v>
      </c>
      <c r="M255" s="26">
        <f t="shared" si="10"/>
        <v>56</v>
      </c>
      <c r="N255" s="26">
        <f t="shared" si="11"/>
        <v>11.4</v>
      </c>
    </row>
    <row r="256" spans="1:14">
      <c r="A256" s="27" t="s">
        <v>37</v>
      </c>
      <c r="B256" s="27">
        <v>2210</v>
      </c>
      <c r="C256" s="27" t="s">
        <v>36</v>
      </c>
      <c r="D256" s="27" t="s">
        <v>17</v>
      </c>
      <c r="E256" s="29">
        <v>0</v>
      </c>
      <c r="F256" s="29">
        <v>49.3</v>
      </c>
      <c r="G256" s="29">
        <v>0.33</v>
      </c>
      <c r="H256" s="29">
        <v>1.347</v>
      </c>
      <c r="I256" s="29">
        <v>0.27400000000000002</v>
      </c>
      <c r="J256" s="29">
        <v>0.315</v>
      </c>
      <c r="K256" s="28">
        <v>14.022606590700001</v>
      </c>
      <c r="L256" s="26">
        <f t="shared" si="9"/>
        <v>22.774465929120637</v>
      </c>
      <c r="M256" s="26">
        <f t="shared" si="10"/>
        <v>83.5</v>
      </c>
      <c r="N256" s="26">
        <f t="shared" si="11"/>
        <v>17</v>
      </c>
    </row>
    <row r="257" spans="1:14">
      <c r="A257" s="27" t="s">
        <v>37</v>
      </c>
      <c r="B257" s="27">
        <v>2210</v>
      </c>
      <c r="C257" s="27" t="s">
        <v>36</v>
      </c>
      <c r="D257" s="27" t="s">
        <v>17</v>
      </c>
      <c r="E257" s="29">
        <v>0</v>
      </c>
      <c r="F257" s="29">
        <v>49.3</v>
      </c>
      <c r="G257" s="29">
        <v>0.33</v>
      </c>
      <c r="H257" s="29">
        <v>1.347</v>
      </c>
      <c r="I257" s="29">
        <v>0.27400000000000002</v>
      </c>
      <c r="J257" s="29">
        <v>0.315</v>
      </c>
      <c r="K257" s="28">
        <v>23.376370405399999</v>
      </c>
      <c r="L257" s="26">
        <f t="shared" si="9"/>
        <v>37.966147584670274</v>
      </c>
      <c r="M257" s="26">
        <f t="shared" si="10"/>
        <v>139.19999999999999</v>
      </c>
      <c r="N257" s="26">
        <f t="shared" si="11"/>
        <v>28.3</v>
      </c>
    </row>
    <row r="258" spans="1:14">
      <c r="A258" s="27" t="s">
        <v>37</v>
      </c>
      <c r="B258" s="27">
        <v>2210</v>
      </c>
      <c r="C258" s="27" t="s">
        <v>36</v>
      </c>
      <c r="D258" s="27" t="s">
        <v>17</v>
      </c>
      <c r="E258" s="29">
        <v>0</v>
      </c>
      <c r="F258" s="29">
        <v>49.3</v>
      </c>
      <c r="G258" s="29">
        <v>0.33</v>
      </c>
      <c r="H258" s="29">
        <v>1.347</v>
      </c>
      <c r="I258" s="29">
        <v>0.27400000000000002</v>
      </c>
      <c r="J258" s="29">
        <v>0.315</v>
      </c>
      <c r="K258" s="28">
        <v>0.90281322104949302</v>
      </c>
      <c r="L258" s="26">
        <f t="shared" si="9"/>
        <v>1.4662815226370078</v>
      </c>
      <c r="M258" s="26">
        <f t="shared" si="10"/>
        <v>5.4</v>
      </c>
      <c r="N258" s="26">
        <f t="shared" si="11"/>
        <v>1.1000000000000001</v>
      </c>
    </row>
    <row r="259" spans="1:14">
      <c r="A259" s="27" t="s">
        <v>37</v>
      </c>
      <c r="B259" s="27">
        <v>2210</v>
      </c>
      <c r="C259" s="27" t="s">
        <v>36</v>
      </c>
      <c r="D259" s="27" t="s">
        <v>38</v>
      </c>
      <c r="E259" s="29">
        <v>0</v>
      </c>
      <c r="F259" s="29">
        <v>49.3</v>
      </c>
      <c r="G259" s="29">
        <v>0.33</v>
      </c>
      <c r="H259" s="29">
        <v>1.347</v>
      </c>
      <c r="I259" s="29">
        <v>0.27400000000000002</v>
      </c>
      <c r="J259" s="29">
        <v>0.315</v>
      </c>
      <c r="K259" s="28">
        <v>2.66500732566774</v>
      </c>
      <c r="L259" s="26">
        <f t="shared" ref="L259:L265" si="12">(F259*J259*K259/12)+(G259*K259)</f>
        <v>4.3283050228001176</v>
      </c>
      <c r="M259" s="26">
        <f t="shared" ref="M259:M265" si="13">ROUND(2.721*H259*L259,1)</f>
        <v>15.9</v>
      </c>
      <c r="N259" s="26">
        <f t="shared" ref="N259:N265" si="14">ROUND((2.721*I259*L259)+(E259*K259),1)</f>
        <v>3.2</v>
      </c>
    </row>
    <row r="260" spans="1:14">
      <c r="A260" s="27" t="s">
        <v>37</v>
      </c>
      <c r="B260" s="27">
        <v>2210</v>
      </c>
      <c r="C260" s="27" t="s">
        <v>36</v>
      </c>
      <c r="D260" s="27" t="s">
        <v>17</v>
      </c>
      <c r="E260" s="29">
        <v>0</v>
      </c>
      <c r="F260" s="29">
        <v>49.3</v>
      </c>
      <c r="G260" s="29">
        <v>0.33</v>
      </c>
      <c r="H260" s="29">
        <v>1.347</v>
      </c>
      <c r="I260" s="29">
        <v>0.27400000000000002</v>
      </c>
      <c r="J260" s="29">
        <v>0.315</v>
      </c>
      <c r="K260" s="28">
        <v>8.0290439839998005</v>
      </c>
      <c r="L260" s="26">
        <f t="shared" si="12"/>
        <v>13.040171060513675</v>
      </c>
      <c r="M260" s="26">
        <f t="shared" si="13"/>
        <v>47.8</v>
      </c>
      <c r="N260" s="26">
        <f t="shared" si="14"/>
        <v>9.6999999999999993</v>
      </c>
    </row>
    <row r="261" spans="1:14">
      <c r="A261" s="27" t="s">
        <v>37</v>
      </c>
      <c r="B261" s="27">
        <v>2210</v>
      </c>
      <c r="C261" s="27" t="s">
        <v>36</v>
      </c>
      <c r="D261" s="27" t="s">
        <v>18</v>
      </c>
      <c r="E261" s="29">
        <v>0</v>
      </c>
      <c r="F261" s="29">
        <v>49.3</v>
      </c>
      <c r="G261" s="29">
        <v>0.33</v>
      </c>
      <c r="H261" s="29">
        <v>1.347</v>
      </c>
      <c r="I261" s="29">
        <v>0.27400000000000002</v>
      </c>
      <c r="J261" s="29">
        <v>0.315</v>
      </c>
      <c r="K261" s="28">
        <v>46.771000810700002</v>
      </c>
      <c r="L261" s="26">
        <f t="shared" si="12"/>
        <v>75.961951691678138</v>
      </c>
      <c r="M261" s="26">
        <f t="shared" si="13"/>
        <v>278.39999999999998</v>
      </c>
      <c r="N261" s="26">
        <f t="shared" si="14"/>
        <v>56.6</v>
      </c>
    </row>
    <row r="262" spans="1:14">
      <c r="A262" s="27" t="s">
        <v>37</v>
      </c>
      <c r="B262" s="27">
        <v>2210</v>
      </c>
      <c r="C262" s="27" t="s">
        <v>36</v>
      </c>
      <c r="D262" s="27" t="s">
        <v>17</v>
      </c>
      <c r="E262" s="29">
        <v>0</v>
      </c>
      <c r="F262" s="29">
        <v>49.3</v>
      </c>
      <c r="G262" s="29">
        <v>0.33</v>
      </c>
      <c r="H262" s="29">
        <v>1.347</v>
      </c>
      <c r="I262" s="29">
        <v>0.27400000000000002</v>
      </c>
      <c r="J262" s="29">
        <v>0.315</v>
      </c>
      <c r="K262" s="28">
        <v>8.1855621536980596</v>
      </c>
      <c r="L262" s="26">
        <f t="shared" si="12"/>
        <v>13.294376132874859</v>
      </c>
      <c r="M262" s="26">
        <f t="shared" si="13"/>
        <v>48.7</v>
      </c>
      <c r="N262" s="26">
        <f t="shared" si="14"/>
        <v>9.9</v>
      </c>
    </row>
    <row r="263" spans="1:14">
      <c r="A263" s="27" t="s">
        <v>37</v>
      </c>
      <c r="B263" s="27">
        <v>2210</v>
      </c>
      <c r="C263" s="27" t="s">
        <v>36</v>
      </c>
      <c r="D263" s="27" t="s">
        <v>17</v>
      </c>
      <c r="E263" s="29">
        <v>0</v>
      </c>
      <c r="F263" s="29">
        <v>49.3</v>
      </c>
      <c r="G263" s="29">
        <v>0.33</v>
      </c>
      <c r="H263" s="29">
        <v>1.347</v>
      </c>
      <c r="I263" s="29">
        <v>0.27400000000000002</v>
      </c>
      <c r="J263" s="29">
        <v>0.315</v>
      </c>
      <c r="K263" s="28">
        <v>3.56119529080358</v>
      </c>
      <c r="L263" s="26">
        <f t="shared" si="12"/>
        <v>5.7838263016763642</v>
      </c>
      <c r="M263" s="26">
        <f t="shared" si="13"/>
        <v>21.2</v>
      </c>
      <c r="N263" s="26">
        <f t="shared" si="14"/>
        <v>4.3</v>
      </c>
    </row>
    <row r="264" spans="1:14">
      <c r="A264" s="27" t="s">
        <v>37</v>
      </c>
      <c r="B264" s="27">
        <v>8320</v>
      </c>
      <c r="C264" s="27" t="s">
        <v>36</v>
      </c>
      <c r="D264" s="27" t="s">
        <v>38</v>
      </c>
      <c r="E264" s="29">
        <v>0</v>
      </c>
      <c r="F264" s="29">
        <v>49.3</v>
      </c>
      <c r="G264" s="29">
        <v>0.33</v>
      </c>
      <c r="H264" s="29">
        <v>0.70899999999999996</v>
      </c>
      <c r="I264" s="29">
        <v>0.11700000000000001</v>
      </c>
      <c r="J264" s="29">
        <v>0.26200000000000001</v>
      </c>
      <c r="K264" s="28">
        <v>2.7978801543314401E-2</v>
      </c>
      <c r="L264" s="26">
        <f t="shared" si="12"/>
        <v>3.9348920177158311E-2</v>
      </c>
      <c r="M264" s="26">
        <f t="shared" si="13"/>
        <v>0.1</v>
      </c>
      <c r="N264" s="26">
        <f t="shared" si="14"/>
        <v>0</v>
      </c>
    </row>
    <row r="265" spans="1:14">
      <c r="A265" s="27" t="s">
        <v>37</v>
      </c>
      <c r="B265" s="27">
        <v>8320</v>
      </c>
      <c r="C265" s="27" t="s">
        <v>36</v>
      </c>
      <c r="D265" s="27" t="s">
        <v>17</v>
      </c>
      <c r="E265" s="29">
        <v>0</v>
      </c>
      <c r="F265" s="29">
        <v>49.3</v>
      </c>
      <c r="G265" s="29">
        <v>0.33</v>
      </c>
      <c r="H265" s="29">
        <v>0.70899999999999996</v>
      </c>
      <c r="I265" s="29">
        <v>0.11700000000000001</v>
      </c>
      <c r="J265" s="29">
        <v>0.26200000000000001</v>
      </c>
      <c r="K265" s="28">
        <v>0.13584437008560199</v>
      </c>
      <c r="L265" s="26">
        <f t="shared" si="12"/>
        <v>0.19104925801555586</v>
      </c>
      <c r="M265" s="26">
        <f t="shared" si="13"/>
        <v>0.4</v>
      </c>
      <c r="N265" s="26">
        <f t="shared" si="14"/>
        <v>0.1</v>
      </c>
    </row>
    <row r="266" spans="1:14">
      <c r="K266" s="26">
        <f t="shared" ref="K266:M266" si="15">SUM(K2:K265)</f>
        <v>9135.1304807317647</v>
      </c>
      <c r="L266" s="26">
        <f t="shared" si="15"/>
        <v>14834.530904688265</v>
      </c>
      <c r="M266" s="26">
        <f t="shared" si="15"/>
        <v>54445.69999999999</v>
      </c>
      <c r="N266" s="7">
        <f>SUM(N2:N265)</f>
        <v>11058.399999999996</v>
      </c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266"/>
  <sheetViews>
    <sheetView workbookViewId="0">
      <pane ySplit="1" topLeftCell="A228" activePane="bottomLeft" state="frozen"/>
      <selection pane="bottomLeft" activeCell="H2" sqref="H2:J265"/>
    </sheetView>
  </sheetViews>
  <sheetFormatPr defaultRowHeight="15"/>
  <cols>
    <col min="1" max="1" width="22.5703125" style="27" bestFit="1" customWidth="1"/>
    <col min="2" max="2" width="12.85546875" style="28" bestFit="1" customWidth="1"/>
    <col min="3" max="3" width="12.7109375" style="27" bestFit="1" customWidth="1"/>
    <col min="4" max="4" width="8.140625" style="27" bestFit="1" customWidth="1"/>
    <col min="5" max="5" width="13.7109375" style="29" customWidth="1"/>
    <col min="6" max="6" width="14.7109375" style="29" bestFit="1" customWidth="1"/>
    <col min="7" max="10" width="13.7109375" style="29" customWidth="1"/>
    <col min="11" max="11" width="23" style="27" bestFit="1" customWidth="1"/>
    <col min="12" max="12" width="13.5703125" style="26" customWidth="1"/>
    <col min="13" max="16384" width="9.140625" style="26"/>
  </cols>
  <sheetData>
    <row r="1" spans="1:14">
      <c r="A1" s="27" t="s">
        <v>35</v>
      </c>
      <c r="B1" s="27" t="s">
        <v>25</v>
      </c>
      <c r="C1" s="27" t="s">
        <v>26</v>
      </c>
      <c r="D1" s="27" t="s">
        <v>16</v>
      </c>
      <c r="E1" s="29" t="s">
        <v>27</v>
      </c>
      <c r="F1" s="29" t="s">
        <v>28</v>
      </c>
      <c r="G1" s="29" t="s">
        <v>29</v>
      </c>
      <c r="H1" s="29" t="s">
        <v>30</v>
      </c>
      <c r="I1" s="29" t="s">
        <v>31</v>
      </c>
      <c r="J1" s="29" t="s">
        <v>20</v>
      </c>
      <c r="K1" s="28" t="s">
        <v>15</v>
      </c>
      <c r="L1" s="19" t="s">
        <v>22</v>
      </c>
      <c r="M1" s="20" t="s">
        <v>23</v>
      </c>
      <c r="N1" s="20" t="s">
        <v>24</v>
      </c>
    </row>
    <row r="2" spans="1:14">
      <c r="A2" s="27" t="s">
        <v>37</v>
      </c>
      <c r="B2" s="27">
        <v>3100</v>
      </c>
      <c r="C2" s="27" t="s">
        <v>36</v>
      </c>
      <c r="D2" s="27" t="s">
        <v>17</v>
      </c>
      <c r="E2" s="29">
        <v>0</v>
      </c>
      <c r="F2" s="29">
        <v>49.3</v>
      </c>
      <c r="G2" s="29">
        <v>0.33</v>
      </c>
      <c r="H2" s="29">
        <v>0.69</v>
      </c>
      <c r="I2" s="29">
        <v>3.5999999999999997E-2</v>
      </c>
      <c r="J2" s="29">
        <v>0.26200000000000001</v>
      </c>
      <c r="K2" s="28">
        <v>0.230797932606469</v>
      </c>
      <c r="L2" s="26">
        <f>(F2*J2*K2/12)+(G2*K2)</f>
        <v>0.32459036578552786</v>
      </c>
      <c r="M2" s="26">
        <f>ROUND(2.721*H2*L2,1)</f>
        <v>0.6</v>
      </c>
      <c r="N2" s="26">
        <f>ROUND((2.721*I2*L2)+(E2*K2),1)</f>
        <v>0</v>
      </c>
    </row>
    <row r="3" spans="1:14">
      <c r="A3" s="27" t="s">
        <v>37</v>
      </c>
      <c r="B3" s="27">
        <v>3100</v>
      </c>
      <c r="C3" s="27" t="s">
        <v>36</v>
      </c>
      <c r="D3" s="27" t="s">
        <v>38</v>
      </c>
      <c r="E3" s="29">
        <v>0</v>
      </c>
      <c r="F3" s="29">
        <v>49.3</v>
      </c>
      <c r="G3" s="29">
        <v>0.33</v>
      </c>
      <c r="H3" s="29">
        <v>0.69</v>
      </c>
      <c r="I3" s="29">
        <v>3.5999999999999997E-2</v>
      </c>
      <c r="J3" s="29">
        <v>0.26200000000000001</v>
      </c>
      <c r="K3" s="28">
        <v>1.3541200551805599</v>
      </c>
      <c r="L3" s="26">
        <f t="shared" ref="L3:L66" si="0">(F3*J3*K3/12)+(G3*K3)</f>
        <v>1.9044118769383529</v>
      </c>
      <c r="M3" s="26">
        <f t="shared" ref="M3:M66" si="1">ROUND(2.721*H3*L3,1)</f>
        <v>3.6</v>
      </c>
      <c r="N3" s="26">
        <f t="shared" ref="N3:N66" si="2">ROUND((2.721*I3*L3)+(E3*K3),1)</f>
        <v>0.2</v>
      </c>
    </row>
    <row r="4" spans="1:14">
      <c r="A4" s="27" t="s">
        <v>37</v>
      </c>
      <c r="B4" s="27">
        <v>3100</v>
      </c>
      <c r="C4" s="27" t="s">
        <v>36</v>
      </c>
      <c r="D4" s="27" t="s">
        <v>17</v>
      </c>
      <c r="E4" s="29">
        <v>0</v>
      </c>
      <c r="F4" s="29">
        <v>49.3</v>
      </c>
      <c r="G4" s="29">
        <v>0.33</v>
      </c>
      <c r="H4" s="29">
        <v>0.69</v>
      </c>
      <c r="I4" s="29">
        <v>3.5999999999999997E-2</v>
      </c>
      <c r="J4" s="29">
        <v>0.26200000000000001</v>
      </c>
      <c r="K4" s="28">
        <v>0.55475967010844796</v>
      </c>
      <c r="L4" s="26">
        <f t="shared" si="0"/>
        <v>0.7802047540460193</v>
      </c>
      <c r="M4" s="26">
        <f t="shared" si="1"/>
        <v>1.5</v>
      </c>
      <c r="N4" s="26">
        <f t="shared" si="2"/>
        <v>0.1</v>
      </c>
    </row>
    <row r="5" spans="1:14">
      <c r="A5" s="27" t="s">
        <v>37</v>
      </c>
      <c r="B5" s="27">
        <v>3100</v>
      </c>
      <c r="C5" s="27" t="s">
        <v>36</v>
      </c>
      <c r="D5" s="27" t="s">
        <v>17</v>
      </c>
      <c r="E5" s="29">
        <v>0</v>
      </c>
      <c r="F5" s="29">
        <v>49.3</v>
      </c>
      <c r="G5" s="29">
        <v>0.33</v>
      </c>
      <c r="H5" s="29">
        <v>0.69</v>
      </c>
      <c r="I5" s="29">
        <v>3.5999999999999997E-2</v>
      </c>
      <c r="J5" s="29">
        <v>0.26200000000000001</v>
      </c>
      <c r="K5" s="28">
        <v>0.124426499259644</v>
      </c>
      <c r="L5" s="26">
        <f t="shared" si="0"/>
        <v>0.17499135478377564</v>
      </c>
      <c r="M5" s="26">
        <f t="shared" si="1"/>
        <v>0.3</v>
      </c>
      <c r="N5" s="26">
        <f t="shared" si="2"/>
        <v>0</v>
      </c>
    </row>
    <row r="6" spans="1:14">
      <c r="A6" s="27" t="s">
        <v>37</v>
      </c>
      <c r="B6" s="27">
        <v>3100</v>
      </c>
      <c r="C6" s="27" t="s">
        <v>36</v>
      </c>
      <c r="D6" s="27" t="s">
        <v>17</v>
      </c>
      <c r="E6" s="29">
        <v>0</v>
      </c>
      <c r="F6" s="29">
        <v>49.3</v>
      </c>
      <c r="G6" s="29">
        <v>0.33</v>
      </c>
      <c r="H6" s="29">
        <v>0.69</v>
      </c>
      <c r="I6" s="29">
        <v>3.5999999999999997E-2</v>
      </c>
      <c r="J6" s="29">
        <v>0.26200000000000001</v>
      </c>
      <c r="K6" s="28">
        <v>8.1207875786694195E-2</v>
      </c>
      <c r="L6" s="26">
        <f t="shared" si="0"/>
        <v>0.11420940304181026</v>
      </c>
      <c r="M6" s="26">
        <f t="shared" si="1"/>
        <v>0.2</v>
      </c>
      <c r="N6" s="26">
        <f t="shared" si="2"/>
        <v>0</v>
      </c>
    </row>
    <row r="7" spans="1:14">
      <c r="A7" s="27" t="s">
        <v>37</v>
      </c>
      <c r="B7" s="27">
        <v>3100</v>
      </c>
      <c r="C7" s="27" t="s">
        <v>36</v>
      </c>
      <c r="D7" s="27" t="s">
        <v>17</v>
      </c>
      <c r="E7" s="29">
        <v>0</v>
      </c>
      <c r="F7" s="29">
        <v>49.3</v>
      </c>
      <c r="G7" s="29">
        <v>0.33</v>
      </c>
      <c r="H7" s="29">
        <v>0.69</v>
      </c>
      <c r="I7" s="29">
        <v>3.5999999999999997E-2</v>
      </c>
      <c r="J7" s="29">
        <v>0.26200000000000001</v>
      </c>
      <c r="K7" s="28">
        <v>3.7759960518996798</v>
      </c>
      <c r="L7" s="26">
        <f t="shared" si="0"/>
        <v>5.3104979141241779</v>
      </c>
      <c r="M7" s="26">
        <f t="shared" si="1"/>
        <v>10</v>
      </c>
      <c r="N7" s="26">
        <f t="shared" si="2"/>
        <v>0.5</v>
      </c>
    </row>
    <row r="8" spans="1:14">
      <c r="A8" s="27" t="s">
        <v>37</v>
      </c>
      <c r="B8" s="27">
        <v>3100</v>
      </c>
      <c r="C8" s="27" t="s">
        <v>36</v>
      </c>
      <c r="D8" s="27" t="s">
        <v>17</v>
      </c>
      <c r="E8" s="29">
        <v>0</v>
      </c>
      <c r="F8" s="29">
        <v>49.3</v>
      </c>
      <c r="G8" s="29">
        <v>0.33</v>
      </c>
      <c r="H8" s="29">
        <v>0.69</v>
      </c>
      <c r="I8" s="29">
        <v>3.5999999999999997E-2</v>
      </c>
      <c r="J8" s="29">
        <v>0.26200000000000001</v>
      </c>
      <c r="K8" s="28">
        <v>1.5898995882251701</v>
      </c>
      <c r="L8" s="26">
        <f t="shared" si="0"/>
        <v>2.2360082825534091</v>
      </c>
      <c r="M8" s="26">
        <f t="shared" si="1"/>
        <v>4.2</v>
      </c>
      <c r="N8" s="26">
        <f t="shared" si="2"/>
        <v>0.2</v>
      </c>
    </row>
    <row r="9" spans="1:14">
      <c r="A9" s="27" t="s">
        <v>37</v>
      </c>
      <c r="B9" s="27">
        <v>3100</v>
      </c>
      <c r="C9" s="27" t="s">
        <v>36</v>
      </c>
      <c r="D9" s="27" t="s">
        <v>17</v>
      </c>
      <c r="E9" s="29">
        <v>0</v>
      </c>
      <c r="F9" s="29">
        <v>49.3</v>
      </c>
      <c r="G9" s="29">
        <v>0.33</v>
      </c>
      <c r="H9" s="29">
        <v>0.69</v>
      </c>
      <c r="I9" s="29">
        <v>3.5999999999999997E-2</v>
      </c>
      <c r="J9" s="29">
        <v>0.26200000000000001</v>
      </c>
      <c r="K9" s="28">
        <v>0.209386078987048</v>
      </c>
      <c r="L9" s="26">
        <f t="shared" si="0"/>
        <v>0.29447709171940117</v>
      </c>
      <c r="M9" s="26">
        <f t="shared" si="1"/>
        <v>0.6</v>
      </c>
      <c r="N9" s="26">
        <f t="shared" si="2"/>
        <v>0</v>
      </c>
    </row>
    <row r="10" spans="1:14">
      <c r="A10" s="27" t="s">
        <v>37</v>
      </c>
      <c r="B10" s="27">
        <v>3100</v>
      </c>
      <c r="C10" s="27" t="s">
        <v>36</v>
      </c>
      <c r="D10" s="27" t="s">
        <v>17</v>
      </c>
      <c r="E10" s="29">
        <v>0</v>
      </c>
      <c r="F10" s="29">
        <v>49.3</v>
      </c>
      <c r="G10" s="29">
        <v>0.33</v>
      </c>
      <c r="H10" s="29">
        <v>0.69</v>
      </c>
      <c r="I10" s="29">
        <v>3.5999999999999997E-2</v>
      </c>
      <c r="J10" s="29">
        <v>0.26200000000000001</v>
      </c>
      <c r="K10" s="28">
        <v>1.0249864256285</v>
      </c>
      <c r="L10" s="26">
        <f t="shared" si="0"/>
        <v>1.4415238258968286</v>
      </c>
      <c r="M10" s="26">
        <f t="shared" si="1"/>
        <v>2.7</v>
      </c>
      <c r="N10" s="26">
        <f t="shared" si="2"/>
        <v>0.1</v>
      </c>
    </row>
    <row r="11" spans="1:14">
      <c r="A11" s="27" t="s">
        <v>37</v>
      </c>
      <c r="B11" s="27">
        <v>3100</v>
      </c>
      <c r="C11" s="27" t="s">
        <v>36</v>
      </c>
      <c r="D11" s="27" t="s">
        <v>17</v>
      </c>
      <c r="E11" s="29">
        <v>0</v>
      </c>
      <c r="F11" s="29">
        <v>49.3</v>
      </c>
      <c r="G11" s="29">
        <v>0.33</v>
      </c>
      <c r="H11" s="29">
        <v>0.69</v>
      </c>
      <c r="I11" s="29">
        <v>3.5999999999999997E-2</v>
      </c>
      <c r="J11" s="29">
        <v>0.26200000000000001</v>
      </c>
      <c r="K11" s="28">
        <v>3.6691456800449801E-2</v>
      </c>
      <c r="L11" s="26">
        <f t="shared" si="0"/>
        <v>5.1602253319872587E-2</v>
      </c>
      <c r="M11" s="26">
        <f t="shared" si="1"/>
        <v>0.1</v>
      </c>
      <c r="N11" s="26">
        <f t="shared" si="2"/>
        <v>0</v>
      </c>
    </row>
    <row r="12" spans="1:14">
      <c r="A12" s="27" t="s">
        <v>37</v>
      </c>
      <c r="B12" s="27">
        <v>3100</v>
      </c>
      <c r="C12" s="27" t="s">
        <v>36</v>
      </c>
      <c r="D12" s="27" t="s">
        <v>17</v>
      </c>
      <c r="E12" s="29">
        <v>0</v>
      </c>
      <c r="F12" s="29">
        <v>49.3</v>
      </c>
      <c r="G12" s="29">
        <v>0.33</v>
      </c>
      <c r="H12" s="29">
        <v>0.69</v>
      </c>
      <c r="I12" s="29">
        <v>3.5999999999999997E-2</v>
      </c>
      <c r="J12" s="29">
        <v>0.26200000000000001</v>
      </c>
      <c r="K12" s="28">
        <v>1.3947608941732399</v>
      </c>
      <c r="L12" s="26">
        <f t="shared" si="0"/>
        <v>1.9615684755503415</v>
      </c>
      <c r="M12" s="26">
        <f t="shared" si="1"/>
        <v>3.7</v>
      </c>
      <c r="N12" s="26">
        <f t="shared" si="2"/>
        <v>0.2</v>
      </c>
    </row>
    <row r="13" spans="1:14">
      <c r="A13" s="27" t="s">
        <v>37</v>
      </c>
      <c r="B13" s="27">
        <v>3100</v>
      </c>
      <c r="C13" s="27" t="s">
        <v>36</v>
      </c>
      <c r="D13" s="27" t="s">
        <v>38</v>
      </c>
      <c r="E13" s="29">
        <v>0</v>
      </c>
      <c r="F13" s="29">
        <v>49.3</v>
      </c>
      <c r="G13" s="29">
        <v>0.33</v>
      </c>
      <c r="H13" s="29">
        <v>0.69</v>
      </c>
      <c r="I13" s="29">
        <v>3.5999999999999997E-2</v>
      </c>
      <c r="J13" s="29">
        <v>0.26200000000000001</v>
      </c>
      <c r="K13" s="28">
        <v>0.96444934370737601</v>
      </c>
      <c r="L13" s="26">
        <f t="shared" si="0"/>
        <v>1.3563854828343249</v>
      </c>
      <c r="M13" s="26">
        <f t="shared" si="1"/>
        <v>2.5</v>
      </c>
      <c r="N13" s="26">
        <f t="shared" si="2"/>
        <v>0.1</v>
      </c>
    </row>
    <row r="14" spans="1:14">
      <c r="A14" s="27" t="s">
        <v>37</v>
      </c>
      <c r="B14" s="27">
        <v>3100</v>
      </c>
      <c r="C14" s="27" t="s">
        <v>36</v>
      </c>
      <c r="D14" s="27" t="s">
        <v>17</v>
      </c>
      <c r="E14" s="29">
        <v>0</v>
      </c>
      <c r="F14" s="29">
        <v>49.3</v>
      </c>
      <c r="G14" s="29">
        <v>0.33</v>
      </c>
      <c r="H14" s="29">
        <v>0.69</v>
      </c>
      <c r="I14" s="29">
        <v>3.5999999999999997E-2</v>
      </c>
      <c r="J14" s="29">
        <v>0.26200000000000001</v>
      </c>
      <c r="K14" s="28">
        <v>3.0333284209895301E-2</v>
      </c>
      <c r="L14" s="26">
        <f t="shared" si="0"/>
        <v>4.2660225358059918E-2</v>
      </c>
      <c r="M14" s="26">
        <f t="shared" si="1"/>
        <v>0.1</v>
      </c>
      <c r="N14" s="26">
        <f t="shared" si="2"/>
        <v>0</v>
      </c>
    </row>
    <row r="15" spans="1:14">
      <c r="A15" s="27" t="s">
        <v>37</v>
      </c>
      <c r="B15" s="27">
        <v>3100</v>
      </c>
      <c r="C15" s="27" t="s">
        <v>36</v>
      </c>
      <c r="D15" s="27" t="s">
        <v>17</v>
      </c>
      <c r="E15" s="29">
        <v>0</v>
      </c>
      <c r="F15" s="29">
        <v>49.3</v>
      </c>
      <c r="G15" s="29">
        <v>0.33</v>
      </c>
      <c r="H15" s="29">
        <v>0.69</v>
      </c>
      <c r="I15" s="29">
        <v>3.5999999999999997E-2</v>
      </c>
      <c r="J15" s="29">
        <v>0.26200000000000001</v>
      </c>
      <c r="K15" s="28">
        <v>1.30631084291128</v>
      </c>
      <c r="L15" s="26">
        <f t="shared" si="0"/>
        <v>1.837173797623042</v>
      </c>
      <c r="M15" s="26">
        <f t="shared" si="1"/>
        <v>3.4</v>
      </c>
      <c r="N15" s="26">
        <f t="shared" si="2"/>
        <v>0.2</v>
      </c>
    </row>
    <row r="16" spans="1:14">
      <c r="A16" s="27" t="s">
        <v>37</v>
      </c>
      <c r="B16" s="27">
        <v>3100</v>
      </c>
      <c r="C16" s="27" t="s">
        <v>36</v>
      </c>
      <c r="D16" s="27" t="s">
        <v>17</v>
      </c>
      <c r="E16" s="29">
        <v>0</v>
      </c>
      <c r="F16" s="29">
        <v>49.3</v>
      </c>
      <c r="G16" s="29">
        <v>0.33</v>
      </c>
      <c r="H16" s="29">
        <v>0.69</v>
      </c>
      <c r="I16" s="29">
        <v>3.5999999999999997E-2</v>
      </c>
      <c r="J16" s="29">
        <v>0.26200000000000001</v>
      </c>
      <c r="K16" s="28">
        <v>0.89244885515355599</v>
      </c>
      <c r="L16" s="26">
        <f t="shared" si="0"/>
        <v>1.2551251957403751</v>
      </c>
      <c r="M16" s="26">
        <f t="shared" si="1"/>
        <v>2.4</v>
      </c>
      <c r="N16" s="26">
        <f t="shared" si="2"/>
        <v>0.1</v>
      </c>
    </row>
    <row r="17" spans="1:14">
      <c r="A17" s="27" t="s">
        <v>37</v>
      </c>
      <c r="B17" s="27">
        <v>3100</v>
      </c>
      <c r="C17" s="27" t="s">
        <v>36</v>
      </c>
      <c r="D17" s="27" t="s">
        <v>17</v>
      </c>
      <c r="E17" s="29">
        <v>0</v>
      </c>
      <c r="F17" s="29">
        <v>49.3</v>
      </c>
      <c r="G17" s="29">
        <v>0.33</v>
      </c>
      <c r="H17" s="29">
        <v>0.69</v>
      </c>
      <c r="I17" s="29">
        <v>3.5999999999999997E-2</v>
      </c>
      <c r="J17" s="29">
        <v>0.26200000000000001</v>
      </c>
      <c r="K17" s="28">
        <v>0.81477265173692204</v>
      </c>
      <c r="L17" s="26">
        <f t="shared" si="0"/>
        <v>1.1458826778586115</v>
      </c>
      <c r="M17" s="26">
        <f t="shared" si="1"/>
        <v>2.2000000000000002</v>
      </c>
      <c r="N17" s="26">
        <f t="shared" si="2"/>
        <v>0.1</v>
      </c>
    </row>
    <row r="18" spans="1:14">
      <c r="A18" s="27" t="s">
        <v>37</v>
      </c>
      <c r="B18" s="27">
        <v>3100</v>
      </c>
      <c r="C18" s="27" t="s">
        <v>36</v>
      </c>
      <c r="D18" s="27" t="s">
        <v>17</v>
      </c>
      <c r="E18" s="29">
        <v>0</v>
      </c>
      <c r="F18" s="29">
        <v>49.3</v>
      </c>
      <c r="G18" s="29">
        <v>0.33</v>
      </c>
      <c r="H18" s="29">
        <v>0.69</v>
      </c>
      <c r="I18" s="29">
        <v>3.5999999999999997E-2</v>
      </c>
      <c r="J18" s="29">
        <v>0.26200000000000001</v>
      </c>
      <c r="K18" s="28">
        <v>0.34300221320360402</v>
      </c>
      <c r="L18" s="26">
        <f t="shared" si="0"/>
        <v>0.48239259594599526</v>
      </c>
      <c r="M18" s="26">
        <f t="shared" si="1"/>
        <v>0.9</v>
      </c>
      <c r="N18" s="26">
        <f t="shared" si="2"/>
        <v>0</v>
      </c>
    </row>
    <row r="19" spans="1:14">
      <c r="A19" s="27" t="s">
        <v>37</v>
      </c>
      <c r="B19" s="27">
        <v>3100</v>
      </c>
      <c r="C19" s="27" t="s">
        <v>36</v>
      </c>
      <c r="D19" s="27" t="s">
        <v>38</v>
      </c>
      <c r="E19" s="29">
        <v>0</v>
      </c>
      <c r="F19" s="29">
        <v>49.3</v>
      </c>
      <c r="G19" s="29">
        <v>0.33</v>
      </c>
      <c r="H19" s="29">
        <v>0.69</v>
      </c>
      <c r="I19" s="29">
        <v>3.5999999999999997E-2</v>
      </c>
      <c r="J19" s="29">
        <v>0.26200000000000001</v>
      </c>
      <c r="K19" s="28">
        <v>3.0480981920501802</v>
      </c>
      <c r="L19" s="26">
        <f t="shared" si="0"/>
        <v>4.2867944956628392</v>
      </c>
      <c r="M19" s="26">
        <f t="shared" si="1"/>
        <v>8</v>
      </c>
      <c r="N19" s="26">
        <f t="shared" si="2"/>
        <v>0.4</v>
      </c>
    </row>
    <row r="20" spans="1:14">
      <c r="A20" s="27" t="s">
        <v>37</v>
      </c>
      <c r="B20" s="27">
        <v>3100</v>
      </c>
      <c r="C20" s="27" t="s">
        <v>36</v>
      </c>
      <c r="D20" s="27" t="s">
        <v>17</v>
      </c>
      <c r="E20" s="29">
        <v>0</v>
      </c>
      <c r="F20" s="29">
        <v>49.3</v>
      </c>
      <c r="G20" s="29">
        <v>0.33</v>
      </c>
      <c r="H20" s="29">
        <v>0.69</v>
      </c>
      <c r="I20" s="29">
        <v>3.5999999999999997E-2</v>
      </c>
      <c r="J20" s="29">
        <v>0.26200000000000001</v>
      </c>
      <c r="K20" s="28">
        <v>0.96112142909187703</v>
      </c>
      <c r="L20" s="26">
        <f t="shared" si="0"/>
        <v>1.3517051591843308</v>
      </c>
      <c r="M20" s="26">
        <f t="shared" si="1"/>
        <v>2.5</v>
      </c>
      <c r="N20" s="26">
        <f t="shared" si="2"/>
        <v>0.1</v>
      </c>
    </row>
    <row r="21" spans="1:14">
      <c r="A21" s="27" t="s">
        <v>37</v>
      </c>
      <c r="B21" s="27">
        <v>3100</v>
      </c>
      <c r="C21" s="27" t="s">
        <v>36</v>
      </c>
      <c r="D21" s="27" t="s">
        <v>17</v>
      </c>
      <c r="E21" s="29">
        <v>0</v>
      </c>
      <c r="F21" s="29">
        <v>49.3</v>
      </c>
      <c r="G21" s="29">
        <v>0.33</v>
      </c>
      <c r="H21" s="29">
        <v>0.69</v>
      </c>
      <c r="I21" s="29">
        <v>3.5999999999999997E-2</v>
      </c>
      <c r="J21" s="29">
        <v>0.26200000000000001</v>
      </c>
      <c r="K21" s="28">
        <v>1.4880373354618599</v>
      </c>
      <c r="L21" s="26">
        <f t="shared" si="0"/>
        <v>2.0927509079713023</v>
      </c>
      <c r="M21" s="26">
        <f t="shared" si="1"/>
        <v>3.9</v>
      </c>
      <c r="N21" s="26">
        <f t="shared" si="2"/>
        <v>0.2</v>
      </c>
    </row>
    <row r="22" spans="1:14">
      <c r="A22" s="27" t="s">
        <v>37</v>
      </c>
      <c r="B22" s="27">
        <v>3100</v>
      </c>
      <c r="C22" s="27" t="s">
        <v>36</v>
      </c>
      <c r="D22" s="27" t="s">
        <v>17</v>
      </c>
      <c r="E22" s="29">
        <v>0</v>
      </c>
      <c r="F22" s="29">
        <v>49.3</v>
      </c>
      <c r="G22" s="29">
        <v>0.33</v>
      </c>
      <c r="H22" s="29">
        <v>0.69</v>
      </c>
      <c r="I22" s="29">
        <v>3.5999999999999997E-2</v>
      </c>
      <c r="J22" s="29">
        <v>0.26200000000000001</v>
      </c>
      <c r="K22" s="28">
        <v>2.4553355190099602</v>
      </c>
      <c r="L22" s="26">
        <f t="shared" si="0"/>
        <v>3.4531429516769578</v>
      </c>
      <c r="M22" s="26">
        <f t="shared" si="1"/>
        <v>6.5</v>
      </c>
      <c r="N22" s="26">
        <f t="shared" si="2"/>
        <v>0.3</v>
      </c>
    </row>
    <row r="23" spans="1:14">
      <c r="A23" s="27" t="s">
        <v>37</v>
      </c>
      <c r="B23" s="27">
        <v>3100</v>
      </c>
      <c r="C23" s="27" t="s">
        <v>36</v>
      </c>
      <c r="D23" s="27" t="s">
        <v>17</v>
      </c>
      <c r="E23" s="29">
        <v>0</v>
      </c>
      <c r="F23" s="29">
        <v>49.3</v>
      </c>
      <c r="G23" s="29">
        <v>0.33</v>
      </c>
      <c r="H23" s="29">
        <v>0.69</v>
      </c>
      <c r="I23" s="29">
        <v>3.5999999999999997E-2</v>
      </c>
      <c r="J23" s="29">
        <v>0.26200000000000001</v>
      </c>
      <c r="K23" s="28">
        <v>0.61498947610941501</v>
      </c>
      <c r="L23" s="26">
        <f t="shared" si="0"/>
        <v>0.86491094937567936</v>
      </c>
      <c r="M23" s="26">
        <f t="shared" si="1"/>
        <v>1.6</v>
      </c>
      <c r="N23" s="26">
        <f t="shared" si="2"/>
        <v>0.1</v>
      </c>
    </row>
    <row r="24" spans="1:14">
      <c r="A24" s="27" t="s">
        <v>37</v>
      </c>
      <c r="B24" s="27">
        <v>3100</v>
      </c>
      <c r="C24" s="27" t="s">
        <v>36</v>
      </c>
      <c r="D24" s="27" t="s">
        <v>17</v>
      </c>
      <c r="E24" s="29">
        <v>0</v>
      </c>
      <c r="F24" s="29">
        <v>49.3</v>
      </c>
      <c r="G24" s="29">
        <v>0.33</v>
      </c>
      <c r="H24" s="29">
        <v>0.69</v>
      </c>
      <c r="I24" s="29">
        <v>3.5999999999999997E-2</v>
      </c>
      <c r="J24" s="29">
        <v>0.26200000000000001</v>
      </c>
      <c r="K24" s="28">
        <v>1.6145058325852</v>
      </c>
      <c r="L24" s="26">
        <f t="shared" si="0"/>
        <v>2.2706140945172821</v>
      </c>
      <c r="M24" s="26">
        <f t="shared" si="1"/>
        <v>4.3</v>
      </c>
      <c r="N24" s="26">
        <f t="shared" si="2"/>
        <v>0.2</v>
      </c>
    </row>
    <row r="25" spans="1:14">
      <c r="A25" s="27" t="s">
        <v>37</v>
      </c>
      <c r="B25" s="27">
        <v>3100</v>
      </c>
      <c r="C25" s="27" t="s">
        <v>36</v>
      </c>
      <c r="D25" s="27" t="s">
        <v>17</v>
      </c>
      <c r="E25" s="29">
        <v>0</v>
      </c>
      <c r="F25" s="29">
        <v>49.3</v>
      </c>
      <c r="G25" s="29">
        <v>0.33</v>
      </c>
      <c r="H25" s="29">
        <v>0.69</v>
      </c>
      <c r="I25" s="29">
        <v>3.5999999999999997E-2</v>
      </c>
      <c r="J25" s="29">
        <v>0.26200000000000001</v>
      </c>
      <c r="K25" s="28">
        <v>2.4879200344465802</v>
      </c>
      <c r="L25" s="26">
        <f t="shared" si="0"/>
        <v>3.498969271111763</v>
      </c>
      <c r="M25" s="26">
        <f t="shared" si="1"/>
        <v>6.6</v>
      </c>
      <c r="N25" s="26">
        <f t="shared" si="2"/>
        <v>0.3</v>
      </c>
    </row>
    <row r="26" spans="1:14">
      <c r="A26" s="27" t="s">
        <v>37</v>
      </c>
      <c r="B26" s="27">
        <v>3100</v>
      </c>
      <c r="C26" s="27" t="s">
        <v>36</v>
      </c>
      <c r="D26" s="27" t="s">
        <v>17</v>
      </c>
      <c r="E26" s="29">
        <v>0</v>
      </c>
      <c r="F26" s="29">
        <v>49.3</v>
      </c>
      <c r="G26" s="29">
        <v>0.33</v>
      </c>
      <c r="H26" s="29">
        <v>0.69</v>
      </c>
      <c r="I26" s="29">
        <v>3.5999999999999997E-2</v>
      </c>
      <c r="J26" s="29">
        <v>0.26200000000000001</v>
      </c>
      <c r="K26" s="28">
        <v>13.868243764800001</v>
      </c>
      <c r="L26" s="26">
        <f t="shared" si="0"/>
        <v>19.504066893418639</v>
      </c>
      <c r="M26" s="26">
        <f t="shared" si="1"/>
        <v>36.6</v>
      </c>
      <c r="N26" s="26">
        <f t="shared" si="2"/>
        <v>1.9</v>
      </c>
    </row>
    <row r="27" spans="1:14">
      <c r="A27" s="27" t="s">
        <v>37</v>
      </c>
      <c r="B27" s="27">
        <v>3100</v>
      </c>
      <c r="C27" s="27" t="s">
        <v>36</v>
      </c>
      <c r="D27" s="27" t="s">
        <v>17</v>
      </c>
      <c r="E27" s="29">
        <v>0</v>
      </c>
      <c r="F27" s="29">
        <v>49.3</v>
      </c>
      <c r="G27" s="29">
        <v>0.33</v>
      </c>
      <c r="H27" s="29">
        <v>0.69</v>
      </c>
      <c r="I27" s="29">
        <v>3.5999999999999997E-2</v>
      </c>
      <c r="J27" s="29">
        <v>0.26200000000000001</v>
      </c>
      <c r="K27" s="28">
        <v>21.595172089999998</v>
      </c>
      <c r="L27" s="26">
        <f t="shared" si="0"/>
        <v>30.371090107841159</v>
      </c>
      <c r="M27" s="26">
        <f t="shared" si="1"/>
        <v>57</v>
      </c>
      <c r="N27" s="26">
        <f t="shared" si="2"/>
        <v>3</v>
      </c>
    </row>
    <row r="28" spans="1:14">
      <c r="A28" s="27" t="s">
        <v>37</v>
      </c>
      <c r="B28" s="27">
        <v>3100</v>
      </c>
      <c r="C28" s="27" t="s">
        <v>36</v>
      </c>
      <c r="D28" s="27" t="s">
        <v>39</v>
      </c>
      <c r="E28" s="29">
        <v>0</v>
      </c>
      <c r="F28" s="29">
        <v>49.3</v>
      </c>
      <c r="G28" s="29">
        <v>0.33</v>
      </c>
      <c r="H28" s="29">
        <v>0.69</v>
      </c>
      <c r="I28" s="29">
        <v>3.5999999999999997E-2</v>
      </c>
      <c r="J28" s="29">
        <v>0.26200000000000001</v>
      </c>
      <c r="K28" s="28">
        <v>10.1013996955</v>
      </c>
      <c r="L28" s="26">
        <f t="shared" si="0"/>
        <v>14.206440175089607</v>
      </c>
      <c r="M28" s="26">
        <f t="shared" si="1"/>
        <v>26.7</v>
      </c>
      <c r="N28" s="26">
        <f t="shared" si="2"/>
        <v>1.4</v>
      </c>
    </row>
    <row r="29" spans="1:14">
      <c r="A29" s="27" t="s">
        <v>37</v>
      </c>
      <c r="B29" s="27">
        <v>3100</v>
      </c>
      <c r="C29" s="27" t="s">
        <v>36</v>
      </c>
      <c r="D29" s="27" t="s">
        <v>17</v>
      </c>
      <c r="E29" s="29">
        <v>0</v>
      </c>
      <c r="F29" s="29">
        <v>49.3</v>
      </c>
      <c r="G29" s="29">
        <v>0.33</v>
      </c>
      <c r="H29" s="29">
        <v>0.69</v>
      </c>
      <c r="I29" s="29">
        <v>3.5999999999999997E-2</v>
      </c>
      <c r="J29" s="29">
        <v>0.26200000000000001</v>
      </c>
      <c r="K29" s="28">
        <v>12.304663273099999</v>
      </c>
      <c r="L29" s="26">
        <f t="shared" si="0"/>
        <v>17.305073349566619</v>
      </c>
      <c r="M29" s="26">
        <f t="shared" si="1"/>
        <v>32.5</v>
      </c>
      <c r="N29" s="26">
        <f t="shared" si="2"/>
        <v>1.7</v>
      </c>
    </row>
    <row r="30" spans="1:14">
      <c r="A30" s="27" t="s">
        <v>37</v>
      </c>
      <c r="B30" s="27">
        <v>3100</v>
      </c>
      <c r="C30" s="27" t="s">
        <v>36</v>
      </c>
      <c r="D30" s="27" t="s">
        <v>17</v>
      </c>
      <c r="E30" s="29">
        <v>0</v>
      </c>
      <c r="F30" s="29">
        <v>49.3</v>
      </c>
      <c r="G30" s="29">
        <v>0.33</v>
      </c>
      <c r="H30" s="29">
        <v>0.69</v>
      </c>
      <c r="I30" s="29">
        <v>3.5999999999999997E-2</v>
      </c>
      <c r="J30" s="29">
        <v>0.26200000000000001</v>
      </c>
      <c r="K30" s="28">
        <v>24.660583631800002</v>
      </c>
      <c r="L30" s="26">
        <f t="shared" si="0"/>
        <v>34.682233810036323</v>
      </c>
      <c r="M30" s="26">
        <f t="shared" si="1"/>
        <v>65.099999999999994</v>
      </c>
      <c r="N30" s="26">
        <f t="shared" si="2"/>
        <v>3.4</v>
      </c>
    </row>
    <row r="31" spans="1:14">
      <c r="A31" s="27" t="s">
        <v>37</v>
      </c>
      <c r="B31" s="27">
        <v>3100</v>
      </c>
      <c r="C31" s="27" t="s">
        <v>36</v>
      </c>
      <c r="D31" s="27" t="s">
        <v>17</v>
      </c>
      <c r="E31" s="29">
        <v>0</v>
      </c>
      <c r="F31" s="29">
        <v>49.3</v>
      </c>
      <c r="G31" s="29">
        <v>0.33</v>
      </c>
      <c r="H31" s="29">
        <v>0.69</v>
      </c>
      <c r="I31" s="29">
        <v>3.5999999999999997E-2</v>
      </c>
      <c r="J31" s="29">
        <v>0.26200000000000001</v>
      </c>
      <c r="K31" s="28">
        <v>14.2489348761</v>
      </c>
      <c r="L31" s="26">
        <f t="shared" si="0"/>
        <v>20.039464527499106</v>
      </c>
      <c r="M31" s="26">
        <f t="shared" si="1"/>
        <v>37.6</v>
      </c>
      <c r="N31" s="26">
        <f t="shared" si="2"/>
        <v>2</v>
      </c>
    </row>
    <row r="32" spans="1:14">
      <c r="A32" s="27" t="s">
        <v>37</v>
      </c>
      <c r="B32" s="27">
        <v>3100</v>
      </c>
      <c r="C32" s="27" t="s">
        <v>36</v>
      </c>
      <c r="D32" s="27" t="s">
        <v>17</v>
      </c>
      <c r="E32" s="29">
        <v>0</v>
      </c>
      <c r="F32" s="29">
        <v>49.3</v>
      </c>
      <c r="G32" s="29">
        <v>0.33</v>
      </c>
      <c r="H32" s="29">
        <v>0.69</v>
      </c>
      <c r="I32" s="29">
        <v>3.5999999999999997E-2</v>
      </c>
      <c r="J32" s="29">
        <v>0.26200000000000001</v>
      </c>
      <c r="K32" s="28">
        <v>60.934541077299997</v>
      </c>
      <c r="L32" s="26">
        <f t="shared" si="0"/>
        <v>85.697322995430085</v>
      </c>
      <c r="M32" s="26">
        <f t="shared" si="1"/>
        <v>160.9</v>
      </c>
      <c r="N32" s="26">
        <f t="shared" si="2"/>
        <v>8.4</v>
      </c>
    </row>
    <row r="33" spans="1:14">
      <c r="A33" s="27" t="s">
        <v>37</v>
      </c>
      <c r="B33" s="27">
        <v>3100</v>
      </c>
      <c r="C33" s="27" t="s">
        <v>36</v>
      </c>
      <c r="D33" s="27" t="s">
        <v>17</v>
      </c>
      <c r="E33" s="29">
        <v>0</v>
      </c>
      <c r="F33" s="29">
        <v>49.3</v>
      </c>
      <c r="G33" s="29">
        <v>0.33</v>
      </c>
      <c r="H33" s="29">
        <v>0.69</v>
      </c>
      <c r="I33" s="29">
        <v>3.5999999999999997E-2</v>
      </c>
      <c r="J33" s="29">
        <v>0.26200000000000001</v>
      </c>
      <c r="K33" s="28">
        <v>9.94403817494611</v>
      </c>
      <c r="L33" s="26">
        <f t="shared" si="0"/>
        <v>13.985129555274625</v>
      </c>
      <c r="M33" s="26">
        <f t="shared" si="1"/>
        <v>26.3</v>
      </c>
      <c r="N33" s="26">
        <f t="shared" si="2"/>
        <v>1.4</v>
      </c>
    </row>
    <row r="34" spans="1:14">
      <c r="A34" s="27" t="s">
        <v>37</v>
      </c>
      <c r="B34" s="27">
        <v>3100</v>
      </c>
      <c r="C34" s="27" t="s">
        <v>36</v>
      </c>
      <c r="D34" s="27" t="s">
        <v>17</v>
      </c>
      <c r="E34" s="29">
        <v>0</v>
      </c>
      <c r="F34" s="29">
        <v>49.3</v>
      </c>
      <c r="G34" s="29">
        <v>0.33</v>
      </c>
      <c r="H34" s="29">
        <v>0.69</v>
      </c>
      <c r="I34" s="29">
        <v>3.5999999999999997E-2</v>
      </c>
      <c r="J34" s="29">
        <v>0.26200000000000001</v>
      </c>
      <c r="K34" s="28">
        <v>4.6433992289918198</v>
      </c>
      <c r="L34" s="26">
        <f t="shared" si="0"/>
        <v>6.5303992856669453</v>
      </c>
      <c r="M34" s="26">
        <f t="shared" si="1"/>
        <v>12.3</v>
      </c>
      <c r="N34" s="26">
        <f t="shared" si="2"/>
        <v>0.6</v>
      </c>
    </row>
    <row r="35" spans="1:14">
      <c r="A35" s="27" t="s">
        <v>37</v>
      </c>
      <c r="B35" s="27">
        <v>3100</v>
      </c>
      <c r="C35" s="27" t="s">
        <v>36</v>
      </c>
      <c r="D35" s="27" t="s">
        <v>38</v>
      </c>
      <c r="E35" s="29">
        <v>0</v>
      </c>
      <c r="F35" s="29">
        <v>49.3</v>
      </c>
      <c r="G35" s="29">
        <v>0.33</v>
      </c>
      <c r="H35" s="29">
        <v>0.69</v>
      </c>
      <c r="I35" s="29">
        <v>3.5999999999999997E-2</v>
      </c>
      <c r="J35" s="29">
        <v>0.26200000000000001</v>
      </c>
      <c r="K35" s="28">
        <v>37.287374872100003</v>
      </c>
      <c r="L35" s="26">
        <f t="shared" si="0"/>
        <v>52.440342563873571</v>
      </c>
      <c r="M35" s="26">
        <f t="shared" si="1"/>
        <v>98.5</v>
      </c>
      <c r="N35" s="26">
        <f t="shared" si="2"/>
        <v>5.0999999999999996</v>
      </c>
    </row>
    <row r="36" spans="1:14">
      <c r="A36" s="27" t="s">
        <v>37</v>
      </c>
      <c r="B36" s="27">
        <v>3100</v>
      </c>
      <c r="C36" s="27" t="s">
        <v>36</v>
      </c>
      <c r="D36" s="27" t="s">
        <v>17</v>
      </c>
      <c r="E36" s="29">
        <v>0</v>
      </c>
      <c r="F36" s="29">
        <v>49.3</v>
      </c>
      <c r="G36" s="29">
        <v>0.33</v>
      </c>
      <c r="H36" s="29">
        <v>0.69</v>
      </c>
      <c r="I36" s="29">
        <v>3.5999999999999997E-2</v>
      </c>
      <c r="J36" s="29">
        <v>0.26200000000000001</v>
      </c>
      <c r="K36" s="28">
        <v>10.5954543692</v>
      </c>
      <c r="L36" s="26">
        <f t="shared" si="0"/>
        <v>14.901270433936727</v>
      </c>
      <c r="M36" s="26">
        <f t="shared" si="1"/>
        <v>28</v>
      </c>
      <c r="N36" s="26">
        <f t="shared" si="2"/>
        <v>1.5</v>
      </c>
    </row>
    <row r="37" spans="1:14">
      <c r="A37" s="27" t="s">
        <v>37</v>
      </c>
      <c r="B37" s="27">
        <v>3100</v>
      </c>
      <c r="C37" s="27" t="s">
        <v>36</v>
      </c>
      <c r="D37" s="27" t="s">
        <v>17</v>
      </c>
      <c r="E37" s="29">
        <v>0</v>
      </c>
      <c r="F37" s="29">
        <v>49.3</v>
      </c>
      <c r="G37" s="29">
        <v>0.33</v>
      </c>
      <c r="H37" s="29">
        <v>0.69</v>
      </c>
      <c r="I37" s="29">
        <v>3.5999999999999997E-2</v>
      </c>
      <c r="J37" s="29">
        <v>0.26200000000000001</v>
      </c>
      <c r="K37" s="28">
        <v>6.1167951963120597</v>
      </c>
      <c r="L37" s="26">
        <f t="shared" si="0"/>
        <v>8.6025588175066758</v>
      </c>
      <c r="M37" s="26">
        <f t="shared" si="1"/>
        <v>16.2</v>
      </c>
      <c r="N37" s="26">
        <f t="shared" si="2"/>
        <v>0.8</v>
      </c>
    </row>
    <row r="38" spans="1:14">
      <c r="A38" s="27" t="s">
        <v>37</v>
      </c>
      <c r="B38" s="27">
        <v>3100</v>
      </c>
      <c r="C38" s="27" t="s">
        <v>36</v>
      </c>
      <c r="D38" s="27" t="s">
        <v>38</v>
      </c>
      <c r="E38" s="29">
        <v>0</v>
      </c>
      <c r="F38" s="29">
        <v>49.3</v>
      </c>
      <c r="G38" s="29">
        <v>0.33</v>
      </c>
      <c r="H38" s="29">
        <v>0.69</v>
      </c>
      <c r="I38" s="29">
        <v>3.5999999999999997E-2</v>
      </c>
      <c r="J38" s="29">
        <v>0.26200000000000001</v>
      </c>
      <c r="K38" s="28">
        <v>92.592485482300006</v>
      </c>
      <c r="L38" s="26">
        <f t="shared" si="0"/>
        <v>130.22052837421535</v>
      </c>
      <c r="M38" s="26">
        <f t="shared" si="1"/>
        <v>244.5</v>
      </c>
      <c r="N38" s="26">
        <f t="shared" si="2"/>
        <v>12.8</v>
      </c>
    </row>
    <row r="39" spans="1:14">
      <c r="A39" s="27" t="s">
        <v>37</v>
      </c>
      <c r="B39" s="27">
        <v>3100</v>
      </c>
      <c r="C39" s="27" t="s">
        <v>36</v>
      </c>
      <c r="D39" s="27" t="s">
        <v>17</v>
      </c>
      <c r="E39" s="29">
        <v>0</v>
      </c>
      <c r="F39" s="29">
        <v>49.3</v>
      </c>
      <c r="G39" s="29">
        <v>0.33</v>
      </c>
      <c r="H39" s="29">
        <v>0.69</v>
      </c>
      <c r="I39" s="29">
        <v>3.5999999999999997E-2</v>
      </c>
      <c r="J39" s="29">
        <v>0.26200000000000001</v>
      </c>
      <c r="K39" s="28">
        <v>71.908223653899995</v>
      </c>
      <c r="L39" s="26">
        <f t="shared" si="0"/>
        <v>101.13052727645072</v>
      </c>
      <c r="M39" s="26">
        <f t="shared" si="1"/>
        <v>189.9</v>
      </c>
      <c r="N39" s="26">
        <f t="shared" si="2"/>
        <v>9.9</v>
      </c>
    </row>
    <row r="40" spans="1:14">
      <c r="A40" s="27" t="s">
        <v>37</v>
      </c>
      <c r="B40" s="27">
        <v>3100</v>
      </c>
      <c r="C40" s="27" t="s">
        <v>36</v>
      </c>
      <c r="D40" s="27" t="s">
        <v>17</v>
      </c>
      <c r="E40" s="29">
        <v>0</v>
      </c>
      <c r="F40" s="29">
        <v>49.3</v>
      </c>
      <c r="G40" s="29">
        <v>0.33</v>
      </c>
      <c r="H40" s="29">
        <v>0.69</v>
      </c>
      <c r="I40" s="29">
        <v>3.5999999999999997E-2</v>
      </c>
      <c r="J40" s="29">
        <v>0.26200000000000001</v>
      </c>
      <c r="K40" s="28">
        <v>3.6099122857450001</v>
      </c>
      <c r="L40" s="26">
        <f t="shared" si="0"/>
        <v>5.0769204734670055</v>
      </c>
      <c r="M40" s="26">
        <f t="shared" si="1"/>
        <v>9.5</v>
      </c>
      <c r="N40" s="26">
        <f t="shared" si="2"/>
        <v>0.5</v>
      </c>
    </row>
    <row r="41" spans="1:14">
      <c r="A41" s="27" t="s">
        <v>37</v>
      </c>
      <c r="B41" s="27">
        <v>3100</v>
      </c>
      <c r="C41" s="27" t="s">
        <v>36</v>
      </c>
      <c r="D41" s="27" t="s">
        <v>17</v>
      </c>
      <c r="E41" s="29">
        <v>0</v>
      </c>
      <c r="F41" s="29">
        <v>49.3</v>
      </c>
      <c r="G41" s="29">
        <v>0.33</v>
      </c>
      <c r="H41" s="29">
        <v>0.69</v>
      </c>
      <c r="I41" s="29">
        <v>3.5999999999999997E-2</v>
      </c>
      <c r="J41" s="29">
        <v>0.26200000000000001</v>
      </c>
      <c r="K41" s="28">
        <v>11.788395963699999</v>
      </c>
      <c r="L41" s="26">
        <f t="shared" si="0"/>
        <v>16.579003610081614</v>
      </c>
      <c r="M41" s="26">
        <f t="shared" si="1"/>
        <v>31.1</v>
      </c>
      <c r="N41" s="26">
        <f t="shared" si="2"/>
        <v>1.6</v>
      </c>
    </row>
    <row r="42" spans="1:14">
      <c r="A42" s="27" t="s">
        <v>37</v>
      </c>
      <c r="B42" s="27">
        <v>3100</v>
      </c>
      <c r="C42" s="27" t="s">
        <v>36</v>
      </c>
      <c r="D42" s="27" t="s">
        <v>17</v>
      </c>
      <c r="E42" s="29">
        <v>0</v>
      </c>
      <c r="F42" s="29">
        <v>49.3</v>
      </c>
      <c r="G42" s="29">
        <v>0.33</v>
      </c>
      <c r="H42" s="29">
        <v>0.69</v>
      </c>
      <c r="I42" s="29">
        <v>3.5999999999999997E-2</v>
      </c>
      <c r="J42" s="29">
        <v>0.26200000000000001</v>
      </c>
      <c r="K42" s="28">
        <v>3.1659893765926101</v>
      </c>
      <c r="L42" s="26">
        <f t="shared" si="0"/>
        <v>4.4525946927502371</v>
      </c>
      <c r="M42" s="26">
        <f t="shared" si="1"/>
        <v>8.4</v>
      </c>
      <c r="N42" s="26">
        <f t="shared" si="2"/>
        <v>0.4</v>
      </c>
    </row>
    <row r="43" spans="1:14">
      <c r="A43" s="27" t="s">
        <v>37</v>
      </c>
      <c r="B43" s="27">
        <v>3100</v>
      </c>
      <c r="C43" s="27" t="s">
        <v>36</v>
      </c>
      <c r="D43" s="27" t="s">
        <v>17</v>
      </c>
      <c r="E43" s="29">
        <v>0</v>
      </c>
      <c r="F43" s="29">
        <v>49.3</v>
      </c>
      <c r="G43" s="29">
        <v>0.33</v>
      </c>
      <c r="H43" s="29">
        <v>0.69</v>
      </c>
      <c r="I43" s="29">
        <v>3.5999999999999997E-2</v>
      </c>
      <c r="J43" s="29">
        <v>0.26200000000000001</v>
      </c>
      <c r="K43" s="28">
        <v>14.274648920000001</v>
      </c>
      <c r="L43" s="26">
        <f t="shared" si="0"/>
        <v>20.075628330272664</v>
      </c>
      <c r="M43" s="26">
        <f t="shared" si="1"/>
        <v>37.700000000000003</v>
      </c>
      <c r="N43" s="26">
        <f t="shared" si="2"/>
        <v>2</v>
      </c>
    </row>
    <row r="44" spans="1:14">
      <c r="A44" s="27" t="s">
        <v>37</v>
      </c>
      <c r="B44" s="27">
        <v>3100</v>
      </c>
      <c r="C44" s="27" t="s">
        <v>36</v>
      </c>
      <c r="D44" s="27" t="s">
        <v>17</v>
      </c>
      <c r="E44" s="29">
        <v>0</v>
      </c>
      <c r="F44" s="29">
        <v>49.3</v>
      </c>
      <c r="G44" s="29">
        <v>0.33</v>
      </c>
      <c r="H44" s="29">
        <v>0.69</v>
      </c>
      <c r="I44" s="29">
        <v>3.5999999999999997E-2</v>
      </c>
      <c r="J44" s="29">
        <v>0.26200000000000001</v>
      </c>
      <c r="K44" s="28">
        <v>2.6694503742900402</v>
      </c>
      <c r="L44" s="26">
        <f t="shared" si="0"/>
        <v>3.7542705155619402</v>
      </c>
      <c r="M44" s="26">
        <f t="shared" si="1"/>
        <v>7</v>
      </c>
      <c r="N44" s="26">
        <f t="shared" si="2"/>
        <v>0.4</v>
      </c>
    </row>
    <row r="45" spans="1:14">
      <c r="A45" s="27" t="s">
        <v>37</v>
      </c>
      <c r="B45" s="27">
        <v>3100</v>
      </c>
      <c r="C45" s="27" t="s">
        <v>36</v>
      </c>
      <c r="D45" s="27" t="s">
        <v>17</v>
      </c>
      <c r="E45" s="29">
        <v>0</v>
      </c>
      <c r="F45" s="29">
        <v>49.3</v>
      </c>
      <c r="G45" s="29">
        <v>0.33</v>
      </c>
      <c r="H45" s="29">
        <v>0.69</v>
      </c>
      <c r="I45" s="29">
        <v>3.5999999999999997E-2</v>
      </c>
      <c r="J45" s="29">
        <v>0.26200000000000001</v>
      </c>
      <c r="K45" s="28">
        <v>1.68190998135338</v>
      </c>
      <c r="L45" s="26">
        <f t="shared" si="0"/>
        <v>2.3654101659423707</v>
      </c>
      <c r="M45" s="26">
        <f t="shared" si="1"/>
        <v>4.4000000000000004</v>
      </c>
      <c r="N45" s="26">
        <f t="shared" si="2"/>
        <v>0.2</v>
      </c>
    </row>
    <row r="46" spans="1:14">
      <c r="A46" s="27" t="s">
        <v>37</v>
      </c>
      <c r="B46" s="27">
        <v>3100</v>
      </c>
      <c r="C46" s="27" t="s">
        <v>36</v>
      </c>
      <c r="D46" s="27" t="s">
        <v>38</v>
      </c>
      <c r="E46" s="29">
        <v>0</v>
      </c>
      <c r="F46" s="29">
        <v>49.3</v>
      </c>
      <c r="G46" s="29">
        <v>0.33</v>
      </c>
      <c r="H46" s="29">
        <v>0.69</v>
      </c>
      <c r="I46" s="29">
        <v>3.5999999999999997E-2</v>
      </c>
      <c r="J46" s="29">
        <v>0.26200000000000001</v>
      </c>
      <c r="K46" s="28">
        <v>44.837610118699999</v>
      </c>
      <c r="L46" s="26">
        <f t="shared" si="0"/>
        <v>63.058867577437702</v>
      </c>
      <c r="M46" s="26">
        <f t="shared" si="1"/>
        <v>118.4</v>
      </c>
      <c r="N46" s="26">
        <f t="shared" si="2"/>
        <v>6.2</v>
      </c>
    </row>
    <row r="47" spans="1:14">
      <c r="A47" s="27" t="s">
        <v>37</v>
      </c>
      <c r="B47" s="27">
        <v>3100</v>
      </c>
      <c r="C47" s="27" t="s">
        <v>36</v>
      </c>
      <c r="D47" s="27" t="s">
        <v>17</v>
      </c>
      <c r="E47" s="29">
        <v>0</v>
      </c>
      <c r="F47" s="29">
        <v>49.3</v>
      </c>
      <c r="G47" s="29">
        <v>0.33</v>
      </c>
      <c r="H47" s="29">
        <v>0.69</v>
      </c>
      <c r="I47" s="29">
        <v>3.5999999999999997E-2</v>
      </c>
      <c r="J47" s="29">
        <v>0.26200000000000001</v>
      </c>
      <c r="K47" s="28">
        <v>2.77064470152688</v>
      </c>
      <c r="L47" s="26">
        <f t="shared" si="0"/>
        <v>3.8965885308157118</v>
      </c>
      <c r="M47" s="26">
        <f t="shared" si="1"/>
        <v>7.3</v>
      </c>
      <c r="N47" s="26">
        <f t="shared" si="2"/>
        <v>0.4</v>
      </c>
    </row>
    <row r="48" spans="1:14">
      <c r="A48" s="27" t="s">
        <v>37</v>
      </c>
      <c r="B48" s="27">
        <v>3100</v>
      </c>
      <c r="C48" s="27" t="s">
        <v>36</v>
      </c>
      <c r="D48" s="27" t="s">
        <v>18</v>
      </c>
      <c r="E48" s="29">
        <v>0</v>
      </c>
      <c r="F48" s="29">
        <v>49.3</v>
      </c>
      <c r="G48" s="29">
        <v>0.33</v>
      </c>
      <c r="H48" s="29">
        <v>0.69</v>
      </c>
      <c r="I48" s="29">
        <v>3.5999999999999997E-2</v>
      </c>
      <c r="J48" s="29">
        <v>0.26200000000000001</v>
      </c>
      <c r="K48" s="28">
        <v>5.0954290427723503</v>
      </c>
      <c r="L48" s="26">
        <f t="shared" si="0"/>
        <v>7.1661264819376544</v>
      </c>
      <c r="M48" s="26">
        <f t="shared" si="1"/>
        <v>13.5</v>
      </c>
      <c r="N48" s="26">
        <f t="shared" si="2"/>
        <v>0.7</v>
      </c>
    </row>
    <row r="49" spans="1:14">
      <c r="A49" s="27" t="s">
        <v>37</v>
      </c>
      <c r="B49" s="27">
        <v>3100</v>
      </c>
      <c r="C49" s="27" t="s">
        <v>36</v>
      </c>
      <c r="D49" s="27" t="s">
        <v>17</v>
      </c>
      <c r="E49" s="29">
        <v>0</v>
      </c>
      <c r="F49" s="29">
        <v>49.3</v>
      </c>
      <c r="G49" s="29">
        <v>0.33</v>
      </c>
      <c r="H49" s="29">
        <v>0.69</v>
      </c>
      <c r="I49" s="29">
        <v>3.5999999999999997E-2</v>
      </c>
      <c r="J49" s="29">
        <v>0.26200000000000001</v>
      </c>
      <c r="K49" s="28">
        <v>3.7132868786625099</v>
      </c>
      <c r="L49" s="26">
        <f t="shared" si="0"/>
        <v>5.2223047780363094</v>
      </c>
      <c r="M49" s="26">
        <f t="shared" si="1"/>
        <v>9.8000000000000007</v>
      </c>
      <c r="N49" s="26">
        <f t="shared" si="2"/>
        <v>0.5</v>
      </c>
    </row>
    <row r="50" spans="1:14">
      <c r="A50" s="27" t="s">
        <v>37</v>
      </c>
      <c r="B50" s="27">
        <v>3100</v>
      </c>
      <c r="C50" s="27" t="s">
        <v>36</v>
      </c>
      <c r="D50" s="27" t="s">
        <v>17</v>
      </c>
      <c r="E50" s="29">
        <v>0</v>
      </c>
      <c r="F50" s="29">
        <v>49.3</v>
      </c>
      <c r="G50" s="29">
        <v>0.33</v>
      </c>
      <c r="H50" s="29">
        <v>0.69</v>
      </c>
      <c r="I50" s="29">
        <v>3.5999999999999997E-2</v>
      </c>
      <c r="J50" s="29">
        <v>0.26200000000000001</v>
      </c>
      <c r="K50" s="28">
        <v>1.8347009301481301</v>
      </c>
      <c r="L50" s="26">
        <f t="shared" si="0"/>
        <v>2.5802928098114943</v>
      </c>
      <c r="M50" s="26">
        <f t="shared" si="1"/>
        <v>4.8</v>
      </c>
      <c r="N50" s="26">
        <f t="shared" si="2"/>
        <v>0.3</v>
      </c>
    </row>
    <row r="51" spans="1:14">
      <c r="A51" s="27" t="s">
        <v>37</v>
      </c>
      <c r="B51" s="27">
        <v>3100</v>
      </c>
      <c r="C51" s="27" t="s">
        <v>36</v>
      </c>
      <c r="D51" s="27" t="s">
        <v>17</v>
      </c>
      <c r="E51" s="29">
        <v>0</v>
      </c>
      <c r="F51" s="29">
        <v>49.3</v>
      </c>
      <c r="G51" s="29">
        <v>0.33</v>
      </c>
      <c r="H51" s="29">
        <v>0.69</v>
      </c>
      <c r="I51" s="29">
        <v>3.5999999999999997E-2</v>
      </c>
      <c r="J51" s="29">
        <v>0.26200000000000001</v>
      </c>
      <c r="K51" s="28">
        <v>3.3373617984641801</v>
      </c>
      <c r="L51" s="26">
        <f t="shared" si="0"/>
        <v>4.6936100106633818</v>
      </c>
      <c r="M51" s="26">
        <f t="shared" si="1"/>
        <v>8.8000000000000007</v>
      </c>
      <c r="N51" s="26">
        <f t="shared" si="2"/>
        <v>0.5</v>
      </c>
    </row>
    <row r="52" spans="1:14">
      <c r="A52" s="27" t="s">
        <v>37</v>
      </c>
      <c r="B52" s="27">
        <v>3100</v>
      </c>
      <c r="C52" s="27" t="s">
        <v>36</v>
      </c>
      <c r="D52" s="27" t="s">
        <v>17</v>
      </c>
      <c r="E52" s="29">
        <v>0</v>
      </c>
      <c r="F52" s="29">
        <v>49.3</v>
      </c>
      <c r="G52" s="29">
        <v>0.33</v>
      </c>
      <c r="H52" s="29">
        <v>0.69</v>
      </c>
      <c r="I52" s="29">
        <v>3.5999999999999997E-2</v>
      </c>
      <c r="J52" s="29">
        <v>0.26200000000000001</v>
      </c>
      <c r="K52" s="28">
        <v>11.658355356</v>
      </c>
      <c r="L52" s="26">
        <f t="shared" si="0"/>
        <v>16.396116666755798</v>
      </c>
      <c r="M52" s="26">
        <f t="shared" si="1"/>
        <v>30.8</v>
      </c>
      <c r="N52" s="26">
        <f t="shared" si="2"/>
        <v>1.6</v>
      </c>
    </row>
    <row r="53" spans="1:14">
      <c r="A53" s="27" t="s">
        <v>37</v>
      </c>
      <c r="B53" s="27">
        <v>3100</v>
      </c>
      <c r="C53" s="27" t="s">
        <v>36</v>
      </c>
      <c r="D53" s="27" t="s">
        <v>17</v>
      </c>
      <c r="E53" s="29">
        <v>0</v>
      </c>
      <c r="F53" s="29">
        <v>49.3</v>
      </c>
      <c r="G53" s="29">
        <v>0.33</v>
      </c>
      <c r="H53" s="29">
        <v>0.69</v>
      </c>
      <c r="I53" s="29">
        <v>3.5999999999999997E-2</v>
      </c>
      <c r="J53" s="29">
        <v>0.26200000000000001</v>
      </c>
      <c r="K53" s="28">
        <v>4.9644709021185296</v>
      </c>
      <c r="L53" s="26">
        <f t="shared" si="0"/>
        <v>6.9819491355577981</v>
      </c>
      <c r="M53" s="26">
        <f t="shared" si="1"/>
        <v>13.1</v>
      </c>
      <c r="N53" s="26">
        <f t="shared" si="2"/>
        <v>0.7</v>
      </c>
    </row>
    <row r="54" spans="1:14">
      <c r="A54" s="27" t="s">
        <v>37</v>
      </c>
      <c r="B54" s="27">
        <v>3100</v>
      </c>
      <c r="C54" s="27" t="s">
        <v>36</v>
      </c>
      <c r="D54" s="27" t="s">
        <v>17</v>
      </c>
      <c r="E54" s="29">
        <v>0</v>
      </c>
      <c r="F54" s="29">
        <v>49.3</v>
      </c>
      <c r="G54" s="29">
        <v>0.33</v>
      </c>
      <c r="H54" s="29">
        <v>0.69</v>
      </c>
      <c r="I54" s="29">
        <v>3.5999999999999997E-2</v>
      </c>
      <c r="J54" s="29">
        <v>0.26200000000000001</v>
      </c>
      <c r="K54" s="28">
        <v>38.113147850799997</v>
      </c>
      <c r="L54" s="26">
        <f t="shared" si="0"/>
        <v>53.60169591823427</v>
      </c>
      <c r="M54" s="26">
        <f t="shared" si="1"/>
        <v>100.6</v>
      </c>
      <c r="N54" s="26">
        <f t="shared" si="2"/>
        <v>5.3</v>
      </c>
    </row>
    <row r="55" spans="1:14">
      <c r="A55" s="27" t="s">
        <v>37</v>
      </c>
      <c r="B55" s="27">
        <v>3100</v>
      </c>
      <c r="C55" s="27" t="s">
        <v>36</v>
      </c>
      <c r="D55" s="27" t="s">
        <v>17</v>
      </c>
      <c r="E55" s="29">
        <v>0</v>
      </c>
      <c r="F55" s="29">
        <v>49.3</v>
      </c>
      <c r="G55" s="29">
        <v>0.33</v>
      </c>
      <c r="H55" s="29">
        <v>0.69</v>
      </c>
      <c r="I55" s="29">
        <v>3.5999999999999997E-2</v>
      </c>
      <c r="J55" s="29">
        <v>0.26200000000000001</v>
      </c>
      <c r="K55" s="28">
        <v>1.3574695853421099</v>
      </c>
      <c r="L55" s="26">
        <f t="shared" si="0"/>
        <v>1.9091226003320545</v>
      </c>
      <c r="M55" s="26">
        <f t="shared" si="1"/>
        <v>3.6</v>
      </c>
      <c r="N55" s="26">
        <f t="shared" si="2"/>
        <v>0.2</v>
      </c>
    </row>
    <row r="56" spans="1:14">
      <c r="A56" s="27" t="s">
        <v>37</v>
      </c>
      <c r="B56" s="27">
        <v>3100</v>
      </c>
      <c r="C56" s="27" t="s">
        <v>36</v>
      </c>
      <c r="D56" s="27" t="s">
        <v>17</v>
      </c>
      <c r="E56" s="29">
        <v>0</v>
      </c>
      <c r="F56" s="29">
        <v>49.3</v>
      </c>
      <c r="G56" s="29">
        <v>0.33</v>
      </c>
      <c r="H56" s="29">
        <v>0.69</v>
      </c>
      <c r="I56" s="29">
        <v>3.5999999999999997E-2</v>
      </c>
      <c r="J56" s="29">
        <v>0.26200000000000001</v>
      </c>
      <c r="K56" s="28">
        <v>2.0657633428603801</v>
      </c>
      <c r="L56" s="26">
        <f t="shared" si="0"/>
        <v>2.9052551360097905</v>
      </c>
      <c r="M56" s="26">
        <f t="shared" si="1"/>
        <v>5.5</v>
      </c>
      <c r="N56" s="26">
        <f t="shared" si="2"/>
        <v>0.3</v>
      </c>
    </row>
    <row r="57" spans="1:14">
      <c r="A57" s="27" t="s">
        <v>37</v>
      </c>
      <c r="B57" s="27">
        <v>3100</v>
      </c>
      <c r="C57" s="27" t="s">
        <v>36</v>
      </c>
      <c r="D57" s="27" t="s">
        <v>38</v>
      </c>
      <c r="E57" s="29">
        <v>0</v>
      </c>
      <c r="F57" s="29">
        <v>49.3</v>
      </c>
      <c r="G57" s="29">
        <v>0.33</v>
      </c>
      <c r="H57" s="29">
        <v>0.69</v>
      </c>
      <c r="I57" s="29">
        <v>3.5999999999999997E-2</v>
      </c>
      <c r="J57" s="29">
        <v>0.26200000000000001</v>
      </c>
      <c r="K57" s="28">
        <v>26.196810103800001</v>
      </c>
      <c r="L57" s="26">
        <f t="shared" si="0"/>
        <v>36.842757116482588</v>
      </c>
      <c r="M57" s="26">
        <f t="shared" si="1"/>
        <v>69.2</v>
      </c>
      <c r="N57" s="26">
        <f t="shared" si="2"/>
        <v>3.6</v>
      </c>
    </row>
    <row r="58" spans="1:14">
      <c r="A58" s="27" t="s">
        <v>37</v>
      </c>
      <c r="B58" s="27">
        <v>3100</v>
      </c>
      <c r="C58" s="27" t="s">
        <v>36</v>
      </c>
      <c r="D58" s="27" t="s">
        <v>17</v>
      </c>
      <c r="E58" s="29">
        <v>0</v>
      </c>
      <c r="F58" s="29">
        <v>49.3</v>
      </c>
      <c r="G58" s="29">
        <v>0.33</v>
      </c>
      <c r="H58" s="29">
        <v>0.69</v>
      </c>
      <c r="I58" s="29">
        <v>3.5999999999999997E-2</v>
      </c>
      <c r="J58" s="29">
        <v>0.26200000000000001</v>
      </c>
      <c r="K58" s="28">
        <v>2.5387954522731202</v>
      </c>
      <c r="L58" s="26">
        <f t="shared" si="0"/>
        <v>3.5705196108193782</v>
      </c>
      <c r="M58" s="26">
        <f t="shared" si="1"/>
        <v>6.7</v>
      </c>
      <c r="N58" s="26">
        <f t="shared" si="2"/>
        <v>0.3</v>
      </c>
    </row>
    <row r="59" spans="1:14">
      <c r="A59" s="27" t="s">
        <v>37</v>
      </c>
      <c r="B59" s="27">
        <v>3100</v>
      </c>
      <c r="C59" s="27" t="s">
        <v>36</v>
      </c>
      <c r="D59" s="27" t="s">
        <v>17</v>
      </c>
      <c r="E59" s="29">
        <v>0</v>
      </c>
      <c r="F59" s="29">
        <v>49.3</v>
      </c>
      <c r="G59" s="29">
        <v>0.33</v>
      </c>
      <c r="H59" s="29">
        <v>0.69</v>
      </c>
      <c r="I59" s="29">
        <v>3.5999999999999997E-2</v>
      </c>
      <c r="J59" s="29">
        <v>0.26200000000000001</v>
      </c>
      <c r="K59" s="28">
        <v>12.8175343169</v>
      </c>
      <c r="L59" s="26">
        <f t="shared" si="0"/>
        <v>18.026366637716208</v>
      </c>
      <c r="M59" s="26">
        <f t="shared" si="1"/>
        <v>33.799999999999997</v>
      </c>
      <c r="N59" s="26">
        <f t="shared" si="2"/>
        <v>1.8</v>
      </c>
    </row>
    <row r="60" spans="1:14">
      <c r="A60" s="27" t="s">
        <v>37</v>
      </c>
      <c r="B60" s="27">
        <v>3100</v>
      </c>
      <c r="C60" s="27" t="s">
        <v>36</v>
      </c>
      <c r="D60" s="27" t="s">
        <v>17</v>
      </c>
      <c r="E60" s="29">
        <v>0</v>
      </c>
      <c r="F60" s="29">
        <v>49.3</v>
      </c>
      <c r="G60" s="29">
        <v>0.33</v>
      </c>
      <c r="H60" s="29">
        <v>0.69</v>
      </c>
      <c r="I60" s="29">
        <v>3.5999999999999997E-2</v>
      </c>
      <c r="J60" s="29">
        <v>0.26200000000000001</v>
      </c>
      <c r="K60" s="28">
        <v>5.0133941719865103</v>
      </c>
      <c r="L60" s="26">
        <f t="shared" si="0"/>
        <v>7.0507540069122951</v>
      </c>
      <c r="M60" s="26">
        <f t="shared" si="1"/>
        <v>13.2</v>
      </c>
      <c r="N60" s="26">
        <f t="shared" si="2"/>
        <v>0.7</v>
      </c>
    </row>
    <row r="61" spans="1:14">
      <c r="A61" s="27" t="s">
        <v>37</v>
      </c>
      <c r="B61" s="27">
        <v>3100</v>
      </c>
      <c r="C61" s="27" t="s">
        <v>36</v>
      </c>
      <c r="D61" s="27" t="s">
        <v>17</v>
      </c>
      <c r="E61" s="29">
        <v>0</v>
      </c>
      <c r="F61" s="29">
        <v>49.3</v>
      </c>
      <c r="G61" s="29">
        <v>0.33</v>
      </c>
      <c r="H61" s="29">
        <v>0.69</v>
      </c>
      <c r="I61" s="29">
        <v>3.5999999999999997E-2</v>
      </c>
      <c r="J61" s="29">
        <v>0.26200000000000001</v>
      </c>
      <c r="K61" s="28">
        <v>25.067634872799999</v>
      </c>
      <c r="L61" s="26">
        <f t="shared" si="0"/>
        <v>35.254703891191369</v>
      </c>
      <c r="M61" s="26">
        <f t="shared" si="1"/>
        <v>66.2</v>
      </c>
      <c r="N61" s="26">
        <f t="shared" si="2"/>
        <v>3.5</v>
      </c>
    </row>
    <row r="62" spans="1:14">
      <c r="A62" s="27" t="s">
        <v>37</v>
      </c>
      <c r="B62" s="27">
        <v>3100</v>
      </c>
      <c r="C62" s="27" t="s">
        <v>36</v>
      </c>
      <c r="D62" s="27" t="s">
        <v>17</v>
      </c>
      <c r="E62" s="29">
        <v>0</v>
      </c>
      <c r="F62" s="29">
        <v>49.3</v>
      </c>
      <c r="G62" s="29">
        <v>0.33</v>
      </c>
      <c r="H62" s="29">
        <v>0.69</v>
      </c>
      <c r="I62" s="29">
        <v>3.5999999999999997E-2</v>
      </c>
      <c r="J62" s="29">
        <v>0.26200000000000001</v>
      </c>
      <c r="K62" s="28">
        <v>5.2979607903963801</v>
      </c>
      <c r="L62" s="26">
        <f t="shared" si="0"/>
        <v>7.4509637562669617</v>
      </c>
      <c r="M62" s="26">
        <f t="shared" si="1"/>
        <v>14</v>
      </c>
      <c r="N62" s="26">
        <f t="shared" si="2"/>
        <v>0.7</v>
      </c>
    </row>
    <row r="63" spans="1:14">
      <c r="A63" s="27" t="s">
        <v>37</v>
      </c>
      <c r="B63" s="27">
        <v>3100</v>
      </c>
      <c r="C63" s="27" t="s">
        <v>36</v>
      </c>
      <c r="D63" s="27" t="s">
        <v>17</v>
      </c>
      <c r="E63" s="29">
        <v>0</v>
      </c>
      <c r="F63" s="29">
        <v>49.3</v>
      </c>
      <c r="G63" s="29">
        <v>0.33</v>
      </c>
      <c r="H63" s="29">
        <v>0.69</v>
      </c>
      <c r="I63" s="29">
        <v>3.5999999999999997E-2</v>
      </c>
      <c r="J63" s="29">
        <v>0.26200000000000001</v>
      </c>
      <c r="K63" s="28">
        <v>17.8742074255</v>
      </c>
      <c r="L63" s="26">
        <f t="shared" si="0"/>
        <v>25.137987419766105</v>
      </c>
      <c r="M63" s="26">
        <f t="shared" si="1"/>
        <v>47.2</v>
      </c>
      <c r="N63" s="26">
        <f t="shared" si="2"/>
        <v>2.5</v>
      </c>
    </row>
    <row r="64" spans="1:14">
      <c r="A64" s="27" t="s">
        <v>37</v>
      </c>
      <c r="B64" s="27">
        <v>3100</v>
      </c>
      <c r="C64" s="27" t="s">
        <v>36</v>
      </c>
      <c r="D64" s="27" t="s">
        <v>17</v>
      </c>
      <c r="E64" s="29">
        <v>0</v>
      </c>
      <c r="F64" s="29">
        <v>49.3</v>
      </c>
      <c r="G64" s="29">
        <v>0.33</v>
      </c>
      <c r="H64" s="29">
        <v>0.69</v>
      </c>
      <c r="I64" s="29">
        <v>3.5999999999999997E-2</v>
      </c>
      <c r="J64" s="29">
        <v>0.26200000000000001</v>
      </c>
      <c r="K64" s="28">
        <v>5.6803954948360502</v>
      </c>
      <c r="L64" s="26">
        <f t="shared" si="0"/>
        <v>7.9888135506791738</v>
      </c>
      <c r="M64" s="26">
        <f t="shared" si="1"/>
        <v>15</v>
      </c>
      <c r="N64" s="26">
        <f t="shared" si="2"/>
        <v>0.8</v>
      </c>
    </row>
    <row r="65" spans="1:14">
      <c r="A65" s="27" t="s">
        <v>37</v>
      </c>
      <c r="B65" s="27">
        <v>3100</v>
      </c>
      <c r="C65" s="27" t="s">
        <v>36</v>
      </c>
      <c r="D65" s="27" t="s">
        <v>17</v>
      </c>
      <c r="E65" s="29">
        <v>0</v>
      </c>
      <c r="F65" s="29">
        <v>49.3</v>
      </c>
      <c r="G65" s="29">
        <v>0.33</v>
      </c>
      <c r="H65" s="29">
        <v>0.69</v>
      </c>
      <c r="I65" s="29">
        <v>3.5999999999999997E-2</v>
      </c>
      <c r="J65" s="29">
        <v>0.26200000000000001</v>
      </c>
      <c r="K65" s="28">
        <v>4.45774682251961</v>
      </c>
      <c r="L65" s="26">
        <f t="shared" si="0"/>
        <v>6.2693008354112045</v>
      </c>
      <c r="M65" s="26">
        <f t="shared" si="1"/>
        <v>11.8</v>
      </c>
      <c r="N65" s="26">
        <f t="shared" si="2"/>
        <v>0.6</v>
      </c>
    </row>
    <row r="66" spans="1:14">
      <c r="A66" s="27" t="s">
        <v>37</v>
      </c>
      <c r="B66" s="27">
        <v>3100</v>
      </c>
      <c r="C66" s="27" t="s">
        <v>36</v>
      </c>
      <c r="D66" s="27" t="s">
        <v>38</v>
      </c>
      <c r="E66" s="29">
        <v>0</v>
      </c>
      <c r="F66" s="29">
        <v>49.3</v>
      </c>
      <c r="G66" s="29">
        <v>0.33</v>
      </c>
      <c r="H66" s="29">
        <v>0.69</v>
      </c>
      <c r="I66" s="29">
        <v>3.5999999999999997E-2</v>
      </c>
      <c r="J66" s="29">
        <v>0.26200000000000001</v>
      </c>
      <c r="K66" s="28">
        <v>96.085900330599998</v>
      </c>
      <c r="L66" s="26">
        <f t="shared" si="0"/>
        <v>135.13360879328366</v>
      </c>
      <c r="M66" s="26">
        <f t="shared" si="1"/>
        <v>253.7</v>
      </c>
      <c r="N66" s="26">
        <f t="shared" si="2"/>
        <v>13.2</v>
      </c>
    </row>
    <row r="67" spans="1:14">
      <c r="A67" s="27" t="s">
        <v>37</v>
      </c>
      <c r="B67" s="27">
        <v>3100</v>
      </c>
      <c r="C67" s="27" t="s">
        <v>36</v>
      </c>
      <c r="D67" s="27" t="s">
        <v>38</v>
      </c>
      <c r="E67" s="29">
        <v>0</v>
      </c>
      <c r="F67" s="29">
        <v>49.3</v>
      </c>
      <c r="G67" s="29">
        <v>0.33</v>
      </c>
      <c r="H67" s="29">
        <v>0.69</v>
      </c>
      <c r="I67" s="29">
        <v>3.5999999999999997E-2</v>
      </c>
      <c r="J67" s="29">
        <v>0.26200000000000001</v>
      </c>
      <c r="K67" s="28">
        <v>19.760865827100002</v>
      </c>
      <c r="L67" s="26">
        <f t="shared" ref="L67:L130" si="3">(F67*J67*K67/12)+(G67*K67)</f>
        <v>27.791352351469655</v>
      </c>
      <c r="M67" s="26">
        <f t="shared" ref="M67:M130" si="4">ROUND(2.721*H67*L67,1)</f>
        <v>52.2</v>
      </c>
      <c r="N67" s="26">
        <f t="shared" ref="N67:N130" si="5">ROUND((2.721*I67*L67)+(E67*K67),1)</f>
        <v>2.7</v>
      </c>
    </row>
    <row r="68" spans="1:14">
      <c r="A68" s="27" t="s">
        <v>37</v>
      </c>
      <c r="B68" s="27">
        <v>3100</v>
      </c>
      <c r="C68" s="27" t="s">
        <v>36</v>
      </c>
      <c r="D68" s="27" t="s">
        <v>17</v>
      </c>
      <c r="E68" s="29">
        <v>0</v>
      </c>
      <c r="F68" s="29">
        <v>49.3</v>
      </c>
      <c r="G68" s="29">
        <v>0.33</v>
      </c>
      <c r="H68" s="29">
        <v>0.69</v>
      </c>
      <c r="I68" s="29">
        <v>3.5999999999999997E-2</v>
      </c>
      <c r="J68" s="29">
        <v>0.26200000000000001</v>
      </c>
      <c r="K68" s="28">
        <v>6.6176789947518504</v>
      </c>
      <c r="L68" s="26">
        <f t="shared" si="3"/>
        <v>9.3069934435690893</v>
      </c>
      <c r="M68" s="26">
        <f t="shared" si="4"/>
        <v>17.5</v>
      </c>
      <c r="N68" s="26">
        <f t="shared" si="5"/>
        <v>0.9</v>
      </c>
    </row>
    <row r="69" spans="1:14">
      <c r="A69" s="27" t="s">
        <v>37</v>
      </c>
      <c r="B69" s="27">
        <v>3100</v>
      </c>
      <c r="C69" s="27" t="s">
        <v>36</v>
      </c>
      <c r="D69" s="27" t="s">
        <v>17</v>
      </c>
      <c r="E69" s="29">
        <v>0</v>
      </c>
      <c r="F69" s="29">
        <v>49.3</v>
      </c>
      <c r="G69" s="29">
        <v>0.33</v>
      </c>
      <c r="H69" s="29">
        <v>0.69</v>
      </c>
      <c r="I69" s="29">
        <v>3.5999999999999997E-2</v>
      </c>
      <c r="J69" s="29">
        <v>0.26200000000000001</v>
      </c>
      <c r="K69" s="28">
        <v>23.2917383638</v>
      </c>
      <c r="L69" s="26">
        <f t="shared" si="3"/>
        <v>32.757112639208927</v>
      </c>
      <c r="M69" s="26">
        <f t="shared" si="4"/>
        <v>61.5</v>
      </c>
      <c r="N69" s="26">
        <f t="shared" si="5"/>
        <v>3.2</v>
      </c>
    </row>
    <row r="70" spans="1:14">
      <c r="A70" s="27" t="s">
        <v>37</v>
      </c>
      <c r="B70" s="27">
        <v>3100</v>
      </c>
      <c r="C70" s="27" t="s">
        <v>36</v>
      </c>
      <c r="D70" s="27" t="s">
        <v>17</v>
      </c>
      <c r="E70" s="29">
        <v>0</v>
      </c>
      <c r="F70" s="29">
        <v>49.3</v>
      </c>
      <c r="G70" s="29">
        <v>0.33</v>
      </c>
      <c r="H70" s="29">
        <v>0.69</v>
      </c>
      <c r="I70" s="29">
        <v>3.5999999999999997E-2</v>
      </c>
      <c r="J70" s="29">
        <v>0.26200000000000001</v>
      </c>
      <c r="K70" s="28">
        <v>22.367843656000002</v>
      </c>
      <c r="L70" s="26">
        <f t="shared" si="3"/>
        <v>31.457762520404131</v>
      </c>
      <c r="M70" s="26">
        <f t="shared" si="4"/>
        <v>59.1</v>
      </c>
      <c r="N70" s="26">
        <f t="shared" si="5"/>
        <v>3.1</v>
      </c>
    </row>
    <row r="71" spans="1:14">
      <c r="A71" s="27" t="s">
        <v>37</v>
      </c>
      <c r="B71" s="27">
        <v>3100</v>
      </c>
      <c r="C71" s="27" t="s">
        <v>36</v>
      </c>
      <c r="D71" s="27" t="s">
        <v>18</v>
      </c>
      <c r="E71" s="29">
        <v>0</v>
      </c>
      <c r="F71" s="29">
        <v>49.3</v>
      </c>
      <c r="G71" s="29">
        <v>0.33</v>
      </c>
      <c r="H71" s="29">
        <v>0.69</v>
      </c>
      <c r="I71" s="29">
        <v>3.5999999999999997E-2</v>
      </c>
      <c r="J71" s="29">
        <v>0.26200000000000001</v>
      </c>
      <c r="K71" s="28">
        <v>6.9152812383622999</v>
      </c>
      <c r="L71" s="26">
        <f t="shared" si="3"/>
        <v>9.725536278945432</v>
      </c>
      <c r="M71" s="26">
        <f t="shared" si="4"/>
        <v>18.3</v>
      </c>
      <c r="N71" s="26">
        <f t="shared" si="5"/>
        <v>1</v>
      </c>
    </row>
    <row r="72" spans="1:14">
      <c r="A72" s="27" t="s">
        <v>37</v>
      </c>
      <c r="B72" s="27">
        <v>3100</v>
      </c>
      <c r="C72" s="27" t="s">
        <v>36</v>
      </c>
      <c r="D72" s="27" t="s">
        <v>17</v>
      </c>
      <c r="E72" s="29">
        <v>0</v>
      </c>
      <c r="F72" s="29">
        <v>49.3</v>
      </c>
      <c r="G72" s="29">
        <v>0.33</v>
      </c>
      <c r="H72" s="29">
        <v>0.69</v>
      </c>
      <c r="I72" s="29">
        <v>3.5999999999999997E-2</v>
      </c>
      <c r="J72" s="29">
        <v>0.26200000000000001</v>
      </c>
      <c r="K72" s="28">
        <v>3.2134245152321301</v>
      </c>
      <c r="L72" s="26">
        <f t="shared" si="3"/>
        <v>4.5193066811472136</v>
      </c>
      <c r="M72" s="26">
        <f t="shared" si="4"/>
        <v>8.5</v>
      </c>
      <c r="N72" s="26">
        <f t="shared" si="5"/>
        <v>0.4</v>
      </c>
    </row>
    <row r="73" spans="1:14">
      <c r="A73" s="27" t="s">
        <v>37</v>
      </c>
      <c r="B73" s="27">
        <v>3100</v>
      </c>
      <c r="C73" s="27" t="s">
        <v>36</v>
      </c>
      <c r="D73" s="27" t="s">
        <v>38</v>
      </c>
      <c r="E73" s="29">
        <v>0</v>
      </c>
      <c r="F73" s="29">
        <v>49.3</v>
      </c>
      <c r="G73" s="29">
        <v>0.33</v>
      </c>
      <c r="H73" s="29">
        <v>0.69</v>
      </c>
      <c r="I73" s="29">
        <v>3.5999999999999997E-2</v>
      </c>
      <c r="J73" s="29">
        <v>0.26200000000000001</v>
      </c>
      <c r="K73" s="28">
        <v>32.5261286888</v>
      </c>
      <c r="L73" s="26">
        <f t="shared" si="3"/>
        <v>45.744205285783508</v>
      </c>
      <c r="M73" s="26">
        <f t="shared" si="4"/>
        <v>85.9</v>
      </c>
      <c r="N73" s="26">
        <f t="shared" si="5"/>
        <v>4.5</v>
      </c>
    </row>
    <row r="74" spans="1:14">
      <c r="A74" s="27" t="s">
        <v>37</v>
      </c>
      <c r="B74" s="27">
        <v>3100</v>
      </c>
      <c r="C74" s="27" t="s">
        <v>36</v>
      </c>
      <c r="D74" s="27" t="s">
        <v>19</v>
      </c>
      <c r="E74" s="29">
        <v>0</v>
      </c>
      <c r="F74" s="29">
        <v>49.3</v>
      </c>
      <c r="G74" s="29">
        <v>0.33</v>
      </c>
      <c r="H74" s="29">
        <v>0.69</v>
      </c>
      <c r="I74" s="29">
        <v>3.5999999999999997E-2</v>
      </c>
      <c r="J74" s="29">
        <v>0.26200000000000001</v>
      </c>
      <c r="K74" s="28">
        <v>17.5006685894</v>
      </c>
      <c r="L74" s="26">
        <f t="shared" si="3"/>
        <v>24.612648626322333</v>
      </c>
      <c r="M74" s="26">
        <f t="shared" si="4"/>
        <v>46.2</v>
      </c>
      <c r="N74" s="26">
        <f t="shared" si="5"/>
        <v>2.4</v>
      </c>
    </row>
    <row r="75" spans="1:14">
      <c r="A75" s="27" t="s">
        <v>37</v>
      </c>
      <c r="B75" s="27">
        <v>3100</v>
      </c>
      <c r="C75" s="27" t="s">
        <v>36</v>
      </c>
      <c r="D75" s="27" t="s">
        <v>19</v>
      </c>
      <c r="E75" s="29">
        <v>0</v>
      </c>
      <c r="F75" s="29">
        <v>49.3</v>
      </c>
      <c r="G75" s="29">
        <v>0.33</v>
      </c>
      <c r="H75" s="29">
        <v>0.69</v>
      </c>
      <c r="I75" s="29">
        <v>3.5999999999999997E-2</v>
      </c>
      <c r="J75" s="29">
        <v>0.26200000000000001</v>
      </c>
      <c r="K75" s="28">
        <v>22.796219839799999</v>
      </c>
      <c r="L75" s="26">
        <f t="shared" si="3"/>
        <v>32.060223645697384</v>
      </c>
      <c r="M75" s="26">
        <f t="shared" si="4"/>
        <v>60.2</v>
      </c>
      <c r="N75" s="26">
        <f t="shared" si="5"/>
        <v>3.1</v>
      </c>
    </row>
    <row r="76" spans="1:14">
      <c r="A76" s="27" t="s">
        <v>37</v>
      </c>
      <c r="B76" s="27">
        <v>3100</v>
      </c>
      <c r="C76" s="27" t="s">
        <v>36</v>
      </c>
      <c r="D76" s="27" t="s">
        <v>17</v>
      </c>
      <c r="E76" s="29">
        <v>0</v>
      </c>
      <c r="F76" s="29">
        <v>49.3</v>
      </c>
      <c r="G76" s="29">
        <v>0.33</v>
      </c>
      <c r="H76" s="29">
        <v>0.69</v>
      </c>
      <c r="I76" s="29">
        <v>3.5999999999999997E-2</v>
      </c>
      <c r="J76" s="29">
        <v>0.26200000000000001</v>
      </c>
      <c r="K76" s="28">
        <v>269.07363748199998</v>
      </c>
      <c r="L76" s="26">
        <f t="shared" si="3"/>
        <v>378.42067919406009</v>
      </c>
      <c r="M76" s="26">
        <f t="shared" si="4"/>
        <v>710.5</v>
      </c>
      <c r="N76" s="26">
        <f t="shared" si="5"/>
        <v>37.1</v>
      </c>
    </row>
    <row r="77" spans="1:14">
      <c r="A77" s="27" t="s">
        <v>37</v>
      </c>
      <c r="B77" s="27">
        <v>3100</v>
      </c>
      <c r="C77" s="27" t="s">
        <v>36</v>
      </c>
      <c r="D77" s="27" t="s">
        <v>17</v>
      </c>
      <c r="E77" s="29">
        <v>0</v>
      </c>
      <c r="F77" s="29">
        <v>49.3</v>
      </c>
      <c r="G77" s="29">
        <v>0.33</v>
      </c>
      <c r="H77" s="29">
        <v>0.69</v>
      </c>
      <c r="I77" s="29">
        <v>3.5999999999999997E-2</v>
      </c>
      <c r="J77" s="29">
        <v>0.26200000000000001</v>
      </c>
      <c r="K77" s="28">
        <v>81.575042389000004</v>
      </c>
      <c r="L77" s="26">
        <f t="shared" si="3"/>
        <v>114.72578003184978</v>
      </c>
      <c r="M77" s="26">
        <f t="shared" si="4"/>
        <v>215.4</v>
      </c>
      <c r="N77" s="26">
        <f t="shared" si="5"/>
        <v>11.2</v>
      </c>
    </row>
    <row r="78" spans="1:14">
      <c r="A78" s="27" t="s">
        <v>37</v>
      </c>
      <c r="B78" s="27">
        <v>3100</v>
      </c>
      <c r="C78" s="27" t="s">
        <v>36</v>
      </c>
      <c r="D78" s="27" t="s">
        <v>17</v>
      </c>
      <c r="E78" s="29">
        <v>0</v>
      </c>
      <c r="F78" s="29">
        <v>49.3</v>
      </c>
      <c r="G78" s="29">
        <v>0.33</v>
      </c>
      <c r="H78" s="29">
        <v>0.69</v>
      </c>
      <c r="I78" s="29">
        <v>3.5999999999999997E-2</v>
      </c>
      <c r="J78" s="29">
        <v>0.26200000000000001</v>
      </c>
      <c r="K78" s="28">
        <v>5.2825587456841196</v>
      </c>
      <c r="L78" s="26">
        <f t="shared" si="3"/>
        <v>7.4293025772843837</v>
      </c>
      <c r="M78" s="26">
        <f t="shared" si="4"/>
        <v>13.9</v>
      </c>
      <c r="N78" s="26">
        <f t="shared" si="5"/>
        <v>0.7</v>
      </c>
    </row>
    <row r="79" spans="1:14">
      <c r="A79" s="27" t="s">
        <v>37</v>
      </c>
      <c r="B79" s="27">
        <v>3100</v>
      </c>
      <c r="C79" s="27" t="s">
        <v>36</v>
      </c>
      <c r="D79" s="27" t="s">
        <v>17</v>
      </c>
      <c r="E79" s="29">
        <v>0</v>
      </c>
      <c r="F79" s="29">
        <v>49.3</v>
      </c>
      <c r="G79" s="29">
        <v>0.33</v>
      </c>
      <c r="H79" s="29">
        <v>0.69</v>
      </c>
      <c r="I79" s="29">
        <v>3.5999999999999997E-2</v>
      </c>
      <c r="J79" s="29">
        <v>0.26200000000000001</v>
      </c>
      <c r="K79" s="28">
        <v>16.9878030705</v>
      </c>
      <c r="L79" s="26">
        <f t="shared" si="3"/>
        <v>23.891363108300027</v>
      </c>
      <c r="M79" s="26">
        <f t="shared" si="4"/>
        <v>44.9</v>
      </c>
      <c r="N79" s="26">
        <f t="shared" si="5"/>
        <v>2.2999999999999998</v>
      </c>
    </row>
    <row r="80" spans="1:14">
      <c r="A80" s="27" t="s">
        <v>37</v>
      </c>
      <c r="B80" s="27">
        <v>3100</v>
      </c>
      <c r="C80" s="27" t="s">
        <v>36</v>
      </c>
      <c r="D80" s="27" t="s">
        <v>17</v>
      </c>
      <c r="E80" s="29">
        <v>0</v>
      </c>
      <c r="F80" s="29">
        <v>49.3</v>
      </c>
      <c r="G80" s="29">
        <v>0.33</v>
      </c>
      <c r="H80" s="29">
        <v>0.69</v>
      </c>
      <c r="I80" s="29">
        <v>3.5999999999999997E-2</v>
      </c>
      <c r="J80" s="29">
        <v>0.26200000000000001</v>
      </c>
      <c r="K80" s="28">
        <v>8.4644879057367906</v>
      </c>
      <c r="L80" s="26">
        <f t="shared" si="3"/>
        <v>11.904314715829793</v>
      </c>
      <c r="M80" s="26">
        <f t="shared" si="4"/>
        <v>22.4</v>
      </c>
      <c r="N80" s="26">
        <f t="shared" si="5"/>
        <v>1.2</v>
      </c>
    </row>
    <row r="81" spans="1:14">
      <c r="A81" s="27" t="s">
        <v>37</v>
      </c>
      <c r="B81" s="27">
        <v>3100</v>
      </c>
      <c r="C81" s="27" t="s">
        <v>36</v>
      </c>
      <c r="D81" s="27" t="s">
        <v>17</v>
      </c>
      <c r="E81" s="29">
        <v>0</v>
      </c>
      <c r="F81" s="29">
        <v>49.3</v>
      </c>
      <c r="G81" s="29">
        <v>0.33</v>
      </c>
      <c r="H81" s="29">
        <v>0.69</v>
      </c>
      <c r="I81" s="29">
        <v>3.5999999999999997E-2</v>
      </c>
      <c r="J81" s="29">
        <v>0.26200000000000001</v>
      </c>
      <c r="K81" s="28">
        <v>11.9859190786</v>
      </c>
      <c r="L81" s="26">
        <f t="shared" si="3"/>
        <v>16.856796826825065</v>
      </c>
      <c r="M81" s="26">
        <f t="shared" si="4"/>
        <v>31.6</v>
      </c>
      <c r="N81" s="26">
        <f t="shared" si="5"/>
        <v>1.7</v>
      </c>
    </row>
    <row r="82" spans="1:14">
      <c r="A82" s="27" t="s">
        <v>37</v>
      </c>
      <c r="B82" s="27">
        <v>3100</v>
      </c>
      <c r="C82" s="27" t="s">
        <v>36</v>
      </c>
      <c r="D82" s="27" t="s">
        <v>17</v>
      </c>
      <c r="E82" s="29">
        <v>0</v>
      </c>
      <c r="F82" s="29">
        <v>49.3</v>
      </c>
      <c r="G82" s="29">
        <v>0.33</v>
      </c>
      <c r="H82" s="29">
        <v>0.69</v>
      </c>
      <c r="I82" s="29">
        <v>3.5999999999999997E-2</v>
      </c>
      <c r="J82" s="29">
        <v>0.26200000000000001</v>
      </c>
      <c r="K82" s="28">
        <v>17.434505848299999</v>
      </c>
      <c r="L82" s="26">
        <f t="shared" si="3"/>
        <v>24.519598449951644</v>
      </c>
      <c r="M82" s="26">
        <f t="shared" si="4"/>
        <v>46</v>
      </c>
      <c r="N82" s="26">
        <f t="shared" si="5"/>
        <v>2.4</v>
      </c>
    </row>
    <row r="83" spans="1:14">
      <c r="A83" s="27" t="s">
        <v>37</v>
      </c>
      <c r="B83" s="27">
        <v>3100</v>
      </c>
      <c r="C83" s="27" t="s">
        <v>36</v>
      </c>
      <c r="D83" s="27" t="s">
        <v>39</v>
      </c>
      <c r="E83" s="29">
        <v>0</v>
      </c>
      <c r="F83" s="29">
        <v>49.3</v>
      </c>
      <c r="G83" s="29">
        <v>0.33</v>
      </c>
      <c r="H83" s="29">
        <v>0.69</v>
      </c>
      <c r="I83" s="29">
        <v>3.5999999999999997E-2</v>
      </c>
      <c r="J83" s="29">
        <v>0.26200000000000001</v>
      </c>
      <c r="K83" s="28">
        <v>8.1615366259383997</v>
      </c>
      <c r="L83" s="26">
        <f t="shared" si="3"/>
        <v>11.478249085109333</v>
      </c>
      <c r="M83" s="26">
        <f t="shared" si="4"/>
        <v>21.6</v>
      </c>
      <c r="N83" s="26">
        <f t="shared" si="5"/>
        <v>1.1000000000000001</v>
      </c>
    </row>
    <row r="84" spans="1:14">
      <c r="A84" s="27" t="s">
        <v>37</v>
      </c>
      <c r="B84" s="27">
        <v>3100</v>
      </c>
      <c r="C84" s="27" t="s">
        <v>36</v>
      </c>
      <c r="D84" s="27" t="s">
        <v>39</v>
      </c>
      <c r="E84" s="29">
        <v>0</v>
      </c>
      <c r="F84" s="29">
        <v>49.3</v>
      </c>
      <c r="G84" s="29">
        <v>0.33</v>
      </c>
      <c r="H84" s="29">
        <v>0.69</v>
      </c>
      <c r="I84" s="29">
        <v>3.5999999999999997E-2</v>
      </c>
      <c r="J84" s="29">
        <v>0.26200000000000001</v>
      </c>
      <c r="K84" s="28">
        <v>10.865420715899999</v>
      </c>
      <c r="L84" s="26">
        <f t="shared" si="3"/>
        <v>15.280946604496494</v>
      </c>
      <c r="M84" s="26">
        <f t="shared" si="4"/>
        <v>28.7</v>
      </c>
      <c r="N84" s="26">
        <f t="shared" si="5"/>
        <v>1.5</v>
      </c>
    </row>
    <row r="85" spans="1:14">
      <c r="A85" s="27" t="s">
        <v>37</v>
      </c>
      <c r="B85" s="27">
        <v>3100</v>
      </c>
      <c r="C85" s="27" t="s">
        <v>36</v>
      </c>
      <c r="D85" s="27" t="s">
        <v>38</v>
      </c>
      <c r="E85" s="29">
        <v>0</v>
      </c>
      <c r="F85" s="29">
        <v>49.3</v>
      </c>
      <c r="G85" s="29">
        <v>0.33</v>
      </c>
      <c r="H85" s="29">
        <v>0.69</v>
      </c>
      <c r="I85" s="29">
        <v>3.5999999999999997E-2</v>
      </c>
      <c r="J85" s="29">
        <v>0.26200000000000001</v>
      </c>
      <c r="K85" s="28">
        <v>21.163967107000001</v>
      </c>
      <c r="L85" s="26">
        <f t="shared" si="3"/>
        <v>29.764650606499686</v>
      </c>
      <c r="M85" s="26">
        <f t="shared" si="4"/>
        <v>55.9</v>
      </c>
      <c r="N85" s="26">
        <f t="shared" si="5"/>
        <v>2.9</v>
      </c>
    </row>
    <row r="86" spans="1:14">
      <c r="A86" s="27" t="s">
        <v>37</v>
      </c>
      <c r="B86" s="27">
        <v>3100</v>
      </c>
      <c r="C86" s="27" t="s">
        <v>36</v>
      </c>
      <c r="D86" s="27" t="s">
        <v>17</v>
      </c>
      <c r="E86" s="29">
        <v>0</v>
      </c>
      <c r="F86" s="29">
        <v>49.3</v>
      </c>
      <c r="G86" s="29">
        <v>0.33</v>
      </c>
      <c r="H86" s="29">
        <v>0.69</v>
      </c>
      <c r="I86" s="29">
        <v>3.5999999999999997E-2</v>
      </c>
      <c r="J86" s="29">
        <v>0.26200000000000001</v>
      </c>
      <c r="K86" s="28">
        <v>87.110560646500005</v>
      </c>
      <c r="L86" s="26">
        <f t="shared" si="3"/>
        <v>122.51084065056017</v>
      </c>
      <c r="M86" s="26">
        <f t="shared" si="4"/>
        <v>230</v>
      </c>
      <c r="N86" s="26">
        <f t="shared" si="5"/>
        <v>12</v>
      </c>
    </row>
    <row r="87" spans="1:14">
      <c r="A87" s="27" t="s">
        <v>37</v>
      </c>
      <c r="B87" s="27">
        <v>3100</v>
      </c>
      <c r="C87" s="27" t="s">
        <v>36</v>
      </c>
      <c r="D87" s="27" t="s">
        <v>17</v>
      </c>
      <c r="E87" s="29">
        <v>0</v>
      </c>
      <c r="F87" s="29">
        <v>49.3</v>
      </c>
      <c r="G87" s="29">
        <v>0.33</v>
      </c>
      <c r="H87" s="29">
        <v>0.69</v>
      </c>
      <c r="I87" s="29">
        <v>3.5999999999999997E-2</v>
      </c>
      <c r="J87" s="29">
        <v>0.26200000000000001</v>
      </c>
      <c r="K87" s="28">
        <v>3.1805693505041202</v>
      </c>
      <c r="L87" s="26">
        <f t="shared" si="3"/>
        <v>4.4730997250598197</v>
      </c>
      <c r="M87" s="26">
        <f t="shared" si="4"/>
        <v>8.4</v>
      </c>
      <c r="N87" s="26">
        <f t="shared" si="5"/>
        <v>0.4</v>
      </c>
    </row>
    <row r="88" spans="1:14">
      <c r="A88" s="27" t="s">
        <v>37</v>
      </c>
      <c r="B88" s="27">
        <v>3100</v>
      </c>
      <c r="C88" s="27" t="s">
        <v>36</v>
      </c>
      <c r="D88" s="27" t="s">
        <v>19</v>
      </c>
      <c r="E88" s="29">
        <v>0</v>
      </c>
      <c r="F88" s="29">
        <v>49.3</v>
      </c>
      <c r="G88" s="29">
        <v>0.33</v>
      </c>
      <c r="H88" s="29">
        <v>0.69</v>
      </c>
      <c r="I88" s="29">
        <v>3.5999999999999997E-2</v>
      </c>
      <c r="J88" s="29">
        <v>0.26200000000000001</v>
      </c>
      <c r="K88" s="28">
        <v>11.1124376834</v>
      </c>
      <c r="L88" s="26">
        <f t="shared" si="3"/>
        <v>15.628347150639037</v>
      </c>
      <c r="M88" s="26">
        <f t="shared" si="4"/>
        <v>29.3</v>
      </c>
      <c r="N88" s="26">
        <f t="shared" si="5"/>
        <v>1.5</v>
      </c>
    </row>
    <row r="89" spans="1:14">
      <c r="A89" s="27" t="s">
        <v>37</v>
      </c>
      <c r="B89" s="27">
        <v>3100</v>
      </c>
      <c r="C89" s="27" t="s">
        <v>36</v>
      </c>
      <c r="D89" s="27" t="s">
        <v>17</v>
      </c>
      <c r="E89" s="29">
        <v>0</v>
      </c>
      <c r="F89" s="29">
        <v>49.3</v>
      </c>
      <c r="G89" s="29">
        <v>0.33</v>
      </c>
      <c r="H89" s="29">
        <v>0.69</v>
      </c>
      <c r="I89" s="29">
        <v>3.5999999999999997E-2</v>
      </c>
      <c r="J89" s="29">
        <v>0.26200000000000001</v>
      </c>
      <c r="K89" s="28">
        <v>44.381543277900001</v>
      </c>
      <c r="L89" s="26">
        <f t="shared" si="3"/>
        <v>62.417462773650591</v>
      </c>
      <c r="M89" s="26">
        <f t="shared" si="4"/>
        <v>117.2</v>
      </c>
      <c r="N89" s="26">
        <f t="shared" si="5"/>
        <v>6.1</v>
      </c>
    </row>
    <row r="90" spans="1:14">
      <c r="A90" s="27" t="s">
        <v>37</v>
      </c>
      <c r="B90" s="27">
        <v>3100</v>
      </c>
      <c r="C90" s="27" t="s">
        <v>36</v>
      </c>
      <c r="D90" s="27" t="s">
        <v>38</v>
      </c>
      <c r="E90" s="29">
        <v>0</v>
      </c>
      <c r="F90" s="29">
        <v>49.3</v>
      </c>
      <c r="G90" s="29">
        <v>0.33</v>
      </c>
      <c r="H90" s="29">
        <v>0.69</v>
      </c>
      <c r="I90" s="29">
        <v>3.5999999999999997E-2</v>
      </c>
      <c r="J90" s="29">
        <v>0.26200000000000001</v>
      </c>
      <c r="K90" s="28">
        <v>13.4055803173</v>
      </c>
      <c r="L90" s="26">
        <f t="shared" si="3"/>
        <v>18.853384731912097</v>
      </c>
      <c r="M90" s="26">
        <f t="shared" si="4"/>
        <v>35.4</v>
      </c>
      <c r="N90" s="26">
        <f t="shared" si="5"/>
        <v>1.8</v>
      </c>
    </row>
    <row r="91" spans="1:14">
      <c r="A91" s="27" t="s">
        <v>37</v>
      </c>
      <c r="B91" s="27">
        <v>3100</v>
      </c>
      <c r="C91" s="27" t="s">
        <v>36</v>
      </c>
      <c r="D91" s="27" t="s">
        <v>17</v>
      </c>
      <c r="E91" s="29">
        <v>0</v>
      </c>
      <c r="F91" s="29">
        <v>49.3</v>
      </c>
      <c r="G91" s="29">
        <v>0.33</v>
      </c>
      <c r="H91" s="29">
        <v>0.69</v>
      </c>
      <c r="I91" s="29">
        <v>3.5999999999999997E-2</v>
      </c>
      <c r="J91" s="29">
        <v>0.26200000000000001</v>
      </c>
      <c r="K91" s="28">
        <v>6.2272628297165102</v>
      </c>
      <c r="L91" s="26">
        <f t="shared" si="3"/>
        <v>8.7579186559994717</v>
      </c>
      <c r="M91" s="26">
        <f t="shared" si="4"/>
        <v>16.399999999999999</v>
      </c>
      <c r="N91" s="26">
        <f t="shared" si="5"/>
        <v>0.9</v>
      </c>
    </row>
    <row r="92" spans="1:14">
      <c r="A92" s="27" t="s">
        <v>37</v>
      </c>
      <c r="B92" s="27">
        <v>3100</v>
      </c>
      <c r="C92" s="27" t="s">
        <v>36</v>
      </c>
      <c r="D92" s="27" t="s">
        <v>17</v>
      </c>
      <c r="E92" s="29">
        <v>0</v>
      </c>
      <c r="F92" s="29">
        <v>49.3</v>
      </c>
      <c r="G92" s="29">
        <v>0.33</v>
      </c>
      <c r="H92" s="29">
        <v>0.69</v>
      </c>
      <c r="I92" s="29">
        <v>3.5999999999999997E-2</v>
      </c>
      <c r="J92" s="29">
        <v>0.26200000000000001</v>
      </c>
      <c r="K92" s="28">
        <v>2.22362756447624</v>
      </c>
      <c r="L92" s="26">
        <f t="shared" si="3"/>
        <v>3.1272727462199756</v>
      </c>
      <c r="M92" s="26">
        <f t="shared" si="4"/>
        <v>5.9</v>
      </c>
      <c r="N92" s="26">
        <f t="shared" si="5"/>
        <v>0.3</v>
      </c>
    </row>
    <row r="93" spans="1:14">
      <c r="A93" s="27" t="s">
        <v>37</v>
      </c>
      <c r="B93" s="27">
        <v>3100</v>
      </c>
      <c r="C93" s="27" t="s">
        <v>36</v>
      </c>
      <c r="D93" s="27" t="s">
        <v>17</v>
      </c>
      <c r="E93" s="29">
        <v>0</v>
      </c>
      <c r="F93" s="29">
        <v>49.3</v>
      </c>
      <c r="G93" s="29">
        <v>0.33</v>
      </c>
      <c r="H93" s="29">
        <v>0.69</v>
      </c>
      <c r="I93" s="29">
        <v>3.5999999999999997E-2</v>
      </c>
      <c r="J93" s="29">
        <v>0.26200000000000001</v>
      </c>
      <c r="K93" s="28">
        <v>37.714405516100001</v>
      </c>
      <c r="L93" s="26">
        <f t="shared" si="3"/>
        <v>53.040911344417772</v>
      </c>
      <c r="M93" s="26">
        <f t="shared" si="4"/>
        <v>99.6</v>
      </c>
      <c r="N93" s="26">
        <f t="shared" si="5"/>
        <v>5.2</v>
      </c>
    </row>
    <row r="94" spans="1:14">
      <c r="A94" s="27" t="s">
        <v>37</v>
      </c>
      <c r="B94" s="27">
        <v>3100</v>
      </c>
      <c r="C94" s="27" t="s">
        <v>36</v>
      </c>
      <c r="D94" s="27" t="s">
        <v>17</v>
      </c>
      <c r="E94" s="29">
        <v>0</v>
      </c>
      <c r="F94" s="29">
        <v>49.3</v>
      </c>
      <c r="G94" s="29">
        <v>0.33</v>
      </c>
      <c r="H94" s="29">
        <v>0.69</v>
      </c>
      <c r="I94" s="29">
        <v>3.5999999999999997E-2</v>
      </c>
      <c r="J94" s="29">
        <v>0.26200000000000001</v>
      </c>
      <c r="K94" s="28">
        <v>75.840047975700003</v>
      </c>
      <c r="L94" s="26">
        <f t="shared" si="3"/>
        <v>106.66017947222488</v>
      </c>
      <c r="M94" s="26">
        <f t="shared" si="4"/>
        <v>200.3</v>
      </c>
      <c r="N94" s="26">
        <f t="shared" si="5"/>
        <v>10.4</v>
      </c>
    </row>
    <row r="95" spans="1:14">
      <c r="A95" s="27" t="s">
        <v>37</v>
      </c>
      <c r="B95" s="27">
        <v>3100</v>
      </c>
      <c r="C95" s="27" t="s">
        <v>36</v>
      </c>
      <c r="D95" s="27" t="s">
        <v>17</v>
      </c>
      <c r="E95" s="29">
        <v>0</v>
      </c>
      <c r="F95" s="29">
        <v>49.3</v>
      </c>
      <c r="G95" s="29">
        <v>0.33</v>
      </c>
      <c r="H95" s="29">
        <v>0.69</v>
      </c>
      <c r="I95" s="29">
        <v>3.5999999999999997E-2</v>
      </c>
      <c r="J95" s="29">
        <v>0.26200000000000001</v>
      </c>
      <c r="K95" s="28">
        <v>1.8402853350844399</v>
      </c>
      <c r="L95" s="26">
        <f t="shared" si="3"/>
        <v>2.5881466238405046</v>
      </c>
      <c r="M95" s="26">
        <f t="shared" si="4"/>
        <v>4.9000000000000004</v>
      </c>
      <c r="N95" s="26">
        <f t="shared" si="5"/>
        <v>0.3</v>
      </c>
    </row>
    <row r="96" spans="1:14">
      <c r="A96" s="27" t="s">
        <v>37</v>
      </c>
      <c r="B96" s="27">
        <v>3100</v>
      </c>
      <c r="C96" s="27" t="s">
        <v>36</v>
      </c>
      <c r="D96" s="27" t="s">
        <v>17</v>
      </c>
      <c r="E96" s="29">
        <v>0</v>
      </c>
      <c r="F96" s="29">
        <v>49.3</v>
      </c>
      <c r="G96" s="29">
        <v>0.33</v>
      </c>
      <c r="H96" s="29">
        <v>0.69</v>
      </c>
      <c r="I96" s="29">
        <v>3.5999999999999997E-2</v>
      </c>
      <c r="J96" s="29">
        <v>0.26200000000000001</v>
      </c>
      <c r="K96" s="28">
        <v>10.817556210899999</v>
      </c>
      <c r="L96" s="26">
        <f t="shared" si="3"/>
        <v>15.213630762406243</v>
      </c>
      <c r="M96" s="26">
        <f t="shared" si="4"/>
        <v>28.6</v>
      </c>
      <c r="N96" s="26">
        <f t="shared" si="5"/>
        <v>1.5</v>
      </c>
    </row>
    <row r="97" spans="1:14">
      <c r="A97" s="27" t="s">
        <v>37</v>
      </c>
      <c r="B97" s="27">
        <v>3100</v>
      </c>
      <c r="C97" s="27" t="s">
        <v>36</v>
      </c>
      <c r="D97" s="27" t="s">
        <v>17</v>
      </c>
      <c r="E97" s="29">
        <v>0</v>
      </c>
      <c r="F97" s="29">
        <v>49.3</v>
      </c>
      <c r="G97" s="29">
        <v>0.33</v>
      </c>
      <c r="H97" s="29">
        <v>0.69</v>
      </c>
      <c r="I97" s="29">
        <v>3.5999999999999997E-2</v>
      </c>
      <c r="J97" s="29">
        <v>0.26200000000000001</v>
      </c>
      <c r="K97" s="28">
        <v>62.198827155700002</v>
      </c>
      <c r="L97" s="26">
        <f t="shared" si="3"/>
        <v>87.475393864657221</v>
      </c>
      <c r="M97" s="26">
        <f t="shared" si="4"/>
        <v>164.2</v>
      </c>
      <c r="N97" s="26">
        <f t="shared" si="5"/>
        <v>8.6</v>
      </c>
    </row>
    <row r="98" spans="1:14">
      <c r="A98" s="27" t="s">
        <v>37</v>
      </c>
      <c r="B98" s="27">
        <v>3100</v>
      </c>
      <c r="C98" s="27" t="s">
        <v>36</v>
      </c>
      <c r="D98" s="27" t="s">
        <v>17</v>
      </c>
      <c r="E98" s="29">
        <v>0</v>
      </c>
      <c r="F98" s="29">
        <v>49.3</v>
      </c>
      <c r="G98" s="29">
        <v>0.33</v>
      </c>
      <c r="H98" s="29">
        <v>0.69</v>
      </c>
      <c r="I98" s="29">
        <v>3.5999999999999997E-2</v>
      </c>
      <c r="J98" s="29">
        <v>0.26200000000000001</v>
      </c>
      <c r="K98" s="28">
        <v>9.7290960059029707</v>
      </c>
      <c r="L98" s="26">
        <f t="shared" si="3"/>
        <v>13.682838471101839</v>
      </c>
      <c r="M98" s="26">
        <f t="shared" si="4"/>
        <v>25.7</v>
      </c>
      <c r="N98" s="26">
        <f t="shared" si="5"/>
        <v>1.3</v>
      </c>
    </row>
    <row r="99" spans="1:14">
      <c r="A99" s="27" t="s">
        <v>37</v>
      </c>
      <c r="B99" s="27">
        <v>3100</v>
      </c>
      <c r="C99" s="27" t="s">
        <v>36</v>
      </c>
      <c r="D99" s="27" t="s">
        <v>17</v>
      </c>
      <c r="E99" s="29">
        <v>0</v>
      </c>
      <c r="F99" s="29">
        <v>49.3</v>
      </c>
      <c r="G99" s="29">
        <v>0.33</v>
      </c>
      <c r="H99" s="29">
        <v>0.69</v>
      </c>
      <c r="I99" s="29">
        <v>3.5999999999999997E-2</v>
      </c>
      <c r="J99" s="29">
        <v>0.26200000000000001</v>
      </c>
      <c r="K99" s="28">
        <v>22.604357868899999</v>
      </c>
      <c r="L99" s="26">
        <f t="shared" si="3"/>
        <v>31.790392167523144</v>
      </c>
      <c r="M99" s="26">
        <f t="shared" si="4"/>
        <v>59.7</v>
      </c>
      <c r="N99" s="26">
        <f t="shared" si="5"/>
        <v>3.1</v>
      </c>
    </row>
    <row r="100" spans="1:14">
      <c r="A100" s="27" t="s">
        <v>37</v>
      </c>
      <c r="B100" s="27">
        <v>3100</v>
      </c>
      <c r="C100" s="27" t="s">
        <v>36</v>
      </c>
      <c r="D100" s="27" t="s">
        <v>17</v>
      </c>
      <c r="E100" s="29">
        <v>0</v>
      </c>
      <c r="F100" s="29">
        <v>49.3</v>
      </c>
      <c r="G100" s="29">
        <v>0.33</v>
      </c>
      <c r="H100" s="29">
        <v>0.69</v>
      </c>
      <c r="I100" s="29">
        <v>3.5999999999999997E-2</v>
      </c>
      <c r="J100" s="29">
        <v>0.26200000000000001</v>
      </c>
      <c r="K100" s="28">
        <v>19.450327876500001</v>
      </c>
      <c r="L100" s="26">
        <f t="shared" si="3"/>
        <v>27.354616953378326</v>
      </c>
      <c r="M100" s="26">
        <f t="shared" si="4"/>
        <v>51.4</v>
      </c>
      <c r="N100" s="26">
        <f t="shared" si="5"/>
        <v>2.7</v>
      </c>
    </row>
    <row r="101" spans="1:14">
      <c r="A101" s="27" t="s">
        <v>37</v>
      </c>
      <c r="B101" s="27">
        <v>3100</v>
      </c>
      <c r="C101" s="27" t="s">
        <v>36</v>
      </c>
      <c r="D101" s="27" t="s">
        <v>17</v>
      </c>
      <c r="E101" s="29">
        <v>0</v>
      </c>
      <c r="F101" s="29">
        <v>49.3</v>
      </c>
      <c r="G101" s="29">
        <v>0.33</v>
      </c>
      <c r="H101" s="29">
        <v>0.69</v>
      </c>
      <c r="I101" s="29">
        <v>3.5999999999999997E-2</v>
      </c>
      <c r="J101" s="29">
        <v>0.26200000000000001</v>
      </c>
      <c r="K101" s="28">
        <v>10.295823284900001</v>
      </c>
      <c r="L101" s="26">
        <f t="shared" si="3"/>
        <v>14.479874270828612</v>
      </c>
      <c r="M101" s="26">
        <f t="shared" si="4"/>
        <v>27.2</v>
      </c>
      <c r="N101" s="26">
        <f t="shared" si="5"/>
        <v>1.4</v>
      </c>
    </row>
    <row r="102" spans="1:14">
      <c r="A102" s="27" t="s">
        <v>37</v>
      </c>
      <c r="B102" s="27">
        <v>3100</v>
      </c>
      <c r="C102" s="27" t="s">
        <v>36</v>
      </c>
      <c r="D102" s="27" t="s">
        <v>19</v>
      </c>
      <c r="E102" s="29">
        <v>0</v>
      </c>
      <c r="F102" s="29">
        <v>49.3</v>
      </c>
      <c r="G102" s="29">
        <v>0.33</v>
      </c>
      <c r="H102" s="29">
        <v>0.69</v>
      </c>
      <c r="I102" s="29">
        <v>3.5999999999999997E-2</v>
      </c>
      <c r="J102" s="29">
        <v>0.26200000000000001</v>
      </c>
      <c r="K102" s="28">
        <v>7.5027568484567997</v>
      </c>
      <c r="L102" s="26">
        <f t="shared" si="3"/>
        <v>10.551752185722169</v>
      </c>
      <c r="M102" s="26">
        <f t="shared" si="4"/>
        <v>19.8</v>
      </c>
      <c r="N102" s="26">
        <f t="shared" si="5"/>
        <v>1</v>
      </c>
    </row>
    <row r="103" spans="1:14">
      <c r="A103" s="27" t="s">
        <v>37</v>
      </c>
      <c r="B103" s="27">
        <v>3100</v>
      </c>
      <c r="C103" s="27" t="s">
        <v>36</v>
      </c>
      <c r="D103" s="27" t="s">
        <v>17</v>
      </c>
      <c r="E103" s="29">
        <v>0</v>
      </c>
      <c r="F103" s="29">
        <v>49.3</v>
      </c>
      <c r="G103" s="29">
        <v>0.33</v>
      </c>
      <c r="H103" s="29">
        <v>0.69</v>
      </c>
      <c r="I103" s="29">
        <v>3.5999999999999997E-2</v>
      </c>
      <c r="J103" s="29">
        <v>0.26200000000000001</v>
      </c>
      <c r="K103" s="28">
        <v>30.936791951099998</v>
      </c>
      <c r="L103" s="26">
        <f t="shared" si="3"/>
        <v>43.508988586827854</v>
      </c>
      <c r="M103" s="26">
        <f t="shared" si="4"/>
        <v>81.7</v>
      </c>
      <c r="N103" s="26">
        <f t="shared" si="5"/>
        <v>4.3</v>
      </c>
    </row>
    <row r="104" spans="1:14">
      <c r="A104" s="27" t="s">
        <v>37</v>
      </c>
      <c r="B104" s="27">
        <v>3100</v>
      </c>
      <c r="C104" s="27" t="s">
        <v>36</v>
      </c>
      <c r="D104" s="27" t="s">
        <v>17</v>
      </c>
      <c r="E104" s="29">
        <v>0</v>
      </c>
      <c r="F104" s="29">
        <v>49.3</v>
      </c>
      <c r="G104" s="29">
        <v>0.33</v>
      </c>
      <c r="H104" s="29">
        <v>0.69</v>
      </c>
      <c r="I104" s="29">
        <v>3.5999999999999997E-2</v>
      </c>
      <c r="J104" s="29">
        <v>0.26200000000000001</v>
      </c>
      <c r="K104" s="28">
        <v>2.1374498728614899</v>
      </c>
      <c r="L104" s="26">
        <f t="shared" si="3"/>
        <v>3.0060738770278514</v>
      </c>
      <c r="M104" s="26">
        <f t="shared" si="4"/>
        <v>5.6</v>
      </c>
      <c r="N104" s="26">
        <f t="shared" si="5"/>
        <v>0.3</v>
      </c>
    </row>
    <row r="105" spans="1:14">
      <c r="A105" s="27" t="s">
        <v>37</v>
      </c>
      <c r="B105" s="27">
        <v>3100</v>
      </c>
      <c r="C105" s="27" t="s">
        <v>36</v>
      </c>
      <c r="D105" s="27" t="s">
        <v>17</v>
      </c>
      <c r="E105" s="29">
        <v>0</v>
      </c>
      <c r="F105" s="29">
        <v>49.3</v>
      </c>
      <c r="G105" s="29">
        <v>0.33</v>
      </c>
      <c r="H105" s="29">
        <v>0.69</v>
      </c>
      <c r="I105" s="29">
        <v>3.5999999999999997E-2</v>
      </c>
      <c r="J105" s="29">
        <v>0.26200000000000001</v>
      </c>
      <c r="K105" s="28">
        <v>2.1750104144567701</v>
      </c>
      <c r="L105" s="26">
        <f t="shared" si="3"/>
        <v>3.0588983967184271</v>
      </c>
      <c r="M105" s="26">
        <f t="shared" si="4"/>
        <v>5.7</v>
      </c>
      <c r="N105" s="26">
        <f t="shared" si="5"/>
        <v>0.3</v>
      </c>
    </row>
    <row r="106" spans="1:14">
      <c r="A106" s="27" t="s">
        <v>37</v>
      </c>
      <c r="B106" s="27">
        <v>3100</v>
      </c>
      <c r="C106" s="27" t="s">
        <v>36</v>
      </c>
      <c r="D106" s="27" t="s">
        <v>17</v>
      </c>
      <c r="E106" s="29">
        <v>0</v>
      </c>
      <c r="F106" s="29">
        <v>49.3</v>
      </c>
      <c r="G106" s="29">
        <v>0.33</v>
      </c>
      <c r="H106" s="29">
        <v>0.69</v>
      </c>
      <c r="I106" s="29">
        <v>3.5999999999999997E-2</v>
      </c>
      <c r="J106" s="29">
        <v>0.26200000000000001</v>
      </c>
      <c r="K106" s="28">
        <v>15.033969861299999</v>
      </c>
      <c r="L106" s="26">
        <f t="shared" si="3"/>
        <v>21.143524646767961</v>
      </c>
      <c r="M106" s="26">
        <f t="shared" si="4"/>
        <v>39.700000000000003</v>
      </c>
      <c r="N106" s="26">
        <f t="shared" si="5"/>
        <v>2.1</v>
      </c>
    </row>
    <row r="107" spans="1:14">
      <c r="A107" s="27" t="s">
        <v>37</v>
      </c>
      <c r="B107" s="27">
        <v>3100</v>
      </c>
      <c r="C107" s="27" t="s">
        <v>36</v>
      </c>
      <c r="D107" s="27" t="s">
        <v>39</v>
      </c>
      <c r="E107" s="29">
        <v>0</v>
      </c>
      <c r="F107" s="29">
        <v>49.3</v>
      </c>
      <c r="G107" s="29">
        <v>0.33</v>
      </c>
      <c r="H107" s="29">
        <v>0.69</v>
      </c>
      <c r="I107" s="29">
        <v>3.5999999999999997E-2</v>
      </c>
      <c r="J107" s="29">
        <v>0.26200000000000001</v>
      </c>
      <c r="K107" s="28">
        <v>5.4166114438345199</v>
      </c>
      <c r="L107" s="26">
        <f t="shared" si="3"/>
        <v>7.6178320577514711</v>
      </c>
      <c r="M107" s="26">
        <f t="shared" si="4"/>
        <v>14.3</v>
      </c>
      <c r="N107" s="26">
        <f t="shared" si="5"/>
        <v>0.7</v>
      </c>
    </row>
    <row r="108" spans="1:14">
      <c r="A108" s="27" t="s">
        <v>37</v>
      </c>
      <c r="B108" s="27">
        <v>3100</v>
      </c>
      <c r="C108" s="27" t="s">
        <v>36</v>
      </c>
      <c r="D108" s="27" t="s">
        <v>17</v>
      </c>
      <c r="E108" s="29">
        <v>0</v>
      </c>
      <c r="F108" s="29">
        <v>49.3</v>
      </c>
      <c r="G108" s="29">
        <v>0.33</v>
      </c>
      <c r="H108" s="29">
        <v>0.69</v>
      </c>
      <c r="I108" s="29">
        <v>3.5999999999999997E-2</v>
      </c>
      <c r="J108" s="29">
        <v>0.26200000000000001</v>
      </c>
      <c r="K108" s="28">
        <v>34.4998091004</v>
      </c>
      <c r="L108" s="26">
        <f t="shared" si="3"/>
        <v>48.51995652198422</v>
      </c>
      <c r="M108" s="26">
        <f t="shared" si="4"/>
        <v>91.1</v>
      </c>
      <c r="N108" s="26">
        <f t="shared" si="5"/>
        <v>4.8</v>
      </c>
    </row>
    <row r="109" spans="1:14">
      <c r="A109" s="27" t="s">
        <v>37</v>
      </c>
      <c r="B109" s="27">
        <v>3100</v>
      </c>
      <c r="C109" s="27" t="s">
        <v>36</v>
      </c>
      <c r="D109" s="27" t="s">
        <v>17</v>
      </c>
      <c r="E109" s="29">
        <v>0</v>
      </c>
      <c r="F109" s="29">
        <v>49.3</v>
      </c>
      <c r="G109" s="29">
        <v>0.33</v>
      </c>
      <c r="H109" s="29">
        <v>0.69</v>
      </c>
      <c r="I109" s="29">
        <v>3.5999999999999997E-2</v>
      </c>
      <c r="J109" s="29">
        <v>0.26200000000000001</v>
      </c>
      <c r="K109" s="28">
        <v>9.8133425247504107</v>
      </c>
      <c r="L109" s="26">
        <f t="shared" si="3"/>
        <v>13.801321371100231</v>
      </c>
      <c r="M109" s="26">
        <f t="shared" si="4"/>
        <v>25.9</v>
      </c>
      <c r="N109" s="26">
        <f t="shared" si="5"/>
        <v>1.4</v>
      </c>
    </row>
    <row r="110" spans="1:14">
      <c r="A110" s="27" t="s">
        <v>37</v>
      </c>
      <c r="B110" s="27">
        <v>3100</v>
      </c>
      <c r="C110" s="27" t="s">
        <v>36</v>
      </c>
      <c r="D110" s="27" t="s">
        <v>17</v>
      </c>
      <c r="E110" s="29">
        <v>0</v>
      </c>
      <c r="F110" s="29">
        <v>49.3</v>
      </c>
      <c r="G110" s="29">
        <v>0.33</v>
      </c>
      <c r="H110" s="29">
        <v>0.69</v>
      </c>
      <c r="I110" s="29">
        <v>3.5999999999999997E-2</v>
      </c>
      <c r="J110" s="29">
        <v>0.26200000000000001</v>
      </c>
      <c r="K110" s="28">
        <v>33.158770178099999</v>
      </c>
      <c r="L110" s="26">
        <f t="shared" si="3"/>
        <v>46.633941732310198</v>
      </c>
      <c r="M110" s="26">
        <f t="shared" si="4"/>
        <v>87.6</v>
      </c>
      <c r="N110" s="26">
        <f t="shared" si="5"/>
        <v>4.5999999999999996</v>
      </c>
    </row>
    <row r="111" spans="1:14">
      <c r="A111" s="27" t="s">
        <v>37</v>
      </c>
      <c r="B111" s="27">
        <v>3100</v>
      </c>
      <c r="C111" s="27" t="s">
        <v>36</v>
      </c>
      <c r="D111" s="27" t="s">
        <v>17</v>
      </c>
      <c r="E111" s="29">
        <v>0</v>
      </c>
      <c r="F111" s="29">
        <v>49.3</v>
      </c>
      <c r="G111" s="29">
        <v>0.33</v>
      </c>
      <c r="H111" s="29">
        <v>0.69</v>
      </c>
      <c r="I111" s="29">
        <v>3.5999999999999997E-2</v>
      </c>
      <c r="J111" s="29">
        <v>0.26200000000000001</v>
      </c>
      <c r="K111" s="28">
        <v>6.33445514655065</v>
      </c>
      <c r="L111" s="26">
        <f t="shared" si="3"/>
        <v>8.9086721438563927</v>
      </c>
      <c r="M111" s="26">
        <f t="shared" si="4"/>
        <v>16.7</v>
      </c>
      <c r="N111" s="26">
        <f t="shared" si="5"/>
        <v>0.9</v>
      </c>
    </row>
    <row r="112" spans="1:14">
      <c r="A112" s="27" t="s">
        <v>37</v>
      </c>
      <c r="B112" s="27">
        <v>3100</v>
      </c>
      <c r="C112" s="27" t="s">
        <v>36</v>
      </c>
      <c r="D112" s="27" t="s">
        <v>17</v>
      </c>
      <c r="E112" s="29">
        <v>0</v>
      </c>
      <c r="F112" s="29">
        <v>49.3</v>
      </c>
      <c r="G112" s="29">
        <v>0.33</v>
      </c>
      <c r="H112" s="29">
        <v>0.69</v>
      </c>
      <c r="I112" s="29">
        <v>3.5999999999999997E-2</v>
      </c>
      <c r="J112" s="29">
        <v>0.26200000000000001</v>
      </c>
      <c r="K112" s="28">
        <v>8.1145784020652396</v>
      </c>
      <c r="L112" s="26">
        <f t="shared" si="3"/>
        <v>11.412207821691185</v>
      </c>
      <c r="M112" s="26">
        <f t="shared" si="4"/>
        <v>21.4</v>
      </c>
      <c r="N112" s="26">
        <f t="shared" si="5"/>
        <v>1.1000000000000001</v>
      </c>
    </row>
    <row r="113" spans="1:14">
      <c r="A113" s="27" t="s">
        <v>37</v>
      </c>
      <c r="B113" s="27">
        <v>3100</v>
      </c>
      <c r="C113" s="27" t="s">
        <v>36</v>
      </c>
      <c r="D113" s="27" t="s">
        <v>17</v>
      </c>
      <c r="E113" s="29">
        <v>0</v>
      </c>
      <c r="F113" s="29">
        <v>49.3</v>
      </c>
      <c r="G113" s="29">
        <v>0.33</v>
      </c>
      <c r="H113" s="29">
        <v>0.69</v>
      </c>
      <c r="I113" s="29">
        <v>3.5999999999999997E-2</v>
      </c>
      <c r="J113" s="29">
        <v>0.26200000000000001</v>
      </c>
      <c r="K113" s="28">
        <v>94.426903821799996</v>
      </c>
      <c r="L113" s="26">
        <f t="shared" si="3"/>
        <v>132.80042375324916</v>
      </c>
      <c r="M113" s="26">
        <f t="shared" si="4"/>
        <v>249.3</v>
      </c>
      <c r="N113" s="26">
        <f t="shared" si="5"/>
        <v>13</v>
      </c>
    </row>
    <row r="114" spans="1:14">
      <c r="A114" s="27" t="s">
        <v>37</v>
      </c>
      <c r="B114" s="27">
        <v>3100</v>
      </c>
      <c r="C114" s="27" t="s">
        <v>36</v>
      </c>
      <c r="D114" s="27" t="s">
        <v>17</v>
      </c>
      <c r="E114" s="29">
        <v>0</v>
      </c>
      <c r="F114" s="29">
        <v>49.3</v>
      </c>
      <c r="G114" s="29">
        <v>0.33</v>
      </c>
      <c r="H114" s="29">
        <v>0.69</v>
      </c>
      <c r="I114" s="29">
        <v>3.5999999999999997E-2</v>
      </c>
      <c r="J114" s="29">
        <v>0.26200000000000001</v>
      </c>
      <c r="K114" s="28">
        <v>24.8230785127</v>
      </c>
      <c r="L114" s="26">
        <f t="shared" si="3"/>
        <v>34.910763902286064</v>
      </c>
      <c r="M114" s="26">
        <f t="shared" si="4"/>
        <v>65.5</v>
      </c>
      <c r="N114" s="26">
        <f t="shared" si="5"/>
        <v>3.4</v>
      </c>
    </row>
    <row r="115" spans="1:14">
      <c r="A115" s="27" t="s">
        <v>37</v>
      </c>
      <c r="B115" s="27">
        <v>3100</v>
      </c>
      <c r="C115" s="27" t="s">
        <v>36</v>
      </c>
      <c r="D115" s="27" t="s">
        <v>17</v>
      </c>
      <c r="E115" s="29">
        <v>0</v>
      </c>
      <c r="F115" s="29">
        <v>49.3</v>
      </c>
      <c r="G115" s="29">
        <v>0.33</v>
      </c>
      <c r="H115" s="29">
        <v>0.69</v>
      </c>
      <c r="I115" s="29">
        <v>3.5999999999999997E-2</v>
      </c>
      <c r="J115" s="29">
        <v>0.26200000000000001</v>
      </c>
      <c r="K115" s="28">
        <v>11.646911494699999</v>
      </c>
      <c r="L115" s="26">
        <f t="shared" si="3"/>
        <v>16.3800222109545</v>
      </c>
      <c r="M115" s="26">
        <f t="shared" si="4"/>
        <v>30.8</v>
      </c>
      <c r="N115" s="26">
        <f t="shared" si="5"/>
        <v>1.6</v>
      </c>
    </row>
    <row r="116" spans="1:14">
      <c r="A116" s="27" t="s">
        <v>37</v>
      </c>
      <c r="B116" s="27">
        <v>3100</v>
      </c>
      <c r="C116" s="27" t="s">
        <v>36</v>
      </c>
      <c r="D116" s="27" t="s">
        <v>17</v>
      </c>
      <c r="E116" s="29">
        <v>0</v>
      </c>
      <c r="F116" s="29">
        <v>49.3</v>
      </c>
      <c r="G116" s="29">
        <v>0.33</v>
      </c>
      <c r="H116" s="29">
        <v>0.69</v>
      </c>
      <c r="I116" s="29">
        <v>3.5999999999999997E-2</v>
      </c>
      <c r="J116" s="29">
        <v>0.26200000000000001</v>
      </c>
      <c r="K116" s="28">
        <v>3.7410546865188201</v>
      </c>
      <c r="L116" s="26">
        <f t="shared" si="3"/>
        <v>5.2613569602086265</v>
      </c>
      <c r="M116" s="26">
        <f t="shared" si="4"/>
        <v>9.9</v>
      </c>
      <c r="N116" s="26">
        <f t="shared" si="5"/>
        <v>0.5</v>
      </c>
    </row>
    <row r="117" spans="1:14">
      <c r="A117" s="27" t="s">
        <v>37</v>
      </c>
      <c r="B117" s="27">
        <v>3100</v>
      </c>
      <c r="C117" s="27" t="s">
        <v>36</v>
      </c>
      <c r="D117" s="27" t="s">
        <v>38</v>
      </c>
      <c r="E117" s="29">
        <v>0</v>
      </c>
      <c r="F117" s="29">
        <v>49.3</v>
      </c>
      <c r="G117" s="29">
        <v>0.33</v>
      </c>
      <c r="H117" s="29">
        <v>0.69</v>
      </c>
      <c r="I117" s="29">
        <v>3.5999999999999997E-2</v>
      </c>
      <c r="J117" s="29">
        <v>0.26200000000000001</v>
      </c>
      <c r="K117" s="28">
        <v>262.124916423</v>
      </c>
      <c r="L117" s="26">
        <f t="shared" si="3"/>
        <v>368.64811370870012</v>
      </c>
      <c r="M117" s="26">
        <f t="shared" si="4"/>
        <v>692.1</v>
      </c>
      <c r="N117" s="26">
        <f t="shared" si="5"/>
        <v>36.1</v>
      </c>
    </row>
    <row r="118" spans="1:14">
      <c r="A118" s="27" t="s">
        <v>37</v>
      </c>
      <c r="B118" s="27">
        <v>3100</v>
      </c>
      <c r="C118" s="27" t="s">
        <v>36</v>
      </c>
      <c r="D118" s="27" t="s">
        <v>17</v>
      </c>
      <c r="E118" s="29">
        <v>0</v>
      </c>
      <c r="F118" s="29">
        <v>49.3</v>
      </c>
      <c r="G118" s="29">
        <v>0.33</v>
      </c>
      <c r="H118" s="29">
        <v>0.69</v>
      </c>
      <c r="I118" s="29">
        <v>3.5999999999999997E-2</v>
      </c>
      <c r="J118" s="29">
        <v>0.26200000000000001</v>
      </c>
      <c r="K118" s="28">
        <v>2217.0788233500002</v>
      </c>
      <c r="L118" s="26">
        <f t="shared" si="3"/>
        <v>3118.0627058457176</v>
      </c>
      <c r="M118" s="26">
        <f t="shared" si="4"/>
        <v>5854.1</v>
      </c>
      <c r="N118" s="26">
        <f t="shared" si="5"/>
        <v>305.39999999999998</v>
      </c>
    </row>
    <row r="119" spans="1:14">
      <c r="A119" s="27" t="s">
        <v>37</v>
      </c>
      <c r="B119" s="27">
        <v>3100</v>
      </c>
      <c r="C119" s="27" t="s">
        <v>36</v>
      </c>
      <c r="D119" s="27" t="s">
        <v>17</v>
      </c>
      <c r="E119" s="29">
        <v>0</v>
      </c>
      <c r="F119" s="29">
        <v>49.3</v>
      </c>
      <c r="G119" s="29">
        <v>0.33</v>
      </c>
      <c r="H119" s="29">
        <v>0.69</v>
      </c>
      <c r="I119" s="29">
        <v>3.5999999999999997E-2</v>
      </c>
      <c r="J119" s="29">
        <v>0.26200000000000001</v>
      </c>
      <c r="K119" s="28">
        <v>25.538307118100001</v>
      </c>
      <c r="L119" s="26">
        <f t="shared" si="3"/>
        <v>35.916649492443867</v>
      </c>
      <c r="M119" s="26">
        <f t="shared" si="4"/>
        <v>67.400000000000006</v>
      </c>
      <c r="N119" s="26">
        <f t="shared" si="5"/>
        <v>3.5</v>
      </c>
    </row>
    <row r="120" spans="1:14">
      <c r="A120" s="27" t="s">
        <v>37</v>
      </c>
      <c r="B120" s="27">
        <v>3100</v>
      </c>
      <c r="C120" s="27" t="s">
        <v>36</v>
      </c>
      <c r="D120" s="27" t="s">
        <v>38</v>
      </c>
      <c r="E120" s="29">
        <v>0</v>
      </c>
      <c r="F120" s="29">
        <v>49.3</v>
      </c>
      <c r="G120" s="29">
        <v>0.33</v>
      </c>
      <c r="H120" s="29">
        <v>0.69</v>
      </c>
      <c r="I120" s="29">
        <v>3.5999999999999997E-2</v>
      </c>
      <c r="J120" s="29">
        <v>0.26200000000000001</v>
      </c>
      <c r="K120" s="28">
        <v>19.122272281600001</v>
      </c>
      <c r="L120" s="26">
        <f t="shared" si="3"/>
        <v>26.893245032304215</v>
      </c>
      <c r="M120" s="26">
        <f t="shared" si="4"/>
        <v>50.5</v>
      </c>
      <c r="N120" s="26">
        <f t="shared" si="5"/>
        <v>2.6</v>
      </c>
    </row>
    <row r="121" spans="1:14">
      <c r="A121" s="27" t="s">
        <v>37</v>
      </c>
      <c r="B121" s="27">
        <v>3100</v>
      </c>
      <c r="C121" s="27" t="s">
        <v>36</v>
      </c>
      <c r="D121" s="27" t="s">
        <v>17</v>
      </c>
      <c r="E121" s="29">
        <v>0</v>
      </c>
      <c r="F121" s="29">
        <v>49.3</v>
      </c>
      <c r="G121" s="29">
        <v>0.33</v>
      </c>
      <c r="H121" s="29">
        <v>0.69</v>
      </c>
      <c r="I121" s="29">
        <v>3.5999999999999997E-2</v>
      </c>
      <c r="J121" s="29">
        <v>0.26200000000000001</v>
      </c>
      <c r="K121" s="28">
        <v>17.631652523300001</v>
      </c>
      <c r="L121" s="26">
        <f t="shared" si="3"/>
        <v>24.796862247893735</v>
      </c>
      <c r="M121" s="26">
        <f t="shared" si="4"/>
        <v>46.6</v>
      </c>
      <c r="N121" s="26">
        <f t="shared" si="5"/>
        <v>2.4</v>
      </c>
    </row>
    <row r="122" spans="1:14">
      <c r="A122" s="27" t="s">
        <v>37</v>
      </c>
      <c r="B122" s="27">
        <v>3100</v>
      </c>
      <c r="C122" s="27" t="s">
        <v>36</v>
      </c>
      <c r="D122" s="27" t="s">
        <v>17</v>
      </c>
      <c r="E122" s="29">
        <v>0</v>
      </c>
      <c r="F122" s="29">
        <v>49.3</v>
      </c>
      <c r="G122" s="29">
        <v>0.33</v>
      </c>
      <c r="H122" s="29">
        <v>0.69</v>
      </c>
      <c r="I122" s="29">
        <v>3.5999999999999997E-2</v>
      </c>
      <c r="J122" s="29">
        <v>0.26200000000000001</v>
      </c>
      <c r="K122" s="28">
        <v>6.6702296958311296</v>
      </c>
      <c r="L122" s="26">
        <f t="shared" si="3"/>
        <v>9.3808998737219689</v>
      </c>
      <c r="M122" s="26">
        <f t="shared" si="4"/>
        <v>17.600000000000001</v>
      </c>
      <c r="N122" s="26">
        <f t="shared" si="5"/>
        <v>0.9</v>
      </c>
    </row>
    <row r="123" spans="1:14">
      <c r="A123" s="27" t="s">
        <v>37</v>
      </c>
      <c r="B123" s="27">
        <v>3100</v>
      </c>
      <c r="C123" s="27" t="s">
        <v>36</v>
      </c>
      <c r="D123" s="27" t="s">
        <v>17</v>
      </c>
      <c r="E123" s="29">
        <v>0</v>
      </c>
      <c r="F123" s="29">
        <v>49.3</v>
      </c>
      <c r="G123" s="29">
        <v>0.33</v>
      </c>
      <c r="H123" s="29">
        <v>0.69</v>
      </c>
      <c r="I123" s="29">
        <v>3.5999999999999997E-2</v>
      </c>
      <c r="J123" s="29">
        <v>0.26200000000000001</v>
      </c>
      <c r="K123" s="28">
        <v>37.065188525099998</v>
      </c>
      <c r="L123" s="26">
        <f t="shared" si="3"/>
        <v>52.127863388558552</v>
      </c>
      <c r="M123" s="26">
        <f t="shared" si="4"/>
        <v>97.9</v>
      </c>
      <c r="N123" s="26">
        <f t="shared" si="5"/>
        <v>5.0999999999999996</v>
      </c>
    </row>
    <row r="124" spans="1:14">
      <c r="A124" s="27" t="s">
        <v>37</v>
      </c>
      <c r="B124" s="27">
        <v>3100</v>
      </c>
      <c r="C124" s="27" t="s">
        <v>36</v>
      </c>
      <c r="D124" s="27" t="s">
        <v>18</v>
      </c>
      <c r="E124" s="29">
        <v>0</v>
      </c>
      <c r="F124" s="29">
        <v>49.3</v>
      </c>
      <c r="G124" s="29">
        <v>0.33</v>
      </c>
      <c r="H124" s="29">
        <v>0.69</v>
      </c>
      <c r="I124" s="29">
        <v>3.5999999999999997E-2</v>
      </c>
      <c r="J124" s="29">
        <v>0.26200000000000001</v>
      </c>
      <c r="K124" s="28">
        <v>3.2763414060674299</v>
      </c>
      <c r="L124" s="26">
        <f t="shared" si="3"/>
        <v>4.6077919478031326</v>
      </c>
      <c r="M124" s="26">
        <f t="shared" si="4"/>
        <v>8.6999999999999993</v>
      </c>
      <c r="N124" s="26">
        <f t="shared" si="5"/>
        <v>0.5</v>
      </c>
    </row>
    <row r="125" spans="1:14">
      <c r="A125" s="27" t="s">
        <v>37</v>
      </c>
      <c r="B125" s="27">
        <v>3100</v>
      </c>
      <c r="C125" s="27" t="s">
        <v>36</v>
      </c>
      <c r="D125" s="27" t="s">
        <v>17</v>
      </c>
      <c r="E125" s="29">
        <v>0</v>
      </c>
      <c r="F125" s="29">
        <v>49.3</v>
      </c>
      <c r="G125" s="29">
        <v>0.33</v>
      </c>
      <c r="H125" s="29">
        <v>0.69</v>
      </c>
      <c r="I125" s="29">
        <v>3.5999999999999997E-2</v>
      </c>
      <c r="J125" s="29">
        <v>0.26200000000000001</v>
      </c>
      <c r="K125" s="28">
        <v>22.915422076900001</v>
      </c>
      <c r="L125" s="26">
        <f t="shared" si="3"/>
        <v>32.227867685250878</v>
      </c>
      <c r="M125" s="26">
        <f t="shared" si="4"/>
        <v>60.5</v>
      </c>
      <c r="N125" s="26">
        <f t="shared" si="5"/>
        <v>3.2</v>
      </c>
    </row>
    <row r="126" spans="1:14">
      <c r="A126" s="27" t="s">
        <v>37</v>
      </c>
      <c r="B126" s="27">
        <v>3100</v>
      </c>
      <c r="C126" s="27" t="s">
        <v>36</v>
      </c>
      <c r="D126" s="27" t="s">
        <v>38</v>
      </c>
      <c r="E126" s="29">
        <v>0</v>
      </c>
      <c r="F126" s="29">
        <v>49.3</v>
      </c>
      <c r="G126" s="29">
        <v>0.33</v>
      </c>
      <c r="H126" s="29">
        <v>0.69</v>
      </c>
      <c r="I126" s="29">
        <v>3.5999999999999997E-2</v>
      </c>
      <c r="J126" s="29">
        <v>0.26200000000000001</v>
      </c>
      <c r="K126" s="28">
        <v>161.13189796699999</v>
      </c>
      <c r="L126" s="26">
        <f t="shared" si="3"/>
        <v>226.61321576915597</v>
      </c>
      <c r="M126" s="26">
        <f t="shared" si="4"/>
        <v>425.5</v>
      </c>
      <c r="N126" s="26">
        <f t="shared" si="5"/>
        <v>22.2</v>
      </c>
    </row>
    <row r="127" spans="1:14">
      <c r="A127" s="27" t="s">
        <v>37</v>
      </c>
      <c r="B127" s="27">
        <v>3100</v>
      </c>
      <c r="C127" s="27" t="s">
        <v>36</v>
      </c>
      <c r="D127" s="27" t="s">
        <v>38</v>
      </c>
      <c r="E127" s="29">
        <v>0</v>
      </c>
      <c r="F127" s="29">
        <v>49.3</v>
      </c>
      <c r="G127" s="29">
        <v>0.33</v>
      </c>
      <c r="H127" s="29">
        <v>0.69</v>
      </c>
      <c r="I127" s="29">
        <v>3.5999999999999997E-2</v>
      </c>
      <c r="J127" s="29">
        <v>0.26200000000000001</v>
      </c>
      <c r="K127" s="28">
        <v>25.988117435100001</v>
      </c>
      <c r="L127" s="26">
        <f t="shared" si="3"/>
        <v>36.549255225434052</v>
      </c>
      <c r="M127" s="26">
        <f t="shared" si="4"/>
        <v>68.599999999999994</v>
      </c>
      <c r="N127" s="26">
        <f t="shared" si="5"/>
        <v>3.6</v>
      </c>
    </row>
    <row r="128" spans="1:14">
      <c r="A128" s="27" t="s">
        <v>37</v>
      </c>
      <c r="B128" s="27">
        <v>3100</v>
      </c>
      <c r="C128" s="27" t="s">
        <v>36</v>
      </c>
      <c r="D128" s="27" t="s">
        <v>19</v>
      </c>
      <c r="E128" s="29">
        <v>0</v>
      </c>
      <c r="F128" s="29">
        <v>49.3</v>
      </c>
      <c r="G128" s="29">
        <v>0.33</v>
      </c>
      <c r="H128" s="29">
        <v>0.69</v>
      </c>
      <c r="I128" s="29">
        <v>3.5999999999999997E-2</v>
      </c>
      <c r="J128" s="29">
        <v>0.26200000000000001</v>
      </c>
      <c r="K128" s="28">
        <v>4.1604219575476398</v>
      </c>
      <c r="L128" s="26">
        <f t="shared" si="3"/>
        <v>5.8511481007290413</v>
      </c>
      <c r="M128" s="26">
        <f t="shared" si="4"/>
        <v>11</v>
      </c>
      <c r="N128" s="26">
        <f t="shared" si="5"/>
        <v>0.6</v>
      </c>
    </row>
    <row r="129" spans="1:14">
      <c r="A129" s="27" t="s">
        <v>37</v>
      </c>
      <c r="B129" s="27">
        <v>3100</v>
      </c>
      <c r="C129" s="27" t="s">
        <v>36</v>
      </c>
      <c r="D129" s="27" t="s">
        <v>17</v>
      </c>
      <c r="E129" s="29">
        <v>0</v>
      </c>
      <c r="F129" s="29">
        <v>49.3</v>
      </c>
      <c r="G129" s="29">
        <v>0.33</v>
      </c>
      <c r="H129" s="29">
        <v>0.69</v>
      </c>
      <c r="I129" s="29">
        <v>3.5999999999999997E-2</v>
      </c>
      <c r="J129" s="29">
        <v>0.26200000000000001</v>
      </c>
      <c r="K129" s="28">
        <v>18.521202583099999</v>
      </c>
      <c r="L129" s="26">
        <f t="shared" si="3"/>
        <v>26.047910626162121</v>
      </c>
      <c r="M129" s="26">
        <f t="shared" si="4"/>
        <v>48.9</v>
      </c>
      <c r="N129" s="26">
        <f t="shared" si="5"/>
        <v>2.6</v>
      </c>
    </row>
    <row r="130" spans="1:14">
      <c r="A130" s="27" t="s">
        <v>37</v>
      </c>
      <c r="B130" s="27">
        <v>3100</v>
      </c>
      <c r="C130" s="27" t="s">
        <v>36</v>
      </c>
      <c r="D130" s="27" t="s">
        <v>17</v>
      </c>
      <c r="E130" s="29">
        <v>0</v>
      </c>
      <c r="F130" s="29">
        <v>49.3</v>
      </c>
      <c r="G130" s="29">
        <v>0.33</v>
      </c>
      <c r="H130" s="29">
        <v>0.69</v>
      </c>
      <c r="I130" s="29">
        <v>3.5999999999999997E-2</v>
      </c>
      <c r="J130" s="29">
        <v>0.26200000000000001</v>
      </c>
      <c r="K130" s="28">
        <v>50.6943608678</v>
      </c>
      <c r="L130" s="26">
        <f t="shared" si="3"/>
        <v>71.295704218459448</v>
      </c>
      <c r="M130" s="26">
        <f t="shared" si="4"/>
        <v>133.9</v>
      </c>
      <c r="N130" s="26">
        <f t="shared" si="5"/>
        <v>7</v>
      </c>
    </row>
    <row r="131" spans="1:14">
      <c r="A131" s="27" t="s">
        <v>37</v>
      </c>
      <c r="B131" s="27">
        <v>3100</v>
      </c>
      <c r="C131" s="27" t="s">
        <v>36</v>
      </c>
      <c r="D131" s="27" t="s">
        <v>17</v>
      </c>
      <c r="E131" s="29">
        <v>0</v>
      </c>
      <c r="F131" s="29">
        <v>49.3</v>
      </c>
      <c r="G131" s="29">
        <v>0.33</v>
      </c>
      <c r="H131" s="29">
        <v>0.69</v>
      </c>
      <c r="I131" s="29">
        <v>3.5999999999999997E-2</v>
      </c>
      <c r="J131" s="29">
        <v>0.26200000000000001</v>
      </c>
      <c r="K131" s="28">
        <v>30.924180999800001</v>
      </c>
      <c r="L131" s="26">
        <f t="shared" ref="L131:L194" si="6">(F131*J131*K131/12)+(G131*K131)</f>
        <v>43.491252755102053</v>
      </c>
      <c r="M131" s="26">
        <f t="shared" ref="M131:M194" si="7">ROUND(2.721*H131*L131,1)</f>
        <v>81.7</v>
      </c>
      <c r="N131" s="26">
        <f t="shared" ref="N131:N194" si="8">ROUND((2.721*I131*L131)+(E131*K131),1)</f>
        <v>4.3</v>
      </c>
    </row>
    <row r="132" spans="1:14">
      <c r="A132" s="27" t="s">
        <v>37</v>
      </c>
      <c r="B132" s="27">
        <v>3100</v>
      </c>
      <c r="C132" s="27" t="s">
        <v>36</v>
      </c>
      <c r="D132" s="27" t="s">
        <v>19</v>
      </c>
      <c r="E132" s="29">
        <v>0</v>
      </c>
      <c r="F132" s="29">
        <v>49.3</v>
      </c>
      <c r="G132" s="29">
        <v>0.33</v>
      </c>
      <c r="H132" s="29">
        <v>0.69</v>
      </c>
      <c r="I132" s="29">
        <v>3.5999999999999997E-2</v>
      </c>
      <c r="J132" s="29">
        <v>0.26200000000000001</v>
      </c>
      <c r="K132" s="28">
        <v>6.1015880736035397</v>
      </c>
      <c r="L132" s="26">
        <f t="shared" si="6"/>
        <v>8.5811717735814561</v>
      </c>
      <c r="M132" s="26">
        <f t="shared" si="7"/>
        <v>16.100000000000001</v>
      </c>
      <c r="N132" s="26">
        <f t="shared" si="8"/>
        <v>0.8</v>
      </c>
    </row>
    <row r="133" spans="1:14">
      <c r="A133" s="27" t="s">
        <v>37</v>
      </c>
      <c r="B133" s="27">
        <v>3100</v>
      </c>
      <c r="C133" s="27" t="s">
        <v>36</v>
      </c>
      <c r="D133" s="27" t="s">
        <v>38</v>
      </c>
      <c r="E133" s="29">
        <v>0</v>
      </c>
      <c r="F133" s="29">
        <v>49.3</v>
      </c>
      <c r="G133" s="29">
        <v>0.33</v>
      </c>
      <c r="H133" s="29">
        <v>0.69</v>
      </c>
      <c r="I133" s="29">
        <v>3.5999999999999997E-2</v>
      </c>
      <c r="J133" s="29">
        <v>0.26200000000000001</v>
      </c>
      <c r="K133" s="28">
        <v>1.4237063790020901</v>
      </c>
      <c r="L133" s="26">
        <f t="shared" si="6"/>
        <v>2.002276922988889</v>
      </c>
      <c r="M133" s="26">
        <f t="shared" si="7"/>
        <v>3.8</v>
      </c>
      <c r="N133" s="26">
        <f t="shared" si="8"/>
        <v>0.2</v>
      </c>
    </row>
    <row r="134" spans="1:14">
      <c r="A134" s="27" t="s">
        <v>37</v>
      </c>
      <c r="B134" s="27">
        <v>3100</v>
      </c>
      <c r="C134" s="27" t="s">
        <v>36</v>
      </c>
      <c r="D134" s="27" t="s">
        <v>17</v>
      </c>
      <c r="E134" s="29">
        <v>0</v>
      </c>
      <c r="F134" s="29">
        <v>49.3</v>
      </c>
      <c r="G134" s="29">
        <v>0.33</v>
      </c>
      <c r="H134" s="29">
        <v>0.69</v>
      </c>
      <c r="I134" s="29">
        <v>3.5999999999999997E-2</v>
      </c>
      <c r="J134" s="29">
        <v>0.26200000000000001</v>
      </c>
      <c r="K134" s="28">
        <v>38.267760194799997</v>
      </c>
      <c r="L134" s="26">
        <f t="shared" si="6"/>
        <v>53.819140141963466</v>
      </c>
      <c r="M134" s="26">
        <f t="shared" si="7"/>
        <v>101</v>
      </c>
      <c r="N134" s="26">
        <f t="shared" si="8"/>
        <v>5.3</v>
      </c>
    </row>
    <row r="135" spans="1:14">
      <c r="A135" s="27" t="s">
        <v>37</v>
      </c>
      <c r="B135" s="27">
        <v>3100</v>
      </c>
      <c r="C135" s="27" t="s">
        <v>36</v>
      </c>
      <c r="D135" s="27" t="s">
        <v>17</v>
      </c>
      <c r="E135" s="29">
        <v>0</v>
      </c>
      <c r="F135" s="29">
        <v>49.3</v>
      </c>
      <c r="G135" s="29">
        <v>0.33</v>
      </c>
      <c r="H135" s="29">
        <v>0.69</v>
      </c>
      <c r="I135" s="29">
        <v>3.5999999999999997E-2</v>
      </c>
      <c r="J135" s="29">
        <v>0.26200000000000001</v>
      </c>
      <c r="K135" s="28">
        <v>106.724400492</v>
      </c>
      <c r="L135" s="26">
        <f t="shared" si="6"/>
        <v>150.0954181119406</v>
      </c>
      <c r="M135" s="26">
        <f t="shared" si="7"/>
        <v>281.8</v>
      </c>
      <c r="N135" s="26">
        <f t="shared" si="8"/>
        <v>14.7</v>
      </c>
    </row>
    <row r="136" spans="1:14">
      <c r="A136" s="27" t="s">
        <v>37</v>
      </c>
      <c r="B136" s="27">
        <v>3100</v>
      </c>
      <c r="C136" s="27" t="s">
        <v>36</v>
      </c>
      <c r="D136" s="27" t="s">
        <v>17</v>
      </c>
      <c r="E136" s="29">
        <v>0</v>
      </c>
      <c r="F136" s="29">
        <v>49.3</v>
      </c>
      <c r="G136" s="29">
        <v>0.33</v>
      </c>
      <c r="H136" s="29">
        <v>0.69</v>
      </c>
      <c r="I136" s="29">
        <v>3.5999999999999997E-2</v>
      </c>
      <c r="J136" s="29">
        <v>0.26200000000000001</v>
      </c>
      <c r="K136" s="28">
        <v>103.38811793799999</v>
      </c>
      <c r="L136" s="26">
        <f t="shared" si="6"/>
        <v>145.40332593270421</v>
      </c>
      <c r="M136" s="26">
        <f t="shared" si="7"/>
        <v>273</v>
      </c>
      <c r="N136" s="26">
        <f t="shared" si="8"/>
        <v>14.2</v>
      </c>
    </row>
    <row r="137" spans="1:14">
      <c r="A137" s="27" t="s">
        <v>37</v>
      </c>
      <c r="B137" s="27">
        <v>3100</v>
      </c>
      <c r="C137" s="27" t="s">
        <v>36</v>
      </c>
      <c r="D137" s="27" t="s">
        <v>38</v>
      </c>
      <c r="E137" s="29">
        <v>0</v>
      </c>
      <c r="F137" s="29">
        <v>49.3</v>
      </c>
      <c r="G137" s="29">
        <v>0.33</v>
      </c>
      <c r="H137" s="29">
        <v>0.69</v>
      </c>
      <c r="I137" s="29">
        <v>3.5999999999999997E-2</v>
      </c>
      <c r="J137" s="29">
        <v>0.26200000000000001</v>
      </c>
      <c r="K137" s="28">
        <v>19.718912833800001</v>
      </c>
      <c r="L137" s="26">
        <f t="shared" si="6"/>
        <v>27.732350360909091</v>
      </c>
      <c r="M137" s="26">
        <f t="shared" si="7"/>
        <v>52.1</v>
      </c>
      <c r="N137" s="26">
        <f t="shared" si="8"/>
        <v>2.7</v>
      </c>
    </row>
    <row r="138" spans="1:14">
      <c r="A138" s="27" t="s">
        <v>37</v>
      </c>
      <c r="B138" s="27">
        <v>3100</v>
      </c>
      <c r="C138" s="27" t="s">
        <v>36</v>
      </c>
      <c r="D138" s="27" t="s">
        <v>17</v>
      </c>
      <c r="E138" s="29">
        <v>0</v>
      </c>
      <c r="F138" s="29">
        <v>49.3</v>
      </c>
      <c r="G138" s="29">
        <v>0.33</v>
      </c>
      <c r="H138" s="29">
        <v>0.69</v>
      </c>
      <c r="I138" s="29">
        <v>3.5999999999999997E-2</v>
      </c>
      <c r="J138" s="29">
        <v>0.26200000000000001</v>
      </c>
      <c r="K138" s="28">
        <v>0.29379164512783001</v>
      </c>
      <c r="L138" s="26">
        <f t="shared" si="6"/>
        <v>0.41318367318036131</v>
      </c>
      <c r="M138" s="26">
        <f t="shared" si="7"/>
        <v>0.8</v>
      </c>
      <c r="N138" s="26">
        <f t="shared" si="8"/>
        <v>0</v>
      </c>
    </row>
    <row r="139" spans="1:14">
      <c r="A139" s="27" t="s">
        <v>37</v>
      </c>
      <c r="B139" s="27">
        <v>3100</v>
      </c>
      <c r="C139" s="27" t="s">
        <v>36</v>
      </c>
      <c r="D139" s="27" t="s">
        <v>17</v>
      </c>
      <c r="E139" s="29">
        <v>0</v>
      </c>
      <c r="F139" s="29">
        <v>49.3</v>
      </c>
      <c r="G139" s="29">
        <v>0.33</v>
      </c>
      <c r="H139" s="29">
        <v>0.69</v>
      </c>
      <c r="I139" s="29">
        <v>3.5999999999999997E-2</v>
      </c>
      <c r="J139" s="29">
        <v>0.26200000000000001</v>
      </c>
      <c r="K139" s="28">
        <v>0.14761253025969101</v>
      </c>
      <c r="L139" s="26">
        <f t="shared" si="6"/>
        <v>0.20759980234839179</v>
      </c>
      <c r="M139" s="26">
        <f t="shared" si="7"/>
        <v>0.4</v>
      </c>
      <c r="N139" s="26">
        <f t="shared" si="8"/>
        <v>0</v>
      </c>
    </row>
    <row r="140" spans="1:14">
      <c r="A140" s="27" t="s">
        <v>37</v>
      </c>
      <c r="B140" s="27">
        <v>3100</v>
      </c>
      <c r="C140" s="27" t="s">
        <v>36</v>
      </c>
      <c r="D140" s="27" t="s">
        <v>17</v>
      </c>
      <c r="E140" s="29">
        <v>0</v>
      </c>
      <c r="F140" s="29">
        <v>49.3</v>
      </c>
      <c r="G140" s="29">
        <v>0.33</v>
      </c>
      <c r="H140" s="29">
        <v>0.69</v>
      </c>
      <c r="I140" s="29">
        <v>3.5999999999999997E-2</v>
      </c>
      <c r="J140" s="29">
        <v>0.26200000000000001</v>
      </c>
      <c r="K140" s="28">
        <v>0.15202664221587101</v>
      </c>
      <c r="L140" s="26">
        <f t="shared" si="6"/>
        <v>0.21380773583503071</v>
      </c>
      <c r="M140" s="26">
        <f t="shared" si="7"/>
        <v>0.4</v>
      </c>
      <c r="N140" s="26">
        <f t="shared" si="8"/>
        <v>0</v>
      </c>
    </row>
    <row r="141" spans="1:14">
      <c r="A141" s="27" t="s">
        <v>37</v>
      </c>
      <c r="B141" s="27">
        <v>3100</v>
      </c>
      <c r="C141" s="27" t="s">
        <v>36</v>
      </c>
      <c r="D141" s="27" t="s">
        <v>38</v>
      </c>
      <c r="E141" s="29">
        <v>0</v>
      </c>
      <c r="F141" s="29">
        <v>49.3</v>
      </c>
      <c r="G141" s="29">
        <v>0.33</v>
      </c>
      <c r="H141" s="29">
        <v>0.69</v>
      </c>
      <c r="I141" s="29">
        <v>3.5999999999999997E-2</v>
      </c>
      <c r="J141" s="29">
        <v>0.26200000000000001</v>
      </c>
      <c r="K141" s="28">
        <v>1.5869778197085799E-3</v>
      </c>
      <c r="L141" s="26">
        <f t="shared" si="6"/>
        <v>2.2318991560078185E-3</v>
      </c>
      <c r="M141" s="26">
        <f t="shared" si="7"/>
        <v>0</v>
      </c>
      <c r="N141" s="26">
        <f t="shared" si="8"/>
        <v>0</v>
      </c>
    </row>
    <row r="142" spans="1:14">
      <c r="A142" s="27" t="s">
        <v>37</v>
      </c>
      <c r="B142" s="27">
        <v>3100</v>
      </c>
      <c r="C142" s="27" t="s">
        <v>36</v>
      </c>
      <c r="D142" s="27" t="s">
        <v>17</v>
      </c>
      <c r="E142" s="29">
        <v>0</v>
      </c>
      <c r="F142" s="29">
        <v>49.3</v>
      </c>
      <c r="G142" s="29">
        <v>0.33</v>
      </c>
      <c r="H142" s="29">
        <v>0.69</v>
      </c>
      <c r="I142" s="29">
        <v>3.5999999999999997E-2</v>
      </c>
      <c r="J142" s="29">
        <v>0.26200000000000001</v>
      </c>
      <c r="K142" s="28">
        <v>2.4630558148536301</v>
      </c>
      <c r="L142" s="26">
        <f t="shared" si="6"/>
        <v>3.4640006470798976</v>
      </c>
      <c r="M142" s="26">
        <f t="shared" si="7"/>
        <v>6.5</v>
      </c>
      <c r="N142" s="26">
        <f t="shared" si="8"/>
        <v>0.3</v>
      </c>
    </row>
    <row r="143" spans="1:14">
      <c r="A143" s="27" t="s">
        <v>37</v>
      </c>
      <c r="B143" s="27">
        <v>3100</v>
      </c>
      <c r="C143" s="27" t="s">
        <v>36</v>
      </c>
      <c r="D143" s="27" t="s">
        <v>17</v>
      </c>
      <c r="E143" s="29">
        <v>0</v>
      </c>
      <c r="F143" s="29">
        <v>49.3</v>
      </c>
      <c r="G143" s="29">
        <v>0.33</v>
      </c>
      <c r="H143" s="29">
        <v>0.69</v>
      </c>
      <c r="I143" s="29">
        <v>3.5999999999999997E-2</v>
      </c>
      <c r="J143" s="29">
        <v>0.26200000000000001</v>
      </c>
      <c r="K143" s="28">
        <v>0.34803827297248502</v>
      </c>
      <c r="L143" s="26">
        <f t="shared" si="6"/>
        <v>0.48947522647062008</v>
      </c>
      <c r="M143" s="26">
        <f t="shared" si="7"/>
        <v>0.9</v>
      </c>
      <c r="N143" s="26">
        <f t="shared" si="8"/>
        <v>0</v>
      </c>
    </row>
    <row r="144" spans="1:14">
      <c r="A144" s="27" t="s">
        <v>37</v>
      </c>
      <c r="B144" s="27">
        <v>3100</v>
      </c>
      <c r="C144" s="27" t="s">
        <v>36</v>
      </c>
      <c r="D144" s="27" t="s">
        <v>17</v>
      </c>
      <c r="E144" s="29">
        <v>0</v>
      </c>
      <c r="F144" s="29">
        <v>49.3</v>
      </c>
      <c r="G144" s="29">
        <v>0.33</v>
      </c>
      <c r="H144" s="29">
        <v>0.69</v>
      </c>
      <c r="I144" s="29">
        <v>3.5999999999999997E-2</v>
      </c>
      <c r="J144" s="29">
        <v>0.26200000000000001</v>
      </c>
      <c r="K144" s="28">
        <v>4.17059771712378E-2</v>
      </c>
      <c r="L144" s="26">
        <f t="shared" si="6"/>
        <v>5.8654591194009315E-2</v>
      </c>
      <c r="M144" s="26">
        <f t="shared" si="7"/>
        <v>0.1</v>
      </c>
      <c r="N144" s="26">
        <f t="shared" si="8"/>
        <v>0</v>
      </c>
    </row>
    <row r="145" spans="1:14">
      <c r="A145" s="27" t="s">
        <v>37</v>
      </c>
      <c r="B145" s="27">
        <v>3100</v>
      </c>
      <c r="C145" s="27" t="s">
        <v>36</v>
      </c>
      <c r="D145" s="27" t="s">
        <v>17</v>
      </c>
      <c r="E145" s="29">
        <v>0</v>
      </c>
      <c r="F145" s="29">
        <v>49.3</v>
      </c>
      <c r="G145" s="29">
        <v>0.33</v>
      </c>
      <c r="H145" s="29">
        <v>0.69</v>
      </c>
      <c r="I145" s="29">
        <v>3.5999999999999997E-2</v>
      </c>
      <c r="J145" s="29">
        <v>0.26200000000000001</v>
      </c>
      <c r="K145" s="28">
        <v>1.2961989140533601</v>
      </c>
      <c r="L145" s="26">
        <f t="shared" si="6"/>
        <v>1.8229525494094114</v>
      </c>
      <c r="M145" s="26">
        <f t="shared" si="7"/>
        <v>3.4</v>
      </c>
      <c r="N145" s="26">
        <f t="shared" si="8"/>
        <v>0.2</v>
      </c>
    </row>
    <row r="146" spans="1:14">
      <c r="A146" s="27" t="s">
        <v>37</v>
      </c>
      <c r="B146" s="27">
        <v>3100</v>
      </c>
      <c r="C146" s="27" t="s">
        <v>36</v>
      </c>
      <c r="D146" s="27" t="s">
        <v>17</v>
      </c>
      <c r="E146" s="29">
        <v>0</v>
      </c>
      <c r="F146" s="29">
        <v>49.3</v>
      </c>
      <c r="G146" s="29">
        <v>0.33</v>
      </c>
      <c r="H146" s="29">
        <v>0.69</v>
      </c>
      <c r="I146" s="29">
        <v>3.5999999999999997E-2</v>
      </c>
      <c r="J146" s="29">
        <v>0.26200000000000001</v>
      </c>
      <c r="K146" s="28">
        <v>4.8280115078155897E-2</v>
      </c>
      <c r="L146" s="26">
        <f t="shared" si="6"/>
        <v>6.7900349177333813E-2</v>
      </c>
      <c r="M146" s="26">
        <f t="shared" si="7"/>
        <v>0.1</v>
      </c>
      <c r="N146" s="26">
        <f t="shared" si="8"/>
        <v>0</v>
      </c>
    </row>
    <row r="147" spans="1:14">
      <c r="A147" s="27" t="s">
        <v>37</v>
      </c>
      <c r="B147" s="27">
        <v>3100</v>
      </c>
      <c r="C147" s="27" t="s">
        <v>36</v>
      </c>
      <c r="D147" s="27" t="s">
        <v>17</v>
      </c>
      <c r="E147" s="29">
        <v>0</v>
      </c>
      <c r="F147" s="29">
        <v>49.3</v>
      </c>
      <c r="G147" s="29">
        <v>0.33</v>
      </c>
      <c r="H147" s="29">
        <v>0.69</v>
      </c>
      <c r="I147" s="29">
        <v>3.5999999999999997E-2</v>
      </c>
      <c r="J147" s="29">
        <v>0.26200000000000001</v>
      </c>
      <c r="K147" s="28">
        <v>0.62206134520130596</v>
      </c>
      <c r="L147" s="26">
        <f t="shared" si="6"/>
        <v>0.87485670820202999</v>
      </c>
      <c r="M147" s="26">
        <f t="shared" si="7"/>
        <v>1.6</v>
      </c>
      <c r="N147" s="26">
        <f t="shared" si="8"/>
        <v>0.1</v>
      </c>
    </row>
    <row r="148" spans="1:14">
      <c r="A148" s="27" t="s">
        <v>37</v>
      </c>
      <c r="B148" s="27">
        <v>3100</v>
      </c>
      <c r="C148" s="27" t="s">
        <v>36</v>
      </c>
      <c r="D148" s="27" t="s">
        <v>17</v>
      </c>
      <c r="E148" s="29">
        <v>0</v>
      </c>
      <c r="F148" s="29">
        <v>49.3</v>
      </c>
      <c r="G148" s="29">
        <v>0.33</v>
      </c>
      <c r="H148" s="29">
        <v>0.69</v>
      </c>
      <c r="I148" s="29">
        <v>3.5999999999999997E-2</v>
      </c>
      <c r="J148" s="29">
        <v>0.26200000000000001</v>
      </c>
      <c r="K148" s="28">
        <v>4.7402877194411698E-2</v>
      </c>
      <c r="L148" s="26">
        <f t="shared" si="6"/>
        <v>6.6666616438267365E-2</v>
      </c>
      <c r="M148" s="26">
        <f t="shared" si="7"/>
        <v>0.1</v>
      </c>
      <c r="N148" s="26">
        <f t="shared" si="8"/>
        <v>0</v>
      </c>
    </row>
    <row r="149" spans="1:14">
      <c r="A149" s="27" t="s">
        <v>37</v>
      </c>
      <c r="B149" s="27">
        <v>3100</v>
      </c>
      <c r="C149" s="27" t="s">
        <v>36</v>
      </c>
      <c r="D149" s="27" t="s">
        <v>38</v>
      </c>
      <c r="E149" s="29">
        <v>0</v>
      </c>
      <c r="F149" s="29">
        <v>49.3</v>
      </c>
      <c r="G149" s="29">
        <v>0.33</v>
      </c>
      <c r="H149" s="29">
        <v>0.69</v>
      </c>
      <c r="I149" s="29">
        <v>3.5999999999999997E-2</v>
      </c>
      <c r="J149" s="29">
        <v>0.26200000000000001</v>
      </c>
      <c r="K149" s="28">
        <v>0.408490319788475</v>
      </c>
      <c r="L149" s="26">
        <f t="shared" si="6"/>
        <v>0.57449397757851473</v>
      </c>
      <c r="M149" s="26">
        <f t="shared" si="7"/>
        <v>1.1000000000000001</v>
      </c>
      <c r="N149" s="26">
        <f t="shared" si="8"/>
        <v>0.1</v>
      </c>
    </row>
    <row r="150" spans="1:14">
      <c r="A150" s="27" t="s">
        <v>37</v>
      </c>
      <c r="B150" s="27">
        <v>3100</v>
      </c>
      <c r="C150" s="27" t="s">
        <v>36</v>
      </c>
      <c r="D150" s="27" t="s">
        <v>17</v>
      </c>
      <c r="E150" s="29">
        <v>0</v>
      </c>
      <c r="F150" s="29">
        <v>49.3</v>
      </c>
      <c r="G150" s="29">
        <v>0.33</v>
      </c>
      <c r="H150" s="29">
        <v>0.69</v>
      </c>
      <c r="I150" s="29">
        <v>3.5999999999999997E-2</v>
      </c>
      <c r="J150" s="29">
        <v>0.26200000000000001</v>
      </c>
      <c r="K150" s="28">
        <v>1.78496573899053E-2</v>
      </c>
      <c r="L150" s="26">
        <f t="shared" si="6"/>
        <v>2.5103460658872978E-2</v>
      </c>
      <c r="M150" s="26">
        <f t="shared" si="7"/>
        <v>0</v>
      </c>
      <c r="N150" s="26">
        <f t="shared" si="8"/>
        <v>0</v>
      </c>
    </row>
    <row r="151" spans="1:14">
      <c r="A151" s="27" t="s">
        <v>37</v>
      </c>
      <c r="B151" s="27">
        <v>3100</v>
      </c>
      <c r="C151" s="27" t="s">
        <v>36</v>
      </c>
      <c r="D151" s="27" t="s">
        <v>17</v>
      </c>
      <c r="E151" s="29">
        <v>0</v>
      </c>
      <c r="F151" s="29">
        <v>49.3</v>
      </c>
      <c r="G151" s="29">
        <v>0.33</v>
      </c>
      <c r="H151" s="29">
        <v>0.69</v>
      </c>
      <c r="I151" s="29">
        <v>3.5999999999999997E-2</v>
      </c>
      <c r="J151" s="29">
        <v>0.26200000000000001</v>
      </c>
      <c r="K151" s="28">
        <v>0.36486420061948899</v>
      </c>
      <c r="L151" s="26">
        <f t="shared" si="6"/>
        <v>0.51313893068123895</v>
      </c>
      <c r="M151" s="26">
        <f t="shared" si="7"/>
        <v>1</v>
      </c>
      <c r="N151" s="26">
        <f t="shared" si="8"/>
        <v>0.1</v>
      </c>
    </row>
    <row r="152" spans="1:14">
      <c r="A152" s="27" t="s">
        <v>37</v>
      </c>
      <c r="B152" s="27">
        <v>3100</v>
      </c>
      <c r="C152" s="27" t="s">
        <v>36</v>
      </c>
      <c r="D152" s="27" t="s">
        <v>17</v>
      </c>
      <c r="E152" s="29">
        <v>0</v>
      </c>
      <c r="F152" s="29">
        <v>49.3</v>
      </c>
      <c r="G152" s="29">
        <v>0.33</v>
      </c>
      <c r="H152" s="29">
        <v>0.69</v>
      </c>
      <c r="I152" s="29">
        <v>3.5999999999999997E-2</v>
      </c>
      <c r="J152" s="29">
        <v>0.26200000000000001</v>
      </c>
      <c r="K152" s="28">
        <v>1.07280362709646</v>
      </c>
      <c r="L152" s="26">
        <f t="shared" si="6"/>
        <v>1.5087731410880096</v>
      </c>
      <c r="M152" s="26">
        <f t="shared" si="7"/>
        <v>2.8</v>
      </c>
      <c r="N152" s="26">
        <f t="shared" si="8"/>
        <v>0.1</v>
      </c>
    </row>
    <row r="153" spans="1:14">
      <c r="A153" s="27" t="s">
        <v>37</v>
      </c>
      <c r="B153" s="27">
        <v>3100</v>
      </c>
      <c r="C153" s="27" t="s">
        <v>36</v>
      </c>
      <c r="D153" s="27" t="s">
        <v>38</v>
      </c>
      <c r="E153" s="29">
        <v>0</v>
      </c>
      <c r="F153" s="29">
        <v>49.3</v>
      </c>
      <c r="G153" s="29">
        <v>0.33</v>
      </c>
      <c r="H153" s="29">
        <v>0.69</v>
      </c>
      <c r="I153" s="29">
        <v>3.5999999999999997E-2</v>
      </c>
      <c r="J153" s="29">
        <v>0.26200000000000001</v>
      </c>
      <c r="K153" s="28">
        <v>3.1270816858999102</v>
      </c>
      <c r="L153" s="26">
        <f t="shared" si="6"/>
        <v>4.3978755650215353</v>
      </c>
      <c r="M153" s="26">
        <f t="shared" si="7"/>
        <v>8.3000000000000007</v>
      </c>
      <c r="N153" s="26">
        <f t="shared" si="8"/>
        <v>0.4</v>
      </c>
    </row>
    <row r="154" spans="1:14">
      <c r="A154" s="27" t="s">
        <v>37</v>
      </c>
      <c r="B154" s="27">
        <v>3100</v>
      </c>
      <c r="C154" s="27" t="s">
        <v>36</v>
      </c>
      <c r="D154" s="27" t="s">
        <v>17</v>
      </c>
      <c r="E154" s="29">
        <v>0</v>
      </c>
      <c r="F154" s="29">
        <v>49.3</v>
      </c>
      <c r="G154" s="29">
        <v>0.33</v>
      </c>
      <c r="H154" s="29">
        <v>0.69</v>
      </c>
      <c r="I154" s="29">
        <v>3.5999999999999997E-2</v>
      </c>
      <c r="J154" s="29">
        <v>0.26200000000000001</v>
      </c>
      <c r="K154" s="28">
        <v>0.76359756901353404</v>
      </c>
      <c r="L154" s="26">
        <f t="shared" si="6"/>
        <v>1.073910894434484</v>
      </c>
      <c r="M154" s="26">
        <f t="shared" si="7"/>
        <v>2</v>
      </c>
      <c r="N154" s="26">
        <f t="shared" si="8"/>
        <v>0.1</v>
      </c>
    </row>
    <row r="155" spans="1:14">
      <c r="A155" s="27" t="s">
        <v>37</v>
      </c>
      <c r="B155" s="27">
        <v>3100</v>
      </c>
      <c r="C155" s="27" t="s">
        <v>36</v>
      </c>
      <c r="D155" s="27" t="s">
        <v>17</v>
      </c>
      <c r="E155" s="29">
        <v>0</v>
      </c>
      <c r="F155" s="29">
        <v>49.3</v>
      </c>
      <c r="G155" s="29">
        <v>0.33</v>
      </c>
      <c r="H155" s="29">
        <v>0.69</v>
      </c>
      <c r="I155" s="29">
        <v>3.5999999999999997E-2</v>
      </c>
      <c r="J155" s="29">
        <v>0.26200000000000001</v>
      </c>
      <c r="K155" s="28">
        <v>1.36302256790543</v>
      </c>
      <c r="L155" s="26">
        <f t="shared" si="6"/>
        <v>1.9169322224593981</v>
      </c>
      <c r="M155" s="26">
        <f t="shared" si="7"/>
        <v>3.6</v>
      </c>
      <c r="N155" s="26">
        <f t="shared" si="8"/>
        <v>0.2</v>
      </c>
    </row>
    <row r="156" spans="1:14">
      <c r="A156" s="27" t="s">
        <v>37</v>
      </c>
      <c r="B156" s="27">
        <v>3100</v>
      </c>
      <c r="C156" s="27" t="s">
        <v>36</v>
      </c>
      <c r="D156" s="27" t="s">
        <v>17</v>
      </c>
      <c r="E156" s="29">
        <v>0</v>
      </c>
      <c r="F156" s="29">
        <v>49.3</v>
      </c>
      <c r="G156" s="29">
        <v>0.33</v>
      </c>
      <c r="H156" s="29">
        <v>0.69</v>
      </c>
      <c r="I156" s="29">
        <v>3.5999999999999997E-2</v>
      </c>
      <c r="J156" s="29">
        <v>0.26200000000000001</v>
      </c>
      <c r="K156" s="28">
        <v>13.543506083900001</v>
      </c>
      <c r="L156" s="26">
        <f t="shared" si="6"/>
        <v>19.047361231295561</v>
      </c>
      <c r="M156" s="26">
        <f t="shared" si="7"/>
        <v>35.799999999999997</v>
      </c>
      <c r="N156" s="26">
        <f t="shared" si="8"/>
        <v>1.9</v>
      </c>
    </row>
    <row r="157" spans="1:14">
      <c r="A157" s="27" t="s">
        <v>37</v>
      </c>
      <c r="B157" s="27">
        <v>3100</v>
      </c>
      <c r="C157" s="27" t="s">
        <v>36</v>
      </c>
      <c r="D157" s="27" t="s">
        <v>17</v>
      </c>
      <c r="E157" s="29">
        <v>0</v>
      </c>
      <c r="F157" s="29">
        <v>49.3</v>
      </c>
      <c r="G157" s="29">
        <v>0.33</v>
      </c>
      <c r="H157" s="29">
        <v>0.69</v>
      </c>
      <c r="I157" s="29">
        <v>3.5999999999999997E-2</v>
      </c>
      <c r="J157" s="29">
        <v>0.26200000000000001</v>
      </c>
      <c r="K157" s="28">
        <v>21.682882877099999</v>
      </c>
      <c r="L157" s="26">
        <f t="shared" si="6"/>
        <v>30.49444509697215</v>
      </c>
      <c r="M157" s="26">
        <f t="shared" si="7"/>
        <v>57.3</v>
      </c>
      <c r="N157" s="26">
        <f t="shared" si="8"/>
        <v>3</v>
      </c>
    </row>
    <row r="158" spans="1:14">
      <c r="A158" s="27" t="s">
        <v>37</v>
      </c>
      <c r="B158" s="27">
        <v>3100</v>
      </c>
      <c r="C158" s="27" t="s">
        <v>36</v>
      </c>
      <c r="D158" s="27" t="s">
        <v>17</v>
      </c>
      <c r="E158" s="29">
        <v>0</v>
      </c>
      <c r="F158" s="29">
        <v>49.3</v>
      </c>
      <c r="G158" s="29">
        <v>0.33</v>
      </c>
      <c r="H158" s="29">
        <v>0.69</v>
      </c>
      <c r="I158" s="29">
        <v>3.5999999999999997E-2</v>
      </c>
      <c r="J158" s="29">
        <v>0.26200000000000001</v>
      </c>
      <c r="K158" s="28">
        <v>11.1791893551</v>
      </c>
      <c r="L158" s="26">
        <f t="shared" si="6"/>
        <v>15.722225589190053</v>
      </c>
      <c r="M158" s="26">
        <f t="shared" si="7"/>
        <v>29.5</v>
      </c>
      <c r="N158" s="26">
        <f t="shared" si="8"/>
        <v>1.5</v>
      </c>
    </row>
    <row r="159" spans="1:14">
      <c r="A159" s="27" t="s">
        <v>37</v>
      </c>
      <c r="B159" s="27">
        <v>3100</v>
      </c>
      <c r="C159" s="27" t="s">
        <v>36</v>
      </c>
      <c r="D159" s="27" t="s">
        <v>17</v>
      </c>
      <c r="E159" s="29">
        <v>0</v>
      </c>
      <c r="F159" s="29">
        <v>49.3</v>
      </c>
      <c r="G159" s="29">
        <v>0.33</v>
      </c>
      <c r="H159" s="29">
        <v>0.69</v>
      </c>
      <c r="I159" s="29">
        <v>3.5999999999999997E-2</v>
      </c>
      <c r="J159" s="29">
        <v>0.26200000000000001</v>
      </c>
      <c r="K159" s="28">
        <v>12.2420569686</v>
      </c>
      <c r="L159" s="26">
        <f t="shared" si="6"/>
        <v>17.217024886356228</v>
      </c>
      <c r="M159" s="26">
        <f t="shared" si="7"/>
        <v>32.299999999999997</v>
      </c>
      <c r="N159" s="26">
        <f t="shared" si="8"/>
        <v>1.7</v>
      </c>
    </row>
    <row r="160" spans="1:14">
      <c r="A160" s="27" t="s">
        <v>37</v>
      </c>
      <c r="B160" s="27">
        <v>3100</v>
      </c>
      <c r="C160" s="27" t="s">
        <v>36</v>
      </c>
      <c r="D160" s="27" t="s">
        <v>17</v>
      </c>
      <c r="E160" s="29">
        <v>0</v>
      </c>
      <c r="F160" s="29">
        <v>49.3</v>
      </c>
      <c r="G160" s="29">
        <v>0.33</v>
      </c>
      <c r="H160" s="29">
        <v>0.69</v>
      </c>
      <c r="I160" s="29">
        <v>3.5999999999999997E-2</v>
      </c>
      <c r="J160" s="29">
        <v>0.26200000000000001</v>
      </c>
      <c r="K160" s="28">
        <v>3.62880654287305</v>
      </c>
      <c r="L160" s="26">
        <f t="shared" si="6"/>
        <v>5.1034930417876092</v>
      </c>
      <c r="M160" s="26">
        <f t="shared" si="7"/>
        <v>9.6</v>
      </c>
      <c r="N160" s="26">
        <f t="shared" si="8"/>
        <v>0.5</v>
      </c>
    </row>
    <row r="161" spans="1:14">
      <c r="A161" s="27" t="s">
        <v>37</v>
      </c>
      <c r="B161" s="27">
        <v>3100</v>
      </c>
      <c r="C161" s="27" t="s">
        <v>36</v>
      </c>
      <c r="D161" s="27" t="s">
        <v>17</v>
      </c>
      <c r="E161" s="29">
        <v>0</v>
      </c>
      <c r="F161" s="29">
        <v>49.3</v>
      </c>
      <c r="G161" s="29">
        <v>0.33</v>
      </c>
      <c r="H161" s="29">
        <v>0.69</v>
      </c>
      <c r="I161" s="29">
        <v>3.5999999999999997E-2</v>
      </c>
      <c r="J161" s="29">
        <v>0.26200000000000001</v>
      </c>
      <c r="K161" s="28">
        <v>2.0199759695564898</v>
      </c>
      <c r="L161" s="26">
        <f t="shared" si="6"/>
        <v>2.840860537318088</v>
      </c>
      <c r="M161" s="26">
        <f t="shared" si="7"/>
        <v>5.3</v>
      </c>
      <c r="N161" s="26">
        <f t="shared" si="8"/>
        <v>0.3</v>
      </c>
    </row>
    <row r="162" spans="1:14">
      <c r="A162" s="27" t="s">
        <v>37</v>
      </c>
      <c r="B162" s="27">
        <v>3100</v>
      </c>
      <c r="C162" s="27" t="s">
        <v>36</v>
      </c>
      <c r="D162" s="27" t="s">
        <v>17</v>
      </c>
      <c r="E162" s="29">
        <v>0</v>
      </c>
      <c r="F162" s="29">
        <v>49.3</v>
      </c>
      <c r="G162" s="29">
        <v>0.33</v>
      </c>
      <c r="H162" s="29">
        <v>0.69</v>
      </c>
      <c r="I162" s="29">
        <v>3.5999999999999997E-2</v>
      </c>
      <c r="J162" s="29">
        <v>0.26200000000000001</v>
      </c>
      <c r="K162" s="28">
        <v>15.7991275923</v>
      </c>
      <c r="L162" s="26">
        <f t="shared" si="6"/>
        <v>22.219629727017512</v>
      </c>
      <c r="M162" s="26">
        <f t="shared" si="7"/>
        <v>41.7</v>
      </c>
      <c r="N162" s="26">
        <f t="shared" si="8"/>
        <v>2.2000000000000002</v>
      </c>
    </row>
    <row r="163" spans="1:14">
      <c r="A163" s="27" t="s">
        <v>37</v>
      </c>
      <c r="B163" s="27">
        <v>3100</v>
      </c>
      <c r="C163" s="27" t="s">
        <v>36</v>
      </c>
      <c r="D163" s="27" t="s">
        <v>38</v>
      </c>
      <c r="E163" s="29">
        <v>0</v>
      </c>
      <c r="F163" s="29">
        <v>49.3</v>
      </c>
      <c r="G163" s="29">
        <v>0.33</v>
      </c>
      <c r="H163" s="29">
        <v>0.69</v>
      </c>
      <c r="I163" s="29">
        <v>3.5999999999999997E-2</v>
      </c>
      <c r="J163" s="29">
        <v>0.26200000000000001</v>
      </c>
      <c r="K163" s="28">
        <v>92.171201567599994</v>
      </c>
      <c r="L163" s="26">
        <f t="shared" si="6"/>
        <v>129.62804169797982</v>
      </c>
      <c r="M163" s="26">
        <f t="shared" si="7"/>
        <v>243.4</v>
      </c>
      <c r="N163" s="26">
        <f t="shared" si="8"/>
        <v>12.7</v>
      </c>
    </row>
    <row r="164" spans="1:14">
      <c r="A164" s="27" t="s">
        <v>37</v>
      </c>
      <c r="B164" s="27">
        <v>3100</v>
      </c>
      <c r="C164" s="27" t="s">
        <v>36</v>
      </c>
      <c r="D164" s="27" t="s">
        <v>38</v>
      </c>
      <c r="E164" s="29">
        <v>0</v>
      </c>
      <c r="F164" s="29">
        <v>49.3</v>
      </c>
      <c r="G164" s="29">
        <v>0.33</v>
      </c>
      <c r="H164" s="29">
        <v>0.69</v>
      </c>
      <c r="I164" s="29">
        <v>3.5999999999999997E-2</v>
      </c>
      <c r="J164" s="29">
        <v>0.26200000000000001</v>
      </c>
      <c r="K164" s="28">
        <v>132.53688634700001</v>
      </c>
      <c r="L164" s="26">
        <f t="shared" si="6"/>
        <v>186.39766801031504</v>
      </c>
      <c r="M164" s="26">
        <f t="shared" si="7"/>
        <v>350</v>
      </c>
      <c r="N164" s="26">
        <f t="shared" si="8"/>
        <v>18.3</v>
      </c>
    </row>
    <row r="165" spans="1:14">
      <c r="A165" s="27" t="s">
        <v>37</v>
      </c>
      <c r="B165" s="27">
        <v>3100</v>
      </c>
      <c r="C165" s="27" t="s">
        <v>36</v>
      </c>
      <c r="D165" s="27" t="s">
        <v>17</v>
      </c>
      <c r="E165" s="29">
        <v>0</v>
      </c>
      <c r="F165" s="29">
        <v>49.3</v>
      </c>
      <c r="G165" s="29">
        <v>0.33</v>
      </c>
      <c r="H165" s="29">
        <v>0.69</v>
      </c>
      <c r="I165" s="29">
        <v>3.5999999999999997E-2</v>
      </c>
      <c r="J165" s="29">
        <v>0.26200000000000001</v>
      </c>
      <c r="K165" s="28">
        <v>58.303169000700002</v>
      </c>
      <c r="L165" s="26">
        <f t="shared" si="6"/>
        <v>81.996605163101137</v>
      </c>
      <c r="M165" s="26">
        <f t="shared" si="7"/>
        <v>153.9</v>
      </c>
      <c r="N165" s="26">
        <f t="shared" si="8"/>
        <v>8</v>
      </c>
    </row>
    <row r="166" spans="1:14">
      <c r="A166" s="27" t="s">
        <v>37</v>
      </c>
      <c r="B166" s="27">
        <v>3100</v>
      </c>
      <c r="C166" s="27" t="s">
        <v>36</v>
      </c>
      <c r="D166" s="27" t="s">
        <v>17</v>
      </c>
      <c r="E166" s="29">
        <v>0</v>
      </c>
      <c r="F166" s="29">
        <v>49.3</v>
      </c>
      <c r="G166" s="29">
        <v>0.33</v>
      </c>
      <c r="H166" s="29">
        <v>0.69</v>
      </c>
      <c r="I166" s="29">
        <v>3.5999999999999997E-2</v>
      </c>
      <c r="J166" s="29">
        <v>0.26200000000000001</v>
      </c>
      <c r="K166" s="28">
        <v>2.9965697443058898</v>
      </c>
      <c r="L166" s="26">
        <f t="shared" si="6"/>
        <v>4.2143257455627321</v>
      </c>
      <c r="M166" s="26">
        <f t="shared" si="7"/>
        <v>7.9</v>
      </c>
      <c r="N166" s="26">
        <f t="shared" si="8"/>
        <v>0.4</v>
      </c>
    </row>
    <row r="167" spans="1:14">
      <c r="A167" s="27" t="s">
        <v>37</v>
      </c>
      <c r="B167" s="27">
        <v>3100</v>
      </c>
      <c r="C167" s="27" t="s">
        <v>36</v>
      </c>
      <c r="D167" s="27" t="s">
        <v>17</v>
      </c>
      <c r="E167" s="29">
        <v>0</v>
      </c>
      <c r="F167" s="29">
        <v>49.3</v>
      </c>
      <c r="G167" s="29">
        <v>0.33</v>
      </c>
      <c r="H167" s="29">
        <v>0.69</v>
      </c>
      <c r="I167" s="29">
        <v>3.5999999999999997E-2</v>
      </c>
      <c r="J167" s="29">
        <v>0.26200000000000001</v>
      </c>
      <c r="K167" s="28">
        <v>46.272838844500001</v>
      </c>
      <c r="L167" s="26">
        <f t="shared" si="6"/>
        <v>65.077349336924058</v>
      </c>
      <c r="M167" s="26">
        <f t="shared" si="7"/>
        <v>122.2</v>
      </c>
      <c r="N167" s="26">
        <f t="shared" si="8"/>
        <v>6.4</v>
      </c>
    </row>
    <row r="168" spans="1:14">
      <c r="A168" s="27" t="s">
        <v>37</v>
      </c>
      <c r="B168" s="27">
        <v>3100</v>
      </c>
      <c r="C168" s="27" t="s">
        <v>36</v>
      </c>
      <c r="D168" s="27" t="s">
        <v>17</v>
      </c>
      <c r="E168" s="29">
        <v>0</v>
      </c>
      <c r="F168" s="29">
        <v>49.3</v>
      </c>
      <c r="G168" s="29">
        <v>0.33</v>
      </c>
      <c r="H168" s="29">
        <v>0.69</v>
      </c>
      <c r="I168" s="29">
        <v>3.5999999999999997E-2</v>
      </c>
      <c r="J168" s="29">
        <v>0.26200000000000001</v>
      </c>
      <c r="K168" s="28">
        <v>44.891537321599998</v>
      </c>
      <c r="L168" s="26">
        <f t="shared" si="6"/>
        <v>63.134709896809539</v>
      </c>
      <c r="M168" s="26">
        <f t="shared" si="7"/>
        <v>118.5</v>
      </c>
      <c r="N168" s="26">
        <f t="shared" si="8"/>
        <v>6.2</v>
      </c>
    </row>
    <row r="169" spans="1:14">
      <c r="A169" s="27" t="s">
        <v>37</v>
      </c>
      <c r="B169" s="27">
        <v>3100</v>
      </c>
      <c r="C169" s="27" t="s">
        <v>36</v>
      </c>
      <c r="D169" s="27" t="s">
        <v>17</v>
      </c>
      <c r="E169" s="29">
        <v>0</v>
      </c>
      <c r="F169" s="29">
        <v>49.3</v>
      </c>
      <c r="G169" s="29">
        <v>0.33</v>
      </c>
      <c r="H169" s="29">
        <v>0.69</v>
      </c>
      <c r="I169" s="29">
        <v>3.5999999999999997E-2</v>
      </c>
      <c r="J169" s="29">
        <v>0.26200000000000001</v>
      </c>
      <c r="K169" s="28">
        <v>684.87799866</v>
      </c>
      <c r="L169" s="26">
        <f t="shared" si="6"/>
        <v>963.20100268211297</v>
      </c>
      <c r="M169" s="26">
        <f t="shared" si="7"/>
        <v>1808.4</v>
      </c>
      <c r="N169" s="26">
        <f t="shared" si="8"/>
        <v>94.4</v>
      </c>
    </row>
    <row r="170" spans="1:14">
      <c r="A170" s="27" t="s">
        <v>37</v>
      </c>
      <c r="B170" s="27">
        <v>3100</v>
      </c>
      <c r="C170" s="27" t="s">
        <v>36</v>
      </c>
      <c r="D170" s="27" t="s">
        <v>17</v>
      </c>
      <c r="E170" s="29">
        <v>0</v>
      </c>
      <c r="F170" s="29">
        <v>49.3</v>
      </c>
      <c r="G170" s="29">
        <v>0.33</v>
      </c>
      <c r="H170" s="29">
        <v>0.69</v>
      </c>
      <c r="I170" s="29">
        <v>3.5999999999999997E-2</v>
      </c>
      <c r="J170" s="29">
        <v>0.26200000000000001</v>
      </c>
      <c r="K170" s="28">
        <v>2.4729970774804499</v>
      </c>
      <c r="L170" s="26">
        <f t="shared" si="6"/>
        <v>3.4779818731505463</v>
      </c>
      <c r="M170" s="26">
        <f t="shared" si="7"/>
        <v>6.5</v>
      </c>
      <c r="N170" s="26">
        <f t="shared" si="8"/>
        <v>0.3</v>
      </c>
    </row>
    <row r="171" spans="1:14">
      <c r="A171" s="27" t="s">
        <v>37</v>
      </c>
      <c r="B171" s="27">
        <v>3100</v>
      </c>
      <c r="C171" s="27" t="s">
        <v>36</v>
      </c>
      <c r="D171" s="27" t="s">
        <v>38</v>
      </c>
      <c r="E171" s="29">
        <v>0</v>
      </c>
      <c r="F171" s="29">
        <v>49.3</v>
      </c>
      <c r="G171" s="29">
        <v>0.33</v>
      </c>
      <c r="H171" s="29">
        <v>0.69</v>
      </c>
      <c r="I171" s="29">
        <v>3.5999999999999997E-2</v>
      </c>
      <c r="J171" s="29">
        <v>0.26200000000000001</v>
      </c>
      <c r="K171" s="28">
        <v>102.51990126</v>
      </c>
      <c r="L171" s="26">
        <f t="shared" si="6"/>
        <v>144.18228046704297</v>
      </c>
      <c r="M171" s="26">
        <f t="shared" si="7"/>
        <v>270.7</v>
      </c>
      <c r="N171" s="26">
        <f t="shared" si="8"/>
        <v>14.1</v>
      </c>
    </row>
    <row r="172" spans="1:14">
      <c r="A172" s="27" t="s">
        <v>37</v>
      </c>
      <c r="B172" s="27">
        <v>3100</v>
      </c>
      <c r="C172" s="27" t="s">
        <v>36</v>
      </c>
      <c r="D172" s="27" t="s">
        <v>17</v>
      </c>
      <c r="E172" s="29">
        <v>0</v>
      </c>
      <c r="F172" s="29">
        <v>49.3</v>
      </c>
      <c r="G172" s="29">
        <v>0.33</v>
      </c>
      <c r="H172" s="29">
        <v>0.69</v>
      </c>
      <c r="I172" s="29">
        <v>3.5999999999999997E-2</v>
      </c>
      <c r="J172" s="29">
        <v>0.26200000000000001</v>
      </c>
      <c r="K172" s="28">
        <v>19.854704871100001</v>
      </c>
      <c r="L172" s="26">
        <f t="shared" si="6"/>
        <v>27.923326018967188</v>
      </c>
      <c r="M172" s="26">
        <f t="shared" si="7"/>
        <v>52.4</v>
      </c>
      <c r="N172" s="26">
        <f t="shared" si="8"/>
        <v>2.7</v>
      </c>
    </row>
    <row r="173" spans="1:14">
      <c r="A173" s="27" t="s">
        <v>37</v>
      </c>
      <c r="B173" s="27">
        <v>3100</v>
      </c>
      <c r="C173" s="27" t="s">
        <v>36</v>
      </c>
      <c r="D173" s="27" t="s">
        <v>17</v>
      </c>
      <c r="E173" s="29">
        <v>0</v>
      </c>
      <c r="F173" s="29">
        <v>49.3</v>
      </c>
      <c r="G173" s="29">
        <v>0.33</v>
      </c>
      <c r="H173" s="29">
        <v>0.69</v>
      </c>
      <c r="I173" s="29">
        <v>3.5999999999999997E-2</v>
      </c>
      <c r="J173" s="29">
        <v>0.26200000000000001</v>
      </c>
      <c r="K173" s="28">
        <v>4.2047298245617899</v>
      </c>
      <c r="L173" s="26">
        <f t="shared" si="6"/>
        <v>5.9134619464332916</v>
      </c>
      <c r="M173" s="26">
        <f t="shared" si="7"/>
        <v>11.1</v>
      </c>
      <c r="N173" s="26">
        <f t="shared" si="8"/>
        <v>0.6</v>
      </c>
    </row>
    <row r="174" spans="1:14">
      <c r="A174" s="27" t="s">
        <v>37</v>
      </c>
      <c r="B174" s="27">
        <v>3100</v>
      </c>
      <c r="C174" s="27" t="s">
        <v>36</v>
      </c>
      <c r="D174" s="27" t="s">
        <v>17</v>
      </c>
      <c r="E174" s="29">
        <v>0</v>
      </c>
      <c r="F174" s="29">
        <v>49.3</v>
      </c>
      <c r="G174" s="29">
        <v>0.33</v>
      </c>
      <c r="H174" s="29">
        <v>0.69</v>
      </c>
      <c r="I174" s="29">
        <v>3.5999999999999997E-2</v>
      </c>
      <c r="J174" s="29">
        <v>0.26200000000000001</v>
      </c>
      <c r="K174" s="28">
        <v>12.772660537</v>
      </c>
      <c r="L174" s="26">
        <f t="shared" si="6"/>
        <v>17.963256901561184</v>
      </c>
      <c r="M174" s="26">
        <f t="shared" si="7"/>
        <v>33.700000000000003</v>
      </c>
      <c r="N174" s="26">
        <f t="shared" si="8"/>
        <v>1.8</v>
      </c>
    </row>
    <row r="175" spans="1:14">
      <c r="A175" s="27" t="s">
        <v>37</v>
      </c>
      <c r="B175" s="27">
        <v>3100</v>
      </c>
      <c r="C175" s="27" t="s">
        <v>36</v>
      </c>
      <c r="D175" s="27" t="s">
        <v>17</v>
      </c>
      <c r="E175" s="29">
        <v>0</v>
      </c>
      <c r="F175" s="29">
        <v>49.3</v>
      </c>
      <c r="G175" s="29">
        <v>0.33</v>
      </c>
      <c r="H175" s="29">
        <v>0.69</v>
      </c>
      <c r="I175" s="29">
        <v>3.5999999999999997E-2</v>
      </c>
      <c r="J175" s="29">
        <v>0.26200000000000001</v>
      </c>
      <c r="K175" s="28">
        <v>6.0853780449211099</v>
      </c>
      <c r="L175" s="26">
        <f t="shared" si="6"/>
        <v>8.5583742594096321</v>
      </c>
      <c r="M175" s="26">
        <f t="shared" si="7"/>
        <v>16.100000000000001</v>
      </c>
      <c r="N175" s="26">
        <f t="shared" si="8"/>
        <v>0.8</v>
      </c>
    </row>
    <row r="176" spans="1:14">
      <c r="A176" s="27" t="s">
        <v>37</v>
      </c>
      <c r="B176" s="27">
        <v>3100</v>
      </c>
      <c r="C176" s="27" t="s">
        <v>36</v>
      </c>
      <c r="D176" s="27" t="s">
        <v>17</v>
      </c>
      <c r="E176" s="29">
        <v>0</v>
      </c>
      <c r="F176" s="29">
        <v>49.3</v>
      </c>
      <c r="G176" s="29">
        <v>0.33</v>
      </c>
      <c r="H176" s="29">
        <v>0.69</v>
      </c>
      <c r="I176" s="29">
        <v>3.5999999999999997E-2</v>
      </c>
      <c r="J176" s="29">
        <v>0.26200000000000001</v>
      </c>
      <c r="K176" s="28">
        <v>4.3455791579190404</v>
      </c>
      <c r="L176" s="26">
        <f t="shared" si="6"/>
        <v>6.1115501013780396</v>
      </c>
      <c r="M176" s="26">
        <f t="shared" si="7"/>
        <v>11.5</v>
      </c>
      <c r="N176" s="26">
        <f t="shared" si="8"/>
        <v>0.6</v>
      </c>
    </row>
    <row r="177" spans="1:14">
      <c r="A177" s="27" t="s">
        <v>37</v>
      </c>
      <c r="B177" s="27">
        <v>3100</v>
      </c>
      <c r="C177" s="27" t="s">
        <v>36</v>
      </c>
      <c r="D177" s="27" t="s">
        <v>17</v>
      </c>
      <c r="E177" s="29">
        <v>0</v>
      </c>
      <c r="F177" s="29">
        <v>49.3</v>
      </c>
      <c r="G177" s="29">
        <v>0.33</v>
      </c>
      <c r="H177" s="29">
        <v>0.69</v>
      </c>
      <c r="I177" s="29">
        <v>3.5999999999999997E-2</v>
      </c>
      <c r="J177" s="29">
        <v>0.26200000000000001</v>
      </c>
      <c r="K177" s="28">
        <v>4.4861421083784698</v>
      </c>
      <c r="L177" s="26">
        <f t="shared" si="6"/>
        <v>6.3092354921883409</v>
      </c>
      <c r="M177" s="26">
        <f t="shared" si="7"/>
        <v>11.8</v>
      </c>
      <c r="N177" s="26">
        <f t="shared" si="8"/>
        <v>0.6</v>
      </c>
    </row>
    <row r="178" spans="1:14">
      <c r="A178" s="27" t="s">
        <v>37</v>
      </c>
      <c r="B178" s="27">
        <v>3100</v>
      </c>
      <c r="C178" s="27" t="s">
        <v>36</v>
      </c>
      <c r="D178" s="27" t="s">
        <v>17</v>
      </c>
      <c r="E178" s="29">
        <v>0</v>
      </c>
      <c r="F178" s="29">
        <v>49.3</v>
      </c>
      <c r="G178" s="29">
        <v>0.33</v>
      </c>
      <c r="H178" s="29">
        <v>0.69</v>
      </c>
      <c r="I178" s="29">
        <v>3.5999999999999997E-2</v>
      </c>
      <c r="J178" s="29">
        <v>0.26200000000000001</v>
      </c>
      <c r="K178" s="28">
        <v>7.3433249223126898E-2</v>
      </c>
      <c r="L178" s="26">
        <f t="shared" si="6"/>
        <v>0.10327529781991862</v>
      </c>
      <c r="M178" s="26">
        <f t="shared" si="7"/>
        <v>0.2</v>
      </c>
      <c r="N178" s="26">
        <f t="shared" si="8"/>
        <v>0</v>
      </c>
    </row>
    <row r="179" spans="1:14">
      <c r="A179" s="27" t="s">
        <v>37</v>
      </c>
      <c r="B179" s="27">
        <v>3100</v>
      </c>
      <c r="C179" s="27" t="s">
        <v>36</v>
      </c>
      <c r="D179" s="27" t="s">
        <v>38</v>
      </c>
      <c r="E179" s="29">
        <v>0</v>
      </c>
      <c r="F179" s="29">
        <v>49.3</v>
      </c>
      <c r="G179" s="29">
        <v>0.33</v>
      </c>
      <c r="H179" s="29">
        <v>0.69</v>
      </c>
      <c r="I179" s="29">
        <v>3.5999999999999997E-2</v>
      </c>
      <c r="J179" s="29">
        <v>0.26200000000000001</v>
      </c>
      <c r="K179" s="28">
        <v>216.51374757900001</v>
      </c>
      <c r="L179" s="26">
        <f t="shared" si="6"/>
        <v>304.50132603264592</v>
      </c>
      <c r="M179" s="26">
        <f t="shared" si="7"/>
        <v>571.70000000000005</v>
      </c>
      <c r="N179" s="26">
        <f t="shared" si="8"/>
        <v>29.8</v>
      </c>
    </row>
    <row r="180" spans="1:14">
      <c r="A180" s="27" t="s">
        <v>37</v>
      </c>
      <c r="B180" s="27">
        <v>3100</v>
      </c>
      <c r="C180" s="27" t="s">
        <v>36</v>
      </c>
      <c r="D180" s="27" t="s">
        <v>17</v>
      </c>
      <c r="E180" s="29">
        <v>0</v>
      </c>
      <c r="F180" s="29">
        <v>49.3</v>
      </c>
      <c r="G180" s="29">
        <v>0.33</v>
      </c>
      <c r="H180" s="29">
        <v>0.69</v>
      </c>
      <c r="I180" s="29">
        <v>3.5999999999999997E-2</v>
      </c>
      <c r="J180" s="29">
        <v>0.26200000000000001</v>
      </c>
      <c r="K180" s="28">
        <v>6.2264530280330899</v>
      </c>
      <c r="L180" s="26">
        <f t="shared" si="6"/>
        <v>8.7567797644086038</v>
      </c>
      <c r="M180" s="26">
        <f t="shared" si="7"/>
        <v>16.399999999999999</v>
      </c>
      <c r="N180" s="26">
        <f t="shared" si="8"/>
        <v>0.9</v>
      </c>
    </row>
    <row r="181" spans="1:14">
      <c r="A181" s="27" t="s">
        <v>37</v>
      </c>
      <c r="B181" s="27">
        <v>3100</v>
      </c>
      <c r="C181" s="27" t="s">
        <v>36</v>
      </c>
      <c r="D181" s="27" t="s">
        <v>17</v>
      </c>
      <c r="E181" s="29">
        <v>0</v>
      </c>
      <c r="F181" s="29">
        <v>49.3</v>
      </c>
      <c r="G181" s="29">
        <v>0.33</v>
      </c>
      <c r="H181" s="29">
        <v>0.69</v>
      </c>
      <c r="I181" s="29">
        <v>3.5999999999999997E-2</v>
      </c>
      <c r="J181" s="29">
        <v>0.26200000000000001</v>
      </c>
      <c r="K181" s="28">
        <v>9.3920655082131805</v>
      </c>
      <c r="L181" s="26">
        <f t="shared" si="6"/>
        <v>13.20884439632588</v>
      </c>
      <c r="M181" s="26">
        <f t="shared" si="7"/>
        <v>24.8</v>
      </c>
      <c r="N181" s="26">
        <f t="shared" si="8"/>
        <v>1.3</v>
      </c>
    </row>
    <row r="182" spans="1:14">
      <c r="A182" s="27" t="s">
        <v>37</v>
      </c>
      <c r="B182" s="27">
        <v>3100</v>
      </c>
      <c r="C182" s="27" t="s">
        <v>36</v>
      </c>
      <c r="D182" s="27" t="s">
        <v>17</v>
      </c>
      <c r="E182" s="29">
        <v>0</v>
      </c>
      <c r="F182" s="29">
        <v>49.3</v>
      </c>
      <c r="G182" s="29">
        <v>0.33</v>
      </c>
      <c r="H182" s="29">
        <v>0.69</v>
      </c>
      <c r="I182" s="29">
        <v>3.5999999999999997E-2</v>
      </c>
      <c r="J182" s="29">
        <v>0.26200000000000001</v>
      </c>
      <c r="K182" s="28">
        <v>3.52410197463101</v>
      </c>
      <c r="L182" s="26">
        <f t="shared" si="6"/>
        <v>4.9562382820881412</v>
      </c>
      <c r="M182" s="26">
        <f t="shared" si="7"/>
        <v>9.3000000000000007</v>
      </c>
      <c r="N182" s="26">
        <f t="shared" si="8"/>
        <v>0.5</v>
      </c>
    </row>
    <row r="183" spans="1:14">
      <c r="A183" s="27" t="s">
        <v>37</v>
      </c>
      <c r="B183" s="27">
        <v>3100</v>
      </c>
      <c r="C183" s="27" t="s">
        <v>36</v>
      </c>
      <c r="D183" s="27" t="s">
        <v>39</v>
      </c>
      <c r="E183" s="29">
        <v>0</v>
      </c>
      <c r="F183" s="29">
        <v>49.3</v>
      </c>
      <c r="G183" s="29">
        <v>0.33</v>
      </c>
      <c r="H183" s="29">
        <v>0.69</v>
      </c>
      <c r="I183" s="29">
        <v>3.5999999999999997E-2</v>
      </c>
      <c r="J183" s="29">
        <v>0.26200000000000001</v>
      </c>
      <c r="K183" s="28">
        <v>3.7123016628189802</v>
      </c>
      <c r="L183" s="26">
        <f t="shared" si="6"/>
        <v>5.2209191868942328</v>
      </c>
      <c r="M183" s="26">
        <f t="shared" si="7"/>
        <v>9.8000000000000007</v>
      </c>
      <c r="N183" s="26">
        <f t="shared" si="8"/>
        <v>0.5</v>
      </c>
    </row>
    <row r="184" spans="1:14">
      <c r="A184" s="27" t="s">
        <v>37</v>
      </c>
      <c r="B184" s="27">
        <v>3100</v>
      </c>
      <c r="C184" s="27" t="s">
        <v>36</v>
      </c>
      <c r="D184" s="27" t="s">
        <v>17</v>
      </c>
      <c r="E184" s="29">
        <v>0</v>
      </c>
      <c r="F184" s="29">
        <v>49.3</v>
      </c>
      <c r="G184" s="29">
        <v>0.33</v>
      </c>
      <c r="H184" s="29">
        <v>0.69</v>
      </c>
      <c r="I184" s="29">
        <v>3.5999999999999997E-2</v>
      </c>
      <c r="J184" s="29">
        <v>0.26200000000000001</v>
      </c>
      <c r="K184" s="28">
        <v>3.6912954525170201</v>
      </c>
      <c r="L184" s="26">
        <f t="shared" si="6"/>
        <v>5.1913764028290608</v>
      </c>
      <c r="M184" s="26">
        <f t="shared" si="7"/>
        <v>9.6999999999999993</v>
      </c>
      <c r="N184" s="26">
        <f t="shared" si="8"/>
        <v>0.5</v>
      </c>
    </row>
    <row r="185" spans="1:14">
      <c r="A185" s="27" t="s">
        <v>37</v>
      </c>
      <c r="B185" s="27">
        <v>3100</v>
      </c>
      <c r="C185" s="27" t="s">
        <v>36</v>
      </c>
      <c r="D185" s="27" t="s">
        <v>17</v>
      </c>
      <c r="E185" s="29">
        <v>0</v>
      </c>
      <c r="F185" s="29">
        <v>49.3</v>
      </c>
      <c r="G185" s="29">
        <v>0.33</v>
      </c>
      <c r="H185" s="29">
        <v>0.69</v>
      </c>
      <c r="I185" s="29">
        <v>3.5999999999999997E-2</v>
      </c>
      <c r="J185" s="29">
        <v>0.26200000000000001</v>
      </c>
      <c r="K185" s="28">
        <v>8.1890928726910097</v>
      </c>
      <c r="L185" s="26">
        <f t="shared" si="6"/>
        <v>11.517003731271425</v>
      </c>
      <c r="M185" s="26">
        <f t="shared" si="7"/>
        <v>21.6</v>
      </c>
      <c r="N185" s="26">
        <f t="shared" si="8"/>
        <v>1.1000000000000001</v>
      </c>
    </row>
    <row r="186" spans="1:14">
      <c r="A186" s="27" t="s">
        <v>37</v>
      </c>
      <c r="B186" s="27">
        <v>3100</v>
      </c>
      <c r="C186" s="27" t="s">
        <v>36</v>
      </c>
      <c r="D186" s="27" t="s">
        <v>17</v>
      </c>
      <c r="E186" s="29">
        <v>0</v>
      </c>
      <c r="F186" s="29">
        <v>49.3</v>
      </c>
      <c r="G186" s="29">
        <v>0.33</v>
      </c>
      <c r="H186" s="29">
        <v>0.69</v>
      </c>
      <c r="I186" s="29">
        <v>3.5999999999999997E-2</v>
      </c>
      <c r="J186" s="29">
        <v>0.26200000000000001</v>
      </c>
      <c r="K186" s="28">
        <v>11.0886332182</v>
      </c>
      <c r="L186" s="26">
        <f t="shared" si="6"/>
        <v>15.594868947522842</v>
      </c>
      <c r="M186" s="26">
        <f t="shared" si="7"/>
        <v>29.3</v>
      </c>
      <c r="N186" s="26">
        <f t="shared" si="8"/>
        <v>1.5</v>
      </c>
    </row>
    <row r="187" spans="1:14">
      <c r="A187" s="27" t="s">
        <v>37</v>
      </c>
      <c r="B187" s="27">
        <v>3100</v>
      </c>
      <c r="C187" s="27" t="s">
        <v>36</v>
      </c>
      <c r="D187" s="27" t="s">
        <v>17</v>
      </c>
      <c r="E187" s="29">
        <v>0</v>
      </c>
      <c r="F187" s="29">
        <v>49.3</v>
      </c>
      <c r="G187" s="29">
        <v>0.33</v>
      </c>
      <c r="H187" s="29">
        <v>0.69</v>
      </c>
      <c r="I187" s="29">
        <v>3.5999999999999997E-2</v>
      </c>
      <c r="J187" s="29">
        <v>0.26200000000000001</v>
      </c>
      <c r="K187" s="28">
        <v>6.7992448823452296</v>
      </c>
      <c r="L187" s="26">
        <f t="shared" si="6"/>
        <v>9.5623446817822906</v>
      </c>
      <c r="M187" s="26">
        <f t="shared" si="7"/>
        <v>18</v>
      </c>
      <c r="N187" s="26">
        <f t="shared" si="8"/>
        <v>0.9</v>
      </c>
    </row>
    <row r="188" spans="1:14">
      <c r="A188" s="27" t="s">
        <v>37</v>
      </c>
      <c r="B188" s="27">
        <v>3100</v>
      </c>
      <c r="C188" s="27" t="s">
        <v>36</v>
      </c>
      <c r="D188" s="27" t="s">
        <v>38</v>
      </c>
      <c r="E188" s="29">
        <v>0</v>
      </c>
      <c r="F188" s="29">
        <v>49.3</v>
      </c>
      <c r="G188" s="29">
        <v>0.33</v>
      </c>
      <c r="H188" s="29">
        <v>0.69</v>
      </c>
      <c r="I188" s="29">
        <v>3.5999999999999997E-2</v>
      </c>
      <c r="J188" s="29">
        <v>0.26200000000000001</v>
      </c>
      <c r="K188" s="28">
        <v>6.6453298393731401</v>
      </c>
      <c r="L188" s="26">
        <f t="shared" si="6"/>
        <v>9.3458811305970606</v>
      </c>
      <c r="M188" s="26">
        <f t="shared" si="7"/>
        <v>17.5</v>
      </c>
      <c r="N188" s="26">
        <f t="shared" si="8"/>
        <v>0.9</v>
      </c>
    </row>
    <row r="189" spans="1:14">
      <c r="A189" s="27" t="s">
        <v>37</v>
      </c>
      <c r="B189" s="27">
        <v>3100</v>
      </c>
      <c r="C189" s="27" t="s">
        <v>36</v>
      </c>
      <c r="D189" s="27" t="s">
        <v>17</v>
      </c>
      <c r="E189" s="29">
        <v>0</v>
      </c>
      <c r="F189" s="29">
        <v>49.3</v>
      </c>
      <c r="G189" s="29">
        <v>0.33</v>
      </c>
      <c r="H189" s="29">
        <v>0.69</v>
      </c>
      <c r="I189" s="29">
        <v>3.5999999999999997E-2</v>
      </c>
      <c r="J189" s="29">
        <v>0.26200000000000001</v>
      </c>
      <c r="K189" s="28">
        <v>3.0524262740223702</v>
      </c>
      <c r="L189" s="26">
        <f t="shared" si="6"/>
        <v>4.2928814380138274</v>
      </c>
      <c r="M189" s="26">
        <f t="shared" si="7"/>
        <v>8.1</v>
      </c>
      <c r="N189" s="26">
        <f t="shared" si="8"/>
        <v>0.4</v>
      </c>
    </row>
    <row r="190" spans="1:14">
      <c r="A190" s="27" t="s">
        <v>37</v>
      </c>
      <c r="B190" s="27">
        <v>3100</v>
      </c>
      <c r="C190" s="27" t="s">
        <v>36</v>
      </c>
      <c r="D190" s="27" t="s">
        <v>17</v>
      </c>
      <c r="E190" s="29">
        <v>0</v>
      </c>
      <c r="F190" s="29">
        <v>49.3</v>
      </c>
      <c r="G190" s="29">
        <v>0.33</v>
      </c>
      <c r="H190" s="29">
        <v>0.69</v>
      </c>
      <c r="I190" s="29">
        <v>3.5999999999999997E-2</v>
      </c>
      <c r="J190" s="29">
        <v>0.26200000000000001</v>
      </c>
      <c r="K190" s="28">
        <v>8.2849870507264107</v>
      </c>
      <c r="L190" s="26">
        <f t="shared" si="6"/>
        <v>11.651867705024111</v>
      </c>
      <c r="M190" s="26">
        <f t="shared" si="7"/>
        <v>21.9</v>
      </c>
      <c r="N190" s="26">
        <f t="shared" si="8"/>
        <v>1.1000000000000001</v>
      </c>
    </row>
    <row r="191" spans="1:14">
      <c r="A191" s="27" t="s">
        <v>37</v>
      </c>
      <c r="B191" s="27">
        <v>3100</v>
      </c>
      <c r="C191" s="27" t="s">
        <v>36</v>
      </c>
      <c r="D191" s="26"/>
      <c r="E191" s="29">
        <v>0</v>
      </c>
      <c r="F191" s="29">
        <v>49.3</v>
      </c>
      <c r="G191" s="29">
        <v>0.33</v>
      </c>
      <c r="H191" s="29">
        <v>0.69</v>
      </c>
      <c r="I191" s="29">
        <v>3.5999999999999997E-2</v>
      </c>
      <c r="J191" s="29">
        <v>0.26200000000000001</v>
      </c>
      <c r="K191" s="28">
        <v>0.77268328952329102</v>
      </c>
      <c r="L191" s="26">
        <f t="shared" si="6"/>
        <v>1.086688900330731</v>
      </c>
      <c r="M191" s="26">
        <f t="shared" si="7"/>
        <v>2</v>
      </c>
      <c r="N191" s="26">
        <f t="shared" si="8"/>
        <v>0.1</v>
      </c>
    </row>
    <row r="192" spans="1:14">
      <c r="A192" s="27" t="s">
        <v>37</v>
      </c>
      <c r="B192" s="27">
        <v>3100</v>
      </c>
      <c r="C192" s="27" t="s">
        <v>36</v>
      </c>
      <c r="D192" s="27" t="s">
        <v>17</v>
      </c>
      <c r="E192" s="29">
        <v>0</v>
      </c>
      <c r="F192" s="29">
        <v>49.3</v>
      </c>
      <c r="G192" s="29">
        <v>0.33</v>
      </c>
      <c r="H192" s="29">
        <v>0.69</v>
      </c>
      <c r="I192" s="29">
        <v>3.5999999999999997E-2</v>
      </c>
      <c r="J192" s="29">
        <v>0.26200000000000001</v>
      </c>
      <c r="K192" s="28">
        <v>6.2940011284839201</v>
      </c>
      <c r="L192" s="26">
        <f t="shared" si="6"/>
        <v>8.8517782870809771</v>
      </c>
      <c r="M192" s="26">
        <f t="shared" si="7"/>
        <v>16.600000000000001</v>
      </c>
      <c r="N192" s="26">
        <f t="shared" si="8"/>
        <v>0.9</v>
      </c>
    </row>
    <row r="193" spans="1:14">
      <c r="A193" s="27" t="s">
        <v>37</v>
      </c>
      <c r="B193" s="27">
        <v>3100</v>
      </c>
      <c r="C193" s="27" t="s">
        <v>36</v>
      </c>
      <c r="D193" s="27" t="s">
        <v>17</v>
      </c>
      <c r="E193" s="29">
        <v>0</v>
      </c>
      <c r="F193" s="29">
        <v>49.3</v>
      </c>
      <c r="G193" s="29">
        <v>0.33</v>
      </c>
      <c r="H193" s="29">
        <v>0.69</v>
      </c>
      <c r="I193" s="29">
        <v>3.5999999999999997E-2</v>
      </c>
      <c r="J193" s="29">
        <v>0.26200000000000001</v>
      </c>
      <c r="K193" s="28">
        <v>42.732542068800001</v>
      </c>
      <c r="L193" s="26">
        <f t="shared" si="6"/>
        <v>60.098334956525846</v>
      </c>
      <c r="M193" s="26">
        <f t="shared" si="7"/>
        <v>112.8</v>
      </c>
      <c r="N193" s="26">
        <f t="shared" si="8"/>
        <v>5.9</v>
      </c>
    </row>
    <row r="194" spans="1:14">
      <c r="A194" s="27" t="s">
        <v>37</v>
      </c>
      <c r="B194" s="27">
        <v>3100</v>
      </c>
      <c r="C194" s="27" t="s">
        <v>36</v>
      </c>
      <c r="D194" s="27" t="s">
        <v>17</v>
      </c>
      <c r="E194" s="29">
        <v>0</v>
      </c>
      <c r="F194" s="29">
        <v>49.3</v>
      </c>
      <c r="G194" s="29">
        <v>0.33</v>
      </c>
      <c r="H194" s="29">
        <v>0.69</v>
      </c>
      <c r="I194" s="29">
        <v>3.5999999999999997E-2</v>
      </c>
      <c r="J194" s="29">
        <v>0.26200000000000001</v>
      </c>
      <c r="K194" s="28">
        <v>55.297641282299999</v>
      </c>
      <c r="L194" s="26">
        <f t="shared" si="6"/>
        <v>77.769681072072018</v>
      </c>
      <c r="M194" s="26">
        <f t="shared" si="7"/>
        <v>146</v>
      </c>
      <c r="N194" s="26">
        <f t="shared" si="8"/>
        <v>7.6</v>
      </c>
    </row>
    <row r="195" spans="1:14">
      <c r="A195" s="27" t="s">
        <v>37</v>
      </c>
      <c r="B195" s="27">
        <v>3100</v>
      </c>
      <c r="C195" s="27" t="s">
        <v>36</v>
      </c>
      <c r="D195" s="27" t="s">
        <v>17</v>
      </c>
      <c r="E195" s="29">
        <v>0</v>
      </c>
      <c r="F195" s="29">
        <v>49.3</v>
      </c>
      <c r="G195" s="29">
        <v>0.33</v>
      </c>
      <c r="H195" s="29">
        <v>0.69</v>
      </c>
      <c r="I195" s="29">
        <v>3.5999999999999997E-2</v>
      </c>
      <c r="J195" s="29">
        <v>0.26200000000000001</v>
      </c>
      <c r="K195" s="28">
        <v>14.8967355217</v>
      </c>
      <c r="L195" s="26">
        <f t="shared" ref="L195:L258" si="9">(F195*J195*K195/12)+(G195*K195)</f>
        <v>20.950520558793517</v>
      </c>
      <c r="M195" s="26">
        <f t="shared" ref="M195:M258" si="10">ROUND(2.721*H195*L195,1)</f>
        <v>39.299999999999997</v>
      </c>
      <c r="N195" s="26">
        <f t="shared" ref="N195:N258" si="11">ROUND((2.721*I195*L195)+(E195*K195),1)</f>
        <v>2.1</v>
      </c>
    </row>
    <row r="196" spans="1:14">
      <c r="A196" s="27" t="s">
        <v>37</v>
      </c>
      <c r="B196" s="27">
        <v>3100</v>
      </c>
      <c r="C196" s="27" t="s">
        <v>36</v>
      </c>
      <c r="D196" s="27" t="s">
        <v>17</v>
      </c>
      <c r="E196" s="29">
        <v>0</v>
      </c>
      <c r="F196" s="29">
        <v>49.3</v>
      </c>
      <c r="G196" s="29">
        <v>0.33</v>
      </c>
      <c r="H196" s="29">
        <v>0.69</v>
      </c>
      <c r="I196" s="29">
        <v>3.5999999999999997E-2</v>
      </c>
      <c r="J196" s="29">
        <v>0.26200000000000001</v>
      </c>
      <c r="K196" s="28">
        <v>3.6375113637657699</v>
      </c>
      <c r="L196" s="26">
        <f t="shared" si="9"/>
        <v>5.1157353568107826</v>
      </c>
      <c r="M196" s="26">
        <f t="shared" si="10"/>
        <v>9.6</v>
      </c>
      <c r="N196" s="26">
        <f t="shared" si="11"/>
        <v>0.5</v>
      </c>
    </row>
    <row r="197" spans="1:14">
      <c r="A197" s="27" t="s">
        <v>37</v>
      </c>
      <c r="B197" s="27">
        <v>3100</v>
      </c>
      <c r="C197" s="27" t="s">
        <v>36</v>
      </c>
      <c r="D197" s="27" t="s">
        <v>17</v>
      </c>
      <c r="E197" s="29">
        <v>0</v>
      </c>
      <c r="F197" s="29">
        <v>49.3</v>
      </c>
      <c r="G197" s="29">
        <v>0.33</v>
      </c>
      <c r="H197" s="29">
        <v>0.69</v>
      </c>
      <c r="I197" s="29">
        <v>3.5999999999999997E-2</v>
      </c>
      <c r="J197" s="29">
        <v>0.26200000000000001</v>
      </c>
      <c r="K197" s="28">
        <v>0.32504802436215302</v>
      </c>
      <c r="L197" s="26">
        <f t="shared" si="9"/>
        <v>0.4571421239958593</v>
      </c>
      <c r="M197" s="26">
        <f t="shared" si="10"/>
        <v>0.9</v>
      </c>
      <c r="N197" s="26">
        <f t="shared" si="11"/>
        <v>0</v>
      </c>
    </row>
    <row r="198" spans="1:14">
      <c r="A198" s="27" t="s">
        <v>37</v>
      </c>
      <c r="B198" s="27">
        <v>3100</v>
      </c>
      <c r="C198" s="27" t="s">
        <v>36</v>
      </c>
      <c r="D198" s="27" t="s">
        <v>17</v>
      </c>
      <c r="E198" s="29">
        <v>0</v>
      </c>
      <c r="F198" s="29">
        <v>49.3</v>
      </c>
      <c r="G198" s="29">
        <v>0.33</v>
      </c>
      <c r="H198" s="29">
        <v>0.69</v>
      </c>
      <c r="I198" s="29">
        <v>3.5999999999999997E-2</v>
      </c>
      <c r="J198" s="29">
        <v>0.26200000000000001</v>
      </c>
      <c r="K198" s="28">
        <v>27.126142345600002</v>
      </c>
      <c r="L198" s="26">
        <f t="shared" si="9"/>
        <v>38.14975449247941</v>
      </c>
      <c r="M198" s="26">
        <f t="shared" si="10"/>
        <v>71.599999999999994</v>
      </c>
      <c r="N198" s="26">
        <f t="shared" si="11"/>
        <v>3.7</v>
      </c>
    </row>
    <row r="199" spans="1:14">
      <c r="A199" s="27" t="s">
        <v>37</v>
      </c>
      <c r="B199" s="27">
        <v>3100</v>
      </c>
      <c r="C199" s="27" t="s">
        <v>36</v>
      </c>
      <c r="D199" s="27" t="s">
        <v>17</v>
      </c>
      <c r="E199" s="29">
        <v>0</v>
      </c>
      <c r="F199" s="29">
        <v>49.3</v>
      </c>
      <c r="G199" s="29">
        <v>0.33</v>
      </c>
      <c r="H199" s="29">
        <v>0.69</v>
      </c>
      <c r="I199" s="29">
        <v>3.5999999999999997E-2</v>
      </c>
      <c r="J199" s="29">
        <v>0.26200000000000001</v>
      </c>
      <c r="K199" s="28">
        <v>4.31018629621465</v>
      </c>
      <c r="L199" s="26">
        <f t="shared" si="9"/>
        <v>6.0617741705580137</v>
      </c>
      <c r="M199" s="26">
        <f t="shared" si="10"/>
        <v>11.4</v>
      </c>
      <c r="N199" s="26">
        <f t="shared" si="11"/>
        <v>0.6</v>
      </c>
    </row>
    <row r="200" spans="1:14">
      <c r="A200" s="27" t="s">
        <v>37</v>
      </c>
      <c r="B200" s="27">
        <v>3100</v>
      </c>
      <c r="C200" s="27" t="s">
        <v>36</v>
      </c>
      <c r="D200" s="27" t="s">
        <v>17</v>
      </c>
      <c r="E200" s="29">
        <v>0</v>
      </c>
      <c r="F200" s="29">
        <v>49.3</v>
      </c>
      <c r="G200" s="29">
        <v>0.33</v>
      </c>
      <c r="H200" s="29">
        <v>0.69</v>
      </c>
      <c r="I200" s="29">
        <v>3.5999999999999997E-2</v>
      </c>
      <c r="J200" s="29">
        <v>0.26200000000000001</v>
      </c>
      <c r="K200" s="28">
        <v>1.10709693399313</v>
      </c>
      <c r="L200" s="26">
        <f t="shared" si="9"/>
        <v>1.5570026763523714</v>
      </c>
      <c r="M200" s="26">
        <f t="shared" si="10"/>
        <v>2.9</v>
      </c>
      <c r="N200" s="26">
        <f t="shared" si="11"/>
        <v>0.2</v>
      </c>
    </row>
    <row r="201" spans="1:14">
      <c r="A201" s="27" t="s">
        <v>37</v>
      </c>
      <c r="B201" s="27">
        <v>3100</v>
      </c>
      <c r="C201" s="27" t="s">
        <v>36</v>
      </c>
      <c r="D201" s="27" t="s">
        <v>38</v>
      </c>
      <c r="E201" s="29">
        <v>0</v>
      </c>
      <c r="F201" s="29">
        <v>49.3</v>
      </c>
      <c r="G201" s="29">
        <v>0.33</v>
      </c>
      <c r="H201" s="29">
        <v>0.69</v>
      </c>
      <c r="I201" s="29">
        <v>3.5999999999999997E-2</v>
      </c>
      <c r="J201" s="29">
        <v>0.26200000000000001</v>
      </c>
      <c r="K201" s="28">
        <v>4.9562650111559599</v>
      </c>
      <c r="L201" s="26">
        <f t="shared" si="9"/>
        <v>6.9704085072728885</v>
      </c>
      <c r="M201" s="26">
        <f t="shared" si="10"/>
        <v>13.1</v>
      </c>
      <c r="N201" s="26">
        <f t="shared" si="11"/>
        <v>0.7</v>
      </c>
    </row>
    <row r="202" spans="1:14">
      <c r="A202" s="27" t="s">
        <v>37</v>
      </c>
      <c r="B202" s="27">
        <v>3100</v>
      </c>
      <c r="C202" s="27" t="s">
        <v>36</v>
      </c>
      <c r="D202" s="27" t="s">
        <v>17</v>
      </c>
      <c r="E202" s="29">
        <v>0</v>
      </c>
      <c r="F202" s="29">
        <v>49.3</v>
      </c>
      <c r="G202" s="29">
        <v>0.33</v>
      </c>
      <c r="H202" s="29">
        <v>0.69</v>
      </c>
      <c r="I202" s="29">
        <v>3.5999999999999997E-2</v>
      </c>
      <c r="J202" s="29">
        <v>0.26200000000000001</v>
      </c>
      <c r="K202" s="28">
        <v>7.9314541897460398</v>
      </c>
      <c r="L202" s="26">
        <f t="shared" si="9"/>
        <v>11.154664981555667</v>
      </c>
      <c r="M202" s="26">
        <f t="shared" si="10"/>
        <v>20.9</v>
      </c>
      <c r="N202" s="26">
        <f t="shared" si="11"/>
        <v>1.1000000000000001</v>
      </c>
    </row>
    <row r="203" spans="1:14">
      <c r="A203" s="27" t="s">
        <v>37</v>
      </c>
      <c r="B203" s="27">
        <v>3100</v>
      </c>
      <c r="C203" s="27" t="s">
        <v>36</v>
      </c>
      <c r="D203" s="27" t="s">
        <v>17</v>
      </c>
      <c r="E203" s="29">
        <v>0</v>
      </c>
      <c r="F203" s="29">
        <v>49.3</v>
      </c>
      <c r="G203" s="29">
        <v>0.33</v>
      </c>
      <c r="H203" s="29">
        <v>0.69</v>
      </c>
      <c r="I203" s="29">
        <v>3.5999999999999997E-2</v>
      </c>
      <c r="J203" s="29">
        <v>0.26200000000000001</v>
      </c>
      <c r="K203" s="28">
        <v>36.4127911904</v>
      </c>
      <c r="L203" s="26">
        <f t="shared" si="9"/>
        <v>51.210342650325387</v>
      </c>
      <c r="M203" s="26">
        <f t="shared" si="10"/>
        <v>96.1</v>
      </c>
      <c r="N203" s="26">
        <f t="shared" si="11"/>
        <v>5</v>
      </c>
    </row>
    <row r="204" spans="1:14">
      <c r="A204" s="27" t="s">
        <v>37</v>
      </c>
      <c r="B204" s="27">
        <v>3100</v>
      </c>
      <c r="C204" s="27" t="s">
        <v>36</v>
      </c>
      <c r="D204" s="27" t="s">
        <v>19</v>
      </c>
      <c r="E204" s="29">
        <v>0</v>
      </c>
      <c r="F204" s="29">
        <v>49.3</v>
      </c>
      <c r="G204" s="29">
        <v>0.33</v>
      </c>
      <c r="H204" s="29">
        <v>0.69</v>
      </c>
      <c r="I204" s="29">
        <v>3.5999999999999997E-2</v>
      </c>
      <c r="J204" s="29">
        <v>0.26200000000000001</v>
      </c>
      <c r="K204" s="28">
        <v>12.223869841599999</v>
      </c>
      <c r="L204" s="26">
        <f t="shared" si="9"/>
        <v>17.191446814062211</v>
      </c>
      <c r="M204" s="26">
        <f t="shared" si="10"/>
        <v>32.299999999999997</v>
      </c>
      <c r="N204" s="26">
        <f t="shared" si="11"/>
        <v>1.7</v>
      </c>
    </row>
    <row r="205" spans="1:14">
      <c r="A205" s="27" t="s">
        <v>37</v>
      </c>
      <c r="B205" s="27">
        <v>3100</v>
      </c>
      <c r="C205" s="27" t="s">
        <v>36</v>
      </c>
      <c r="D205" s="27" t="s">
        <v>17</v>
      </c>
      <c r="E205" s="29">
        <v>0</v>
      </c>
      <c r="F205" s="29">
        <v>49.3</v>
      </c>
      <c r="G205" s="29">
        <v>0.33</v>
      </c>
      <c r="H205" s="29">
        <v>0.69</v>
      </c>
      <c r="I205" s="29">
        <v>3.5999999999999997E-2</v>
      </c>
      <c r="J205" s="29">
        <v>0.26200000000000001</v>
      </c>
      <c r="K205" s="28">
        <v>4.5095001386801901</v>
      </c>
      <c r="L205" s="26">
        <f t="shared" si="9"/>
        <v>6.3420858367041744</v>
      </c>
      <c r="M205" s="26">
        <f t="shared" si="10"/>
        <v>11.9</v>
      </c>
      <c r="N205" s="26">
        <f t="shared" si="11"/>
        <v>0.6</v>
      </c>
    </row>
    <row r="206" spans="1:14">
      <c r="A206" s="27" t="s">
        <v>37</v>
      </c>
      <c r="B206" s="27">
        <v>3100</v>
      </c>
      <c r="C206" s="27" t="s">
        <v>36</v>
      </c>
      <c r="D206" s="27" t="s">
        <v>17</v>
      </c>
      <c r="E206" s="29">
        <v>0</v>
      </c>
      <c r="F206" s="29">
        <v>49.3</v>
      </c>
      <c r="G206" s="29">
        <v>0.33</v>
      </c>
      <c r="H206" s="29">
        <v>0.69</v>
      </c>
      <c r="I206" s="29">
        <v>3.5999999999999997E-2</v>
      </c>
      <c r="J206" s="29">
        <v>0.26200000000000001</v>
      </c>
      <c r="K206" s="28">
        <v>4.3460483950534403</v>
      </c>
      <c r="L206" s="26">
        <f t="shared" si="9"/>
        <v>6.1122100286632399</v>
      </c>
      <c r="M206" s="26">
        <f t="shared" si="10"/>
        <v>11.5</v>
      </c>
      <c r="N206" s="26">
        <f t="shared" si="11"/>
        <v>0.6</v>
      </c>
    </row>
    <row r="207" spans="1:14">
      <c r="A207" s="27" t="s">
        <v>37</v>
      </c>
      <c r="B207" s="27">
        <v>3100</v>
      </c>
      <c r="C207" s="27" t="s">
        <v>36</v>
      </c>
      <c r="D207" s="27" t="s">
        <v>17</v>
      </c>
      <c r="E207" s="29">
        <v>0</v>
      </c>
      <c r="F207" s="29">
        <v>49.3</v>
      </c>
      <c r="G207" s="29">
        <v>0.33</v>
      </c>
      <c r="H207" s="29">
        <v>0.69</v>
      </c>
      <c r="I207" s="29">
        <v>3.5999999999999997E-2</v>
      </c>
      <c r="J207" s="29">
        <v>0.26200000000000001</v>
      </c>
      <c r="K207" s="28">
        <v>0.19887563325650401</v>
      </c>
      <c r="L207" s="26">
        <f t="shared" si="9"/>
        <v>0.2796953760180596</v>
      </c>
      <c r="M207" s="26">
        <f t="shared" si="10"/>
        <v>0.5</v>
      </c>
      <c r="N207" s="26">
        <f t="shared" si="11"/>
        <v>0</v>
      </c>
    </row>
    <row r="208" spans="1:14">
      <c r="A208" s="27" t="s">
        <v>37</v>
      </c>
      <c r="B208" s="27">
        <v>3100</v>
      </c>
      <c r="C208" s="27" t="s">
        <v>36</v>
      </c>
      <c r="D208" s="27" t="s">
        <v>17</v>
      </c>
      <c r="E208" s="29">
        <v>0</v>
      </c>
      <c r="F208" s="29">
        <v>49.3</v>
      </c>
      <c r="G208" s="29">
        <v>0.33</v>
      </c>
      <c r="H208" s="29">
        <v>0.69</v>
      </c>
      <c r="I208" s="29">
        <v>3.5999999999999997E-2</v>
      </c>
      <c r="J208" s="29">
        <v>0.26200000000000001</v>
      </c>
      <c r="K208" s="28">
        <v>75.877200223599999</v>
      </c>
      <c r="L208" s="26">
        <f t="shared" si="9"/>
        <v>106.71242977446732</v>
      </c>
      <c r="M208" s="26">
        <f t="shared" si="10"/>
        <v>200.4</v>
      </c>
      <c r="N208" s="26">
        <f t="shared" si="11"/>
        <v>10.5</v>
      </c>
    </row>
    <row r="209" spans="1:14">
      <c r="A209" s="27" t="s">
        <v>37</v>
      </c>
      <c r="B209" s="27">
        <v>3100</v>
      </c>
      <c r="C209" s="27" t="s">
        <v>36</v>
      </c>
      <c r="D209" s="27" t="s">
        <v>18</v>
      </c>
      <c r="E209" s="29">
        <v>0</v>
      </c>
      <c r="F209" s="29">
        <v>49.3</v>
      </c>
      <c r="G209" s="29">
        <v>0.33</v>
      </c>
      <c r="H209" s="29">
        <v>0.69</v>
      </c>
      <c r="I209" s="29">
        <v>3.5999999999999997E-2</v>
      </c>
      <c r="J209" s="29">
        <v>0.26200000000000001</v>
      </c>
      <c r="K209" s="28">
        <v>4.08678779613183</v>
      </c>
      <c r="L209" s="26">
        <f t="shared" si="9"/>
        <v>5.7475902433498698</v>
      </c>
      <c r="M209" s="26">
        <f t="shared" si="10"/>
        <v>10.8</v>
      </c>
      <c r="N209" s="26">
        <f t="shared" si="11"/>
        <v>0.6</v>
      </c>
    </row>
    <row r="210" spans="1:14">
      <c r="A210" s="27" t="s">
        <v>37</v>
      </c>
      <c r="B210" s="27">
        <v>3100</v>
      </c>
      <c r="C210" s="27" t="s">
        <v>36</v>
      </c>
      <c r="D210" s="27" t="s">
        <v>17</v>
      </c>
      <c r="E210" s="29">
        <v>0</v>
      </c>
      <c r="F210" s="29">
        <v>49.3</v>
      </c>
      <c r="G210" s="29">
        <v>0.33</v>
      </c>
      <c r="H210" s="29">
        <v>0.69</v>
      </c>
      <c r="I210" s="29">
        <v>3.5999999999999997E-2</v>
      </c>
      <c r="J210" s="29">
        <v>0.26200000000000001</v>
      </c>
      <c r="K210" s="28">
        <v>6.1050672308398104</v>
      </c>
      <c r="L210" s="26">
        <f t="shared" si="9"/>
        <v>8.5860648023325954</v>
      </c>
      <c r="M210" s="26">
        <f t="shared" si="10"/>
        <v>16.100000000000001</v>
      </c>
      <c r="N210" s="26">
        <f t="shared" si="11"/>
        <v>0.8</v>
      </c>
    </row>
    <row r="211" spans="1:14">
      <c r="A211" s="27" t="s">
        <v>37</v>
      </c>
      <c r="B211" s="27">
        <v>3100</v>
      </c>
      <c r="C211" s="27" t="s">
        <v>36</v>
      </c>
      <c r="D211" s="27" t="s">
        <v>38</v>
      </c>
      <c r="E211" s="29">
        <v>0</v>
      </c>
      <c r="F211" s="29">
        <v>49.3</v>
      </c>
      <c r="G211" s="29">
        <v>0.33</v>
      </c>
      <c r="H211" s="29">
        <v>0.69</v>
      </c>
      <c r="I211" s="29">
        <v>3.5999999999999997E-2</v>
      </c>
      <c r="J211" s="29">
        <v>0.26200000000000001</v>
      </c>
      <c r="K211" s="28">
        <v>4.8045173573586597</v>
      </c>
      <c r="L211" s="26">
        <f t="shared" si="9"/>
        <v>6.7569931360999291</v>
      </c>
      <c r="M211" s="26">
        <f t="shared" si="10"/>
        <v>12.7</v>
      </c>
      <c r="N211" s="26">
        <f t="shared" si="11"/>
        <v>0.7</v>
      </c>
    </row>
    <row r="212" spans="1:14">
      <c r="A212" s="27" t="s">
        <v>37</v>
      </c>
      <c r="B212" s="27">
        <v>3100</v>
      </c>
      <c r="C212" s="27" t="s">
        <v>36</v>
      </c>
      <c r="D212" s="27" t="s">
        <v>39</v>
      </c>
      <c r="E212" s="29">
        <v>0</v>
      </c>
      <c r="F212" s="29">
        <v>49.3</v>
      </c>
      <c r="G212" s="29">
        <v>0.33</v>
      </c>
      <c r="H212" s="29">
        <v>0.69</v>
      </c>
      <c r="I212" s="29">
        <v>3.5999999999999997E-2</v>
      </c>
      <c r="J212" s="29">
        <v>0.26200000000000001</v>
      </c>
      <c r="K212" s="28">
        <v>2.80766443602039</v>
      </c>
      <c r="L212" s="26">
        <f t="shared" si="9"/>
        <v>3.9486524684118094</v>
      </c>
      <c r="M212" s="26">
        <f t="shared" si="10"/>
        <v>7.4</v>
      </c>
      <c r="N212" s="26">
        <f t="shared" si="11"/>
        <v>0.4</v>
      </c>
    </row>
    <row r="213" spans="1:14">
      <c r="A213" s="27" t="s">
        <v>37</v>
      </c>
      <c r="B213" s="27">
        <v>3100</v>
      </c>
      <c r="C213" s="27" t="s">
        <v>36</v>
      </c>
      <c r="D213" s="27" t="s">
        <v>39</v>
      </c>
      <c r="E213" s="29">
        <v>0</v>
      </c>
      <c r="F213" s="29">
        <v>49.3</v>
      </c>
      <c r="G213" s="29">
        <v>0.33</v>
      </c>
      <c r="H213" s="29">
        <v>0.69</v>
      </c>
      <c r="I213" s="29">
        <v>3.5999999999999997E-2</v>
      </c>
      <c r="J213" s="29">
        <v>0.26200000000000001</v>
      </c>
      <c r="K213" s="28">
        <v>8.2916470295693898</v>
      </c>
      <c r="L213" s="26">
        <f t="shared" si="9"/>
        <v>11.66123418826923</v>
      </c>
      <c r="M213" s="26">
        <f t="shared" si="10"/>
        <v>21.9</v>
      </c>
      <c r="N213" s="26">
        <f t="shared" si="11"/>
        <v>1.1000000000000001</v>
      </c>
    </row>
    <row r="214" spans="1:14">
      <c r="A214" s="27" t="s">
        <v>37</v>
      </c>
      <c r="B214" s="27">
        <v>3100</v>
      </c>
      <c r="C214" s="27" t="s">
        <v>36</v>
      </c>
      <c r="D214" s="27" t="s">
        <v>17</v>
      </c>
      <c r="E214" s="29">
        <v>0</v>
      </c>
      <c r="F214" s="29">
        <v>49.3</v>
      </c>
      <c r="G214" s="29">
        <v>0.33</v>
      </c>
      <c r="H214" s="29">
        <v>0.69</v>
      </c>
      <c r="I214" s="29">
        <v>3.5999999999999997E-2</v>
      </c>
      <c r="J214" s="29">
        <v>0.26200000000000001</v>
      </c>
      <c r="K214" s="28">
        <v>6.0506410408711604</v>
      </c>
      <c r="L214" s="26">
        <f t="shared" si="9"/>
        <v>8.5095207158638502</v>
      </c>
      <c r="M214" s="26">
        <f t="shared" si="10"/>
        <v>16</v>
      </c>
      <c r="N214" s="26">
        <f t="shared" si="11"/>
        <v>0.8</v>
      </c>
    </row>
    <row r="215" spans="1:14">
      <c r="A215" s="27" t="s">
        <v>37</v>
      </c>
      <c r="B215" s="27">
        <v>3100</v>
      </c>
      <c r="C215" s="27" t="s">
        <v>36</v>
      </c>
      <c r="D215" s="27" t="s">
        <v>17</v>
      </c>
      <c r="E215" s="29">
        <v>0</v>
      </c>
      <c r="F215" s="29">
        <v>49.3</v>
      </c>
      <c r="G215" s="29">
        <v>0.33</v>
      </c>
      <c r="H215" s="29">
        <v>0.69</v>
      </c>
      <c r="I215" s="29">
        <v>3.5999999999999997E-2</v>
      </c>
      <c r="J215" s="29">
        <v>0.26200000000000001</v>
      </c>
      <c r="K215" s="28">
        <v>5.23984830334481</v>
      </c>
      <c r="L215" s="26">
        <f t="shared" si="9"/>
        <v>7.369235323019085</v>
      </c>
      <c r="M215" s="26">
        <f t="shared" si="10"/>
        <v>13.8</v>
      </c>
      <c r="N215" s="26">
        <f t="shared" si="11"/>
        <v>0.7</v>
      </c>
    </row>
    <row r="216" spans="1:14">
      <c r="A216" s="27" t="s">
        <v>37</v>
      </c>
      <c r="B216" s="27">
        <v>3100</v>
      </c>
      <c r="C216" s="27" t="s">
        <v>36</v>
      </c>
      <c r="D216" s="27" t="s">
        <v>17</v>
      </c>
      <c r="E216" s="29">
        <v>0</v>
      </c>
      <c r="F216" s="29">
        <v>49.3</v>
      </c>
      <c r="G216" s="29">
        <v>0.33</v>
      </c>
      <c r="H216" s="29">
        <v>0.69</v>
      </c>
      <c r="I216" s="29">
        <v>3.5999999999999997E-2</v>
      </c>
      <c r="J216" s="29">
        <v>0.26200000000000001</v>
      </c>
      <c r="K216" s="28">
        <v>5.5421248688873499</v>
      </c>
      <c r="L216" s="26">
        <f t="shared" si="9"/>
        <v>7.7943520468553542</v>
      </c>
      <c r="M216" s="26">
        <f t="shared" si="10"/>
        <v>14.6</v>
      </c>
      <c r="N216" s="26">
        <f t="shared" si="11"/>
        <v>0.8</v>
      </c>
    </row>
    <row r="217" spans="1:14">
      <c r="A217" s="27" t="s">
        <v>37</v>
      </c>
      <c r="B217" s="27">
        <v>3100</v>
      </c>
      <c r="C217" s="27" t="s">
        <v>36</v>
      </c>
      <c r="D217" s="27" t="s">
        <v>38</v>
      </c>
      <c r="E217" s="29">
        <v>0</v>
      </c>
      <c r="F217" s="29">
        <v>49.3</v>
      </c>
      <c r="G217" s="29">
        <v>0.33</v>
      </c>
      <c r="H217" s="29">
        <v>0.69</v>
      </c>
      <c r="I217" s="29">
        <v>3.5999999999999997E-2</v>
      </c>
      <c r="J217" s="29">
        <v>0.26200000000000001</v>
      </c>
      <c r="K217" s="28">
        <v>25.045198339300001</v>
      </c>
      <c r="L217" s="26">
        <f t="shared" si="9"/>
        <v>35.223149524419199</v>
      </c>
      <c r="M217" s="26">
        <f t="shared" si="10"/>
        <v>66.099999999999994</v>
      </c>
      <c r="N217" s="26">
        <f t="shared" si="11"/>
        <v>3.5</v>
      </c>
    </row>
    <row r="218" spans="1:14">
      <c r="A218" s="27" t="s">
        <v>37</v>
      </c>
      <c r="B218" s="27">
        <v>3100</v>
      </c>
      <c r="C218" s="27" t="s">
        <v>36</v>
      </c>
      <c r="D218" s="27" t="s">
        <v>17</v>
      </c>
      <c r="E218" s="29">
        <v>0</v>
      </c>
      <c r="F218" s="29">
        <v>49.3</v>
      </c>
      <c r="G218" s="29">
        <v>0.33</v>
      </c>
      <c r="H218" s="29">
        <v>0.69</v>
      </c>
      <c r="I218" s="29">
        <v>3.5999999999999997E-2</v>
      </c>
      <c r="J218" s="29">
        <v>0.26200000000000001</v>
      </c>
      <c r="K218" s="28">
        <v>1.7668860755340801</v>
      </c>
      <c r="L218" s="26">
        <f t="shared" si="9"/>
        <v>2.4849191285298713</v>
      </c>
      <c r="M218" s="26">
        <f t="shared" si="10"/>
        <v>4.7</v>
      </c>
      <c r="N218" s="26">
        <f t="shared" si="11"/>
        <v>0.2</v>
      </c>
    </row>
    <row r="219" spans="1:14">
      <c r="A219" s="27" t="s">
        <v>37</v>
      </c>
      <c r="B219" s="27">
        <v>3100</v>
      </c>
      <c r="C219" s="27" t="s">
        <v>36</v>
      </c>
      <c r="D219" s="27" t="s">
        <v>17</v>
      </c>
      <c r="E219" s="29">
        <v>0</v>
      </c>
      <c r="F219" s="29">
        <v>49.3</v>
      </c>
      <c r="G219" s="29">
        <v>0.33</v>
      </c>
      <c r="H219" s="29">
        <v>0.69</v>
      </c>
      <c r="I219" s="29">
        <v>3.5999999999999997E-2</v>
      </c>
      <c r="J219" s="29">
        <v>0.26200000000000001</v>
      </c>
      <c r="K219" s="28">
        <v>4.3500016914229303</v>
      </c>
      <c r="L219" s="26">
        <f t="shared" si="9"/>
        <v>6.1177698787890185</v>
      </c>
      <c r="M219" s="26">
        <f t="shared" si="10"/>
        <v>11.5</v>
      </c>
      <c r="N219" s="26">
        <f t="shared" si="11"/>
        <v>0.6</v>
      </c>
    </row>
    <row r="220" spans="1:14">
      <c r="A220" s="27" t="s">
        <v>37</v>
      </c>
      <c r="B220" s="27">
        <v>3100</v>
      </c>
      <c r="C220" s="27" t="s">
        <v>36</v>
      </c>
      <c r="D220" s="27" t="s">
        <v>17</v>
      </c>
      <c r="E220" s="29">
        <v>0</v>
      </c>
      <c r="F220" s="29">
        <v>49.3</v>
      </c>
      <c r="G220" s="29">
        <v>0.33</v>
      </c>
      <c r="H220" s="29">
        <v>0.69</v>
      </c>
      <c r="I220" s="29">
        <v>3.5999999999999997E-2</v>
      </c>
      <c r="J220" s="29">
        <v>0.26200000000000001</v>
      </c>
      <c r="K220" s="28">
        <v>1.4296716264775999</v>
      </c>
      <c r="L220" s="26">
        <f t="shared" si="9"/>
        <v>2.0106663476176552</v>
      </c>
      <c r="M220" s="26">
        <f t="shared" si="10"/>
        <v>3.8</v>
      </c>
      <c r="N220" s="26">
        <f t="shared" si="11"/>
        <v>0.2</v>
      </c>
    </row>
    <row r="221" spans="1:14">
      <c r="A221" s="27" t="s">
        <v>37</v>
      </c>
      <c r="B221" s="27">
        <v>3100</v>
      </c>
      <c r="C221" s="27" t="s">
        <v>36</v>
      </c>
      <c r="D221" s="27" t="s">
        <v>39</v>
      </c>
      <c r="E221" s="29">
        <v>0</v>
      </c>
      <c r="F221" s="29">
        <v>49.3</v>
      </c>
      <c r="G221" s="29">
        <v>0.33</v>
      </c>
      <c r="H221" s="29">
        <v>0.69</v>
      </c>
      <c r="I221" s="29">
        <v>3.5999999999999997E-2</v>
      </c>
      <c r="J221" s="29">
        <v>0.26200000000000001</v>
      </c>
      <c r="K221" s="28">
        <v>5.2539581741572201</v>
      </c>
      <c r="L221" s="26">
        <f t="shared" si="9"/>
        <v>7.3890792101651446</v>
      </c>
      <c r="M221" s="26">
        <f t="shared" si="10"/>
        <v>13.9</v>
      </c>
      <c r="N221" s="26">
        <f t="shared" si="11"/>
        <v>0.7</v>
      </c>
    </row>
    <row r="222" spans="1:14">
      <c r="A222" s="27" t="s">
        <v>37</v>
      </c>
      <c r="B222" s="27">
        <v>3100</v>
      </c>
      <c r="C222" s="27" t="s">
        <v>36</v>
      </c>
      <c r="D222" s="27" t="s">
        <v>17</v>
      </c>
      <c r="E222" s="29">
        <v>0</v>
      </c>
      <c r="F222" s="29">
        <v>49.3</v>
      </c>
      <c r="G222" s="29">
        <v>0.33</v>
      </c>
      <c r="H222" s="29">
        <v>0.69</v>
      </c>
      <c r="I222" s="29">
        <v>3.5999999999999997E-2</v>
      </c>
      <c r="J222" s="29">
        <v>0.26200000000000001</v>
      </c>
      <c r="K222" s="28">
        <v>4.1867354124514998E-2</v>
      </c>
      <c r="L222" s="26">
        <f t="shared" si="9"/>
        <v>5.8881549051482483E-2</v>
      </c>
      <c r="M222" s="26">
        <f t="shared" si="10"/>
        <v>0.1</v>
      </c>
      <c r="N222" s="26">
        <f t="shared" si="11"/>
        <v>0</v>
      </c>
    </row>
    <row r="223" spans="1:14">
      <c r="A223" s="27" t="s">
        <v>37</v>
      </c>
      <c r="B223" s="27">
        <v>3100</v>
      </c>
      <c r="C223" s="27" t="s">
        <v>36</v>
      </c>
      <c r="D223" s="27" t="s">
        <v>17</v>
      </c>
      <c r="E223" s="29">
        <v>0</v>
      </c>
      <c r="F223" s="29">
        <v>49.3</v>
      </c>
      <c r="G223" s="29">
        <v>0.33</v>
      </c>
      <c r="H223" s="29">
        <v>0.69</v>
      </c>
      <c r="I223" s="29">
        <v>3.5999999999999997E-2</v>
      </c>
      <c r="J223" s="29">
        <v>0.26200000000000001</v>
      </c>
      <c r="K223" s="28">
        <v>2.13577448325674</v>
      </c>
      <c r="L223" s="26">
        <f t="shared" si="9"/>
        <v>3.0037176370108911</v>
      </c>
      <c r="M223" s="26">
        <f t="shared" si="10"/>
        <v>5.6</v>
      </c>
      <c r="N223" s="26">
        <f t="shared" si="11"/>
        <v>0.3</v>
      </c>
    </row>
    <row r="224" spans="1:14">
      <c r="A224" s="27" t="s">
        <v>37</v>
      </c>
      <c r="B224" s="27">
        <v>3100</v>
      </c>
      <c r="C224" s="27" t="s">
        <v>36</v>
      </c>
      <c r="D224" s="27" t="s">
        <v>17</v>
      </c>
      <c r="E224" s="29">
        <v>0</v>
      </c>
      <c r="F224" s="29">
        <v>49.3</v>
      </c>
      <c r="G224" s="29">
        <v>0.33</v>
      </c>
      <c r="H224" s="29">
        <v>0.69</v>
      </c>
      <c r="I224" s="29">
        <v>3.5999999999999997E-2</v>
      </c>
      <c r="J224" s="29">
        <v>0.26200000000000001</v>
      </c>
      <c r="K224" s="28">
        <v>7.94591162788487</v>
      </c>
      <c r="L224" s="26">
        <f t="shared" si="9"/>
        <v>11.174997681596816</v>
      </c>
      <c r="M224" s="26">
        <f t="shared" si="10"/>
        <v>21</v>
      </c>
      <c r="N224" s="26">
        <f t="shared" si="11"/>
        <v>1.1000000000000001</v>
      </c>
    </row>
    <row r="225" spans="1:14">
      <c r="A225" s="27" t="s">
        <v>37</v>
      </c>
      <c r="B225" s="27">
        <v>3100</v>
      </c>
      <c r="C225" s="27" t="s">
        <v>36</v>
      </c>
      <c r="D225" s="27" t="s">
        <v>17</v>
      </c>
      <c r="E225" s="29">
        <v>0</v>
      </c>
      <c r="F225" s="29">
        <v>49.3</v>
      </c>
      <c r="G225" s="29">
        <v>0.33</v>
      </c>
      <c r="H225" s="29">
        <v>0.69</v>
      </c>
      <c r="I225" s="29">
        <v>3.5999999999999997E-2</v>
      </c>
      <c r="J225" s="29">
        <v>0.26200000000000001</v>
      </c>
      <c r="K225" s="28">
        <v>2.4403213962380002</v>
      </c>
      <c r="L225" s="26">
        <f t="shared" si="9"/>
        <v>3.4320273396458525</v>
      </c>
      <c r="M225" s="26">
        <f t="shared" si="10"/>
        <v>6.4</v>
      </c>
      <c r="N225" s="26">
        <f t="shared" si="11"/>
        <v>0.3</v>
      </c>
    </row>
    <row r="226" spans="1:14">
      <c r="A226" s="27" t="s">
        <v>37</v>
      </c>
      <c r="B226" s="27">
        <v>3100</v>
      </c>
      <c r="C226" s="27" t="s">
        <v>36</v>
      </c>
      <c r="D226" s="27" t="s">
        <v>39</v>
      </c>
      <c r="E226" s="29">
        <v>0</v>
      </c>
      <c r="F226" s="29">
        <v>49.3</v>
      </c>
      <c r="G226" s="29">
        <v>0.33</v>
      </c>
      <c r="H226" s="29">
        <v>0.69</v>
      </c>
      <c r="I226" s="29">
        <v>3.5999999999999997E-2</v>
      </c>
      <c r="J226" s="29">
        <v>0.26200000000000001</v>
      </c>
      <c r="K226" s="28">
        <v>3.14339333866686</v>
      </c>
      <c r="L226" s="26">
        <f t="shared" si="9"/>
        <v>4.4208160016120939</v>
      </c>
      <c r="M226" s="26">
        <f t="shared" si="10"/>
        <v>8.3000000000000007</v>
      </c>
      <c r="N226" s="26">
        <f t="shared" si="11"/>
        <v>0.4</v>
      </c>
    </row>
    <row r="227" spans="1:14">
      <c r="A227" s="27" t="s">
        <v>37</v>
      </c>
      <c r="B227" s="27">
        <v>3100</v>
      </c>
      <c r="C227" s="27" t="s">
        <v>36</v>
      </c>
      <c r="D227" s="27" t="s">
        <v>38</v>
      </c>
      <c r="E227" s="29">
        <v>0</v>
      </c>
      <c r="F227" s="29">
        <v>49.3</v>
      </c>
      <c r="G227" s="29">
        <v>0.33</v>
      </c>
      <c r="H227" s="29">
        <v>0.69</v>
      </c>
      <c r="I227" s="29">
        <v>3.5999999999999997E-2</v>
      </c>
      <c r="J227" s="29">
        <v>0.26200000000000001</v>
      </c>
      <c r="K227" s="28">
        <v>26.797152397600001</v>
      </c>
      <c r="L227" s="26">
        <f t="shared" si="9"/>
        <v>37.687068512778012</v>
      </c>
      <c r="M227" s="26">
        <f t="shared" si="10"/>
        <v>70.8</v>
      </c>
      <c r="N227" s="26">
        <f t="shared" si="11"/>
        <v>3.7</v>
      </c>
    </row>
    <row r="228" spans="1:14">
      <c r="A228" s="27" t="s">
        <v>37</v>
      </c>
      <c r="B228" s="27">
        <v>3100</v>
      </c>
      <c r="C228" s="27" t="s">
        <v>36</v>
      </c>
      <c r="D228" s="27" t="s">
        <v>17</v>
      </c>
      <c r="E228" s="29">
        <v>0</v>
      </c>
      <c r="F228" s="29">
        <v>49.3</v>
      </c>
      <c r="G228" s="29">
        <v>0.33</v>
      </c>
      <c r="H228" s="29">
        <v>0.69</v>
      </c>
      <c r="I228" s="29">
        <v>3.5999999999999997E-2</v>
      </c>
      <c r="J228" s="29">
        <v>0.26200000000000001</v>
      </c>
      <c r="K228" s="28">
        <v>137.321295999</v>
      </c>
      <c r="L228" s="26">
        <f t="shared" si="9"/>
        <v>193.12638200472691</v>
      </c>
      <c r="M228" s="26">
        <f t="shared" si="10"/>
        <v>362.6</v>
      </c>
      <c r="N228" s="26">
        <f t="shared" si="11"/>
        <v>18.899999999999999</v>
      </c>
    </row>
    <row r="229" spans="1:14">
      <c r="A229" s="27" t="s">
        <v>37</v>
      </c>
      <c r="B229" s="27">
        <v>3100</v>
      </c>
      <c r="C229" s="27" t="s">
        <v>36</v>
      </c>
      <c r="D229" s="27" t="s">
        <v>17</v>
      </c>
      <c r="E229" s="29">
        <v>0</v>
      </c>
      <c r="F229" s="29">
        <v>49.3</v>
      </c>
      <c r="G229" s="29">
        <v>0.33</v>
      </c>
      <c r="H229" s="29">
        <v>0.69</v>
      </c>
      <c r="I229" s="29">
        <v>3.5999999999999997E-2</v>
      </c>
      <c r="J229" s="29">
        <v>0.26200000000000001</v>
      </c>
      <c r="K229" s="28">
        <v>1.3310065423989701</v>
      </c>
      <c r="L229" s="26">
        <f t="shared" si="9"/>
        <v>1.8719054177875383</v>
      </c>
      <c r="M229" s="26">
        <f t="shared" si="10"/>
        <v>3.5</v>
      </c>
      <c r="N229" s="26">
        <f t="shared" si="11"/>
        <v>0.2</v>
      </c>
    </row>
    <row r="230" spans="1:14">
      <c r="A230" s="27" t="s">
        <v>37</v>
      </c>
      <c r="B230" s="27">
        <v>3100</v>
      </c>
      <c r="C230" s="27" t="s">
        <v>36</v>
      </c>
      <c r="D230" s="27" t="s">
        <v>17</v>
      </c>
      <c r="E230" s="29">
        <v>0</v>
      </c>
      <c r="F230" s="29">
        <v>49.3</v>
      </c>
      <c r="G230" s="29">
        <v>0.33</v>
      </c>
      <c r="H230" s="29">
        <v>0.69</v>
      </c>
      <c r="I230" s="29">
        <v>3.5999999999999997E-2</v>
      </c>
      <c r="J230" s="29">
        <v>0.26200000000000001</v>
      </c>
      <c r="K230" s="28">
        <v>31.788115866199998</v>
      </c>
      <c r="L230" s="26">
        <f t="shared" si="9"/>
        <v>44.706276352292569</v>
      </c>
      <c r="M230" s="26">
        <f t="shared" si="10"/>
        <v>83.9</v>
      </c>
      <c r="N230" s="26">
        <f t="shared" si="11"/>
        <v>4.4000000000000004</v>
      </c>
    </row>
    <row r="231" spans="1:14">
      <c r="A231" s="27" t="s">
        <v>37</v>
      </c>
      <c r="B231" s="27">
        <v>3100</v>
      </c>
      <c r="C231" s="27" t="s">
        <v>36</v>
      </c>
      <c r="D231" s="27" t="s">
        <v>17</v>
      </c>
      <c r="E231" s="29">
        <v>0</v>
      </c>
      <c r="F231" s="29">
        <v>49.3</v>
      </c>
      <c r="G231" s="29">
        <v>0.33</v>
      </c>
      <c r="H231" s="29">
        <v>0.69</v>
      </c>
      <c r="I231" s="29">
        <v>3.5999999999999997E-2</v>
      </c>
      <c r="J231" s="29">
        <v>0.26200000000000001</v>
      </c>
      <c r="K231" s="28">
        <v>61.994863800499999</v>
      </c>
      <c r="L231" s="26">
        <f t="shared" si="9"/>
        <v>87.188543201293186</v>
      </c>
      <c r="M231" s="26">
        <f t="shared" si="10"/>
        <v>163.69999999999999</v>
      </c>
      <c r="N231" s="26">
        <f t="shared" si="11"/>
        <v>8.5</v>
      </c>
    </row>
    <row r="232" spans="1:14">
      <c r="A232" s="27" t="s">
        <v>37</v>
      </c>
      <c r="B232" s="27">
        <v>3100</v>
      </c>
      <c r="C232" s="27" t="s">
        <v>36</v>
      </c>
      <c r="D232" s="27" t="s">
        <v>17</v>
      </c>
      <c r="E232" s="29">
        <v>0</v>
      </c>
      <c r="F232" s="29">
        <v>49.3</v>
      </c>
      <c r="G232" s="29">
        <v>0.33</v>
      </c>
      <c r="H232" s="29">
        <v>0.69</v>
      </c>
      <c r="I232" s="29">
        <v>3.5999999999999997E-2</v>
      </c>
      <c r="J232" s="29">
        <v>0.26200000000000001</v>
      </c>
      <c r="K232" s="28">
        <v>45.777919327200003</v>
      </c>
      <c r="L232" s="26">
        <f t="shared" si="9"/>
        <v>64.38130277645196</v>
      </c>
      <c r="M232" s="26">
        <f t="shared" si="10"/>
        <v>120.9</v>
      </c>
      <c r="N232" s="26">
        <f t="shared" si="11"/>
        <v>6.3</v>
      </c>
    </row>
    <row r="233" spans="1:14">
      <c r="A233" s="27" t="s">
        <v>37</v>
      </c>
      <c r="B233" s="27">
        <v>3100</v>
      </c>
      <c r="C233" s="27" t="s">
        <v>36</v>
      </c>
      <c r="D233" s="27" t="s">
        <v>17</v>
      </c>
      <c r="E233" s="29">
        <v>0</v>
      </c>
      <c r="F233" s="29">
        <v>49.3</v>
      </c>
      <c r="G233" s="29">
        <v>0.33</v>
      </c>
      <c r="H233" s="29">
        <v>0.69</v>
      </c>
      <c r="I233" s="29">
        <v>3.5999999999999997E-2</v>
      </c>
      <c r="J233" s="29">
        <v>0.26200000000000001</v>
      </c>
      <c r="K233" s="28">
        <v>81.455367184599993</v>
      </c>
      <c r="L233" s="26">
        <f t="shared" si="9"/>
        <v>114.55747081896834</v>
      </c>
      <c r="M233" s="26">
        <f t="shared" si="10"/>
        <v>215.1</v>
      </c>
      <c r="N233" s="26">
        <f t="shared" si="11"/>
        <v>11.2</v>
      </c>
    </row>
    <row r="234" spans="1:14">
      <c r="A234" s="27" t="s">
        <v>37</v>
      </c>
      <c r="B234" s="27">
        <v>3100</v>
      </c>
      <c r="C234" s="27" t="s">
        <v>36</v>
      </c>
      <c r="D234" s="27" t="s">
        <v>17</v>
      </c>
      <c r="E234" s="29">
        <v>0</v>
      </c>
      <c r="F234" s="29">
        <v>49.3</v>
      </c>
      <c r="G234" s="29">
        <v>0.33</v>
      </c>
      <c r="H234" s="29">
        <v>0.69</v>
      </c>
      <c r="I234" s="29">
        <v>3.5999999999999997E-2</v>
      </c>
      <c r="J234" s="29">
        <v>0.26200000000000001</v>
      </c>
      <c r="K234" s="28">
        <v>15.2816671601</v>
      </c>
      <c r="L234" s="26">
        <f t="shared" si="9"/>
        <v>21.491881999511968</v>
      </c>
      <c r="M234" s="26">
        <f t="shared" si="10"/>
        <v>40.4</v>
      </c>
      <c r="N234" s="26">
        <f t="shared" si="11"/>
        <v>2.1</v>
      </c>
    </row>
    <row r="235" spans="1:14">
      <c r="A235" s="27" t="s">
        <v>37</v>
      </c>
      <c r="B235" s="27">
        <v>3100</v>
      </c>
      <c r="C235" s="27" t="s">
        <v>36</v>
      </c>
      <c r="D235" s="27" t="s">
        <v>17</v>
      </c>
      <c r="E235" s="29">
        <v>0</v>
      </c>
      <c r="F235" s="29">
        <v>49.3</v>
      </c>
      <c r="G235" s="29">
        <v>0.33</v>
      </c>
      <c r="H235" s="29">
        <v>0.69</v>
      </c>
      <c r="I235" s="29">
        <v>3.5999999999999997E-2</v>
      </c>
      <c r="J235" s="29">
        <v>0.26200000000000001</v>
      </c>
      <c r="K235" s="28">
        <v>2.9405432053406502</v>
      </c>
      <c r="L235" s="26">
        <f t="shared" si="9"/>
        <v>4.1355309549376678</v>
      </c>
      <c r="M235" s="26">
        <f t="shared" si="10"/>
        <v>7.8</v>
      </c>
      <c r="N235" s="26">
        <f t="shared" si="11"/>
        <v>0.4</v>
      </c>
    </row>
    <row r="236" spans="1:14">
      <c r="A236" s="27" t="s">
        <v>37</v>
      </c>
      <c r="B236" s="27">
        <v>3100</v>
      </c>
      <c r="C236" s="27" t="s">
        <v>36</v>
      </c>
      <c r="D236" s="27" t="s">
        <v>39</v>
      </c>
      <c r="E236" s="29">
        <v>0</v>
      </c>
      <c r="F236" s="29">
        <v>49.3</v>
      </c>
      <c r="G236" s="29">
        <v>0.33</v>
      </c>
      <c r="H236" s="29">
        <v>0.69</v>
      </c>
      <c r="I236" s="29">
        <v>3.5999999999999997E-2</v>
      </c>
      <c r="J236" s="29">
        <v>0.26200000000000001</v>
      </c>
      <c r="K236" s="28">
        <v>0.51571681379761103</v>
      </c>
      <c r="L236" s="26">
        <f t="shared" si="9"/>
        <v>0.72529553164473004</v>
      </c>
      <c r="M236" s="26">
        <f t="shared" si="10"/>
        <v>1.4</v>
      </c>
      <c r="N236" s="26">
        <f t="shared" si="11"/>
        <v>0.1</v>
      </c>
    </row>
    <row r="237" spans="1:14">
      <c r="A237" s="27" t="s">
        <v>37</v>
      </c>
      <c r="B237" s="27">
        <v>3100</v>
      </c>
      <c r="C237" s="27" t="s">
        <v>36</v>
      </c>
      <c r="D237" s="27" t="s">
        <v>17</v>
      </c>
      <c r="E237" s="29">
        <v>0</v>
      </c>
      <c r="F237" s="29">
        <v>49.3</v>
      </c>
      <c r="G237" s="29">
        <v>0.33</v>
      </c>
      <c r="H237" s="29">
        <v>0.69</v>
      </c>
      <c r="I237" s="29">
        <v>3.5999999999999997E-2</v>
      </c>
      <c r="J237" s="29">
        <v>0.26200000000000001</v>
      </c>
      <c r="K237" s="28">
        <v>4.6877908144310503</v>
      </c>
      <c r="L237" s="26">
        <f t="shared" si="9"/>
        <v>6.5928308715689212</v>
      </c>
      <c r="M237" s="26">
        <f t="shared" si="10"/>
        <v>12.4</v>
      </c>
      <c r="N237" s="26">
        <f t="shared" si="11"/>
        <v>0.6</v>
      </c>
    </row>
    <row r="238" spans="1:14">
      <c r="A238" s="27" t="s">
        <v>37</v>
      </c>
      <c r="B238" s="27">
        <v>3100</v>
      </c>
      <c r="C238" s="27" t="s">
        <v>36</v>
      </c>
      <c r="D238" s="27" t="s">
        <v>38</v>
      </c>
      <c r="E238" s="29">
        <v>0</v>
      </c>
      <c r="F238" s="29">
        <v>49.3</v>
      </c>
      <c r="G238" s="29">
        <v>0.33</v>
      </c>
      <c r="H238" s="29">
        <v>0.69</v>
      </c>
      <c r="I238" s="29">
        <v>3.5999999999999997E-2</v>
      </c>
      <c r="J238" s="29">
        <v>0.26200000000000001</v>
      </c>
      <c r="K238" s="28">
        <v>44.771877637499998</v>
      </c>
      <c r="L238" s="26">
        <f t="shared" si="9"/>
        <v>62.966422511419374</v>
      </c>
      <c r="M238" s="26">
        <f t="shared" si="10"/>
        <v>118.2</v>
      </c>
      <c r="N238" s="26">
        <f t="shared" si="11"/>
        <v>6.2</v>
      </c>
    </row>
    <row r="239" spans="1:14">
      <c r="A239" s="27" t="s">
        <v>37</v>
      </c>
      <c r="B239" s="27">
        <v>3100</v>
      </c>
      <c r="C239" s="27" t="s">
        <v>36</v>
      </c>
      <c r="D239" s="27" t="s">
        <v>17</v>
      </c>
      <c r="E239" s="29">
        <v>0</v>
      </c>
      <c r="F239" s="29">
        <v>49.3</v>
      </c>
      <c r="G239" s="29">
        <v>0.33</v>
      </c>
      <c r="H239" s="29">
        <v>0.69</v>
      </c>
      <c r="I239" s="29">
        <v>3.5999999999999997E-2</v>
      </c>
      <c r="J239" s="29">
        <v>0.26200000000000001</v>
      </c>
      <c r="K239" s="28">
        <v>15.702084868</v>
      </c>
      <c r="L239" s="26">
        <f t="shared" si="9"/>
        <v>22.083150456940736</v>
      </c>
      <c r="M239" s="26">
        <f t="shared" si="10"/>
        <v>41.5</v>
      </c>
      <c r="N239" s="26">
        <f t="shared" si="11"/>
        <v>2.2000000000000002</v>
      </c>
    </row>
    <row r="240" spans="1:14">
      <c r="A240" s="27" t="s">
        <v>37</v>
      </c>
      <c r="B240" s="27">
        <v>3100</v>
      </c>
      <c r="C240" s="27" t="s">
        <v>36</v>
      </c>
      <c r="D240" s="27" t="s">
        <v>17</v>
      </c>
      <c r="E240" s="29">
        <v>0</v>
      </c>
      <c r="F240" s="29">
        <v>49.3</v>
      </c>
      <c r="G240" s="29">
        <v>0.33</v>
      </c>
      <c r="H240" s="29">
        <v>0.69</v>
      </c>
      <c r="I240" s="29">
        <v>3.5999999999999997E-2</v>
      </c>
      <c r="J240" s="29">
        <v>0.26200000000000001</v>
      </c>
      <c r="K240" s="28">
        <v>5.5160504957210703</v>
      </c>
      <c r="L240" s="26">
        <f t="shared" si="9"/>
        <v>7.7576814830071852</v>
      </c>
      <c r="M240" s="26">
        <f t="shared" si="10"/>
        <v>14.6</v>
      </c>
      <c r="N240" s="26">
        <f t="shared" si="11"/>
        <v>0.8</v>
      </c>
    </row>
    <row r="241" spans="1:14">
      <c r="A241" s="27" t="s">
        <v>37</v>
      </c>
      <c r="B241" s="27">
        <v>3100</v>
      </c>
      <c r="C241" s="27" t="s">
        <v>36</v>
      </c>
      <c r="D241" s="27" t="s">
        <v>17</v>
      </c>
      <c r="E241" s="29">
        <v>0</v>
      </c>
      <c r="F241" s="29">
        <v>49.3</v>
      </c>
      <c r="G241" s="29">
        <v>0.33</v>
      </c>
      <c r="H241" s="29">
        <v>0.69</v>
      </c>
      <c r="I241" s="29">
        <v>3.5999999999999997E-2</v>
      </c>
      <c r="J241" s="29">
        <v>0.26200000000000001</v>
      </c>
      <c r="K241" s="28">
        <v>1.07186588219061</v>
      </c>
      <c r="L241" s="26">
        <f t="shared" si="9"/>
        <v>1.5074543122815038</v>
      </c>
      <c r="M241" s="26">
        <f t="shared" si="10"/>
        <v>2.8</v>
      </c>
      <c r="N241" s="26">
        <f t="shared" si="11"/>
        <v>0.1</v>
      </c>
    </row>
    <row r="242" spans="1:14">
      <c r="A242" s="27" t="s">
        <v>37</v>
      </c>
      <c r="B242" s="27">
        <v>3100</v>
      </c>
      <c r="C242" s="27" t="s">
        <v>36</v>
      </c>
      <c r="D242" s="27" t="s">
        <v>17</v>
      </c>
      <c r="E242" s="29">
        <v>0</v>
      </c>
      <c r="F242" s="29">
        <v>49.3</v>
      </c>
      <c r="G242" s="29">
        <v>0.33</v>
      </c>
      <c r="H242" s="29">
        <v>0.69</v>
      </c>
      <c r="I242" s="29">
        <v>3.5999999999999997E-2</v>
      </c>
      <c r="J242" s="29">
        <v>0.26200000000000001</v>
      </c>
      <c r="K242" s="28">
        <v>8.8940441830610895E-2</v>
      </c>
      <c r="L242" s="26">
        <f t="shared" si="9"/>
        <v>0.12508435504987397</v>
      </c>
      <c r="M242" s="26">
        <f t="shared" si="10"/>
        <v>0.2</v>
      </c>
      <c r="N242" s="26">
        <f t="shared" si="11"/>
        <v>0</v>
      </c>
    </row>
    <row r="243" spans="1:14">
      <c r="A243" s="27" t="s">
        <v>37</v>
      </c>
      <c r="B243" s="27">
        <v>3100</v>
      </c>
      <c r="C243" s="27" t="s">
        <v>36</v>
      </c>
      <c r="D243" s="27" t="s">
        <v>17</v>
      </c>
      <c r="E243" s="29">
        <v>0</v>
      </c>
      <c r="F243" s="29">
        <v>49.3</v>
      </c>
      <c r="G243" s="29">
        <v>0.33</v>
      </c>
      <c r="H243" s="29">
        <v>0.69</v>
      </c>
      <c r="I243" s="29">
        <v>3.5999999999999997E-2</v>
      </c>
      <c r="J243" s="29">
        <v>0.26200000000000001</v>
      </c>
      <c r="K243" s="28">
        <v>70.104393806499999</v>
      </c>
      <c r="L243" s="26">
        <f t="shared" si="9"/>
        <v>98.593651042898159</v>
      </c>
      <c r="M243" s="26">
        <f t="shared" si="10"/>
        <v>185.1</v>
      </c>
      <c r="N243" s="26">
        <f t="shared" si="11"/>
        <v>9.6999999999999993</v>
      </c>
    </row>
    <row r="244" spans="1:14">
      <c r="A244" s="27" t="s">
        <v>37</v>
      </c>
      <c r="B244" s="27">
        <v>3100</v>
      </c>
      <c r="C244" s="27" t="s">
        <v>36</v>
      </c>
      <c r="D244" s="27" t="s">
        <v>17</v>
      </c>
      <c r="E244" s="29">
        <v>0</v>
      </c>
      <c r="F244" s="29">
        <v>49.3</v>
      </c>
      <c r="G244" s="29">
        <v>0.33</v>
      </c>
      <c r="H244" s="29">
        <v>0.69</v>
      </c>
      <c r="I244" s="29">
        <v>3.5999999999999997E-2</v>
      </c>
      <c r="J244" s="29">
        <v>0.26200000000000001</v>
      </c>
      <c r="K244" s="28">
        <v>3.6580709557411999</v>
      </c>
      <c r="L244" s="26">
        <f t="shared" si="9"/>
        <v>5.1446500243051609</v>
      </c>
      <c r="M244" s="26">
        <f t="shared" si="10"/>
        <v>9.6999999999999993</v>
      </c>
      <c r="N244" s="26">
        <f t="shared" si="11"/>
        <v>0.5</v>
      </c>
    </row>
    <row r="245" spans="1:14">
      <c r="A245" s="27" t="s">
        <v>37</v>
      </c>
      <c r="B245" s="27">
        <v>3100</v>
      </c>
      <c r="C245" s="27" t="s">
        <v>36</v>
      </c>
      <c r="D245" s="27" t="s">
        <v>17</v>
      </c>
      <c r="E245" s="29">
        <v>0</v>
      </c>
      <c r="F245" s="29">
        <v>49.3</v>
      </c>
      <c r="G245" s="29">
        <v>0.33</v>
      </c>
      <c r="H245" s="29">
        <v>0.69</v>
      </c>
      <c r="I245" s="29">
        <v>3.5999999999999997E-2</v>
      </c>
      <c r="J245" s="29">
        <v>0.26200000000000001</v>
      </c>
      <c r="K245" s="28">
        <v>197.84002650400001</v>
      </c>
      <c r="L245" s="26">
        <f t="shared" si="9"/>
        <v>278.2389159414505</v>
      </c>
      <c r="M245" s="26">
        <f t="shared" si="10"/>
        <v>522.4</v>
      </c>
      <c r="N245" s="26">
        <f t="shared" si="11"/>
        <v>27.3</v>
      </c>
    </row>
    <row r="246" spans="1:14">
      <c r="A246" s="27" t="s">
        <v>37</v>
      </c>
      <c r="B246" s="27">
        <v>3100</v>
      </c>
      <c r="C246" s="27" t="s">
        <v>36</v>
      </c>
      <c r="D246" s="27" t="s">
        <v>17</v>
      </c>
      <c r="E246" s="29">
        <v>0</v>
      </c>
      <c r="F246" s="29">
        <v>49.3</v>
      </c>
      <c r="G246" s="29">
        <v>0.33</v>
      </c>
      <c r="H246" s="29">
        <v>0.69</v>
      </c>
      <c r="I246" s="29">
        <v>3.5999999999999997E-2</v>
      </c>
      <c r="J246" s="29">
        <v>0.26200000000000001</v>
      </c>
      <c r="K246" s="28">
        <v>13.020342526</v>
      </c>
      <c r="L246" s="26">
        <f t="shared" si="9"/>
        <v>18.311592722857633</v>
      </c>
      <c r="M246" s="26">
        <f t="shared" si="10"/>
        <v>34.4</v>
      </c>
      <c r="N246" s="26">
        <f t="shared" si="11"/>
        <v>1.8</v>
      </c>
    </row>
    <row r="247" spans="1:14">
      <c r="A247" s="27" t="s">
        <v>37</v>
      </c>
      <c r="B247" s="27">
        <v>3100</v>
      </c>
      <c r="C247" s="27" t="s">
        <v>36</v>
      </c>
      <c r="D247" s="27" t="s">
        <v>38</v>
      </c>
      <c r="E247" s="29">
        <v>0</v>
      </c>
      <c r="F247" s="29">
        <v>49.3</v>
      </c>
      <c r="G247" s="29">
        <v>0.33</v>
      </c>
      <c r="H247" s="29">
        <v>0.69</v>
      </c>
      <c r="I247" s="29">
        <v>3.5999999999999997E-2</v>
      </c>
      <c r="J247" s="29">
        <v>0.26200000000000001</v>
      </c>
      <c r="K247" s="28">
        <v>7.7033170394198702</v>
      </c>
      <c r="L247" s="26">
        <f t="shared" si="9"/>
        <v>10.833816695622781</v>
      </c>
      <c r="M247" s="26">
        <f t="shared" si="10"/>
        <v>20.3</v>
      </c>
      <c r="N247" s="26">
        <f t="shared" si="11"/>
        <v>1.1000000000000001</v>
      </c>
    </row>
    <row r="248" spans="1:14">
      <c r="A248" s="27" t="s">
        <v>37</v>
      </c>
      <c r="B248" s="27">
        <v>3100</v>
      </c>
      <c r="C248" s="27" t="s">
        <v>36</v>
      </c>
      <c r="D248" s="27" t="s">
        <v>17</v>
      </c>
      <c r="E248" s="29">
        <v>0</v>
      </c>
      <c r="F248" s="29">
        <v>49.3</v>
      </c>
      <c r="G248" s="29">
        <v>0.33</v>
      </c>
      <c r="H248" s="29">
        <v>0.69</v>
      </c>
      <c r="I248" s="29">
        <v>3.5999999999999997E-2</v>
      </c>
      <c r="J248" s="29">
        <v>0.26200000000000001</v>
      </c>
      <c r="K248" s="28">
        <v>799.54066977599996</v>
      </c>
      <c r="L248" s="26">
        <f t="shared" si="9"/>
        <v>1124.4606722951366</v>
      </c>
      <c r="M248" s="26">
        <f t="shared" si="10"/>
        <v>2111.1999999999998</v>
      </c>
      <c r="N248" s="26">
        <f t="shared" si="11"/>
        <v>110.1</v>
      </c>
    </row>
    <row r="249" spans="1:14">
      <c r="A249" s="27" t="s">
        <v>37</v>
      </c>
      <c r="B249" s="27">
        <v>3100</v>
      </c>
      <c r="C249" s="27" t="s">
        <v>36</v>
      </c>
      <c r="D249" s="27" t="s">
        <v>17</v>
      </c>
      <c r="E249" s="29">
        <v>0</v>
      </c>
      <c r="F249" s="29">
        <v>49.3</v>
      </c>
      <c r="G249" s="29">
        <v>0.33</v>
      </c>
      <c r="H249" s="29">
        <v>0.69</v>
      </c>
      <c r="I249" s="29">
        <v>3.5999999999999997E-2</v>
      </c>
      <c r="J249" s="29">
        <v>0.26200000000000001</v>
      </c>
      <c r="K249" s="28">
        <v>30.6316786537</v>
      </c>
      <c r="L249" s="26">
        <f t="shared" si="9"/>
        <v>43.079882330586116</v>
      </c>
      <c r="M249" s="26">
        <f t="shared" si="10"/>
        <v>80.900000000000006</v>
      </c>
      <c r="N249" s="26">
        <f t="shared" si="11"/>
        <v>4.2</v>
      </c>
    </row>
    <row r="250" spans="1:14">
      <c r="A250" s="27" t="s">
        <v>37</v>
      </c>
      <c r="B250" s="27">
        <v>3100</v>
      </c>
      <c r="C250" s="27" t="s">
        <v>36</v>
      </c>
      <c r="D250" s="27" t="s">
        <v>17</v>
      </c>
      <c r="E250" s="29">
        <v>0</v>
      </c>
      <c r="F250" s="29">
        <v>49.3</v>
      </c>
      <c r="G250" s="29">
        <v>0.33</v>
      </c>
      <c r="H250" s="29">
        <v>0.69</v>
      </c>
      <c r="I250" s="29">
        <v>3.5999999999999997E-2</v>
      </c>
      <c r="J250" s="29">
        <v>0.26200000000000001</v>
      </c>
      <c r="K250" s="28">
        <v>28.6699839885</v>
      </c>
      <c r="L250" s="26">
        <f t="shared" si="9"/>
        <v>40.320987648359917</v>
      </c>
      <c r="M250" s="26">
        <f t="shared" si="10"/>
        <v>75.7</v>
      </c>
      <c r="N250" s="26">
        <f t="shared" si="11"/>
        <v>3.9</v>
      </c>
    </row>
    <row r="251" spans="1:14">
      <c r="A251" s="27" t="s">
        <v>37</v>
      </c>
      <c r="B251" s="27">
        <v>3100</v>
      </c>
      <c r="C251" s="27" t="s">
        <v>36</v>
      </c>
      <c r="D251" s="27" t="s">
        <v>17</v>
      </c>
      <c r="E251" s="29">
        <v>0</v>
      </c>
      <c r="F251" s="29">
        <v>49.3</v>
      </c>
      <c r="G251" s="29">
        <v>0.33</v>
      </c>
      <c r="H251" s="29">
        <v>0.69</v>
      </c>
      <c r="I251" s="29">
        <v>3.5999999999999997E-2</v>
      </c>
      <c r="J251" s="29">
        <v>0.26200000000000001</v>
      </c>
      <c r="K251" s="28">
        <v>81.142732482900001</v>
      </c>
      <c r="L251" s="26">
        <f t="shared" si="9"/>
        <v>114.11778658507585</v>
      </c>
      <c r="M251" s="26">
        <f t="shared" si="10"/>
        <v>214.3</v>
      </c>
      <c r="N251" s="26">
        <f t="shared" si="11"/>
        <v>11.2</v>
      </c>
    </row>
    <row r="252" spans="1:14">
      <c r="A252" s="27" t="s">
        <v>37</v>
      </c>
      <c r="B252" s="27">
        <v>3100</v>
      </c>
      <c r="C252" s="27" t="s">
        <v>36</v>
      </c>
      <c r="D252" s="27" t="s">
        <v>17</v>
      </c>
      <c r="E252" s="29">
        <v>0</v>
      </c>
      <c r="F252" s="29">
        <v>49.3</v>
      </c>
      <c r="G252" s="29">
        <v>0.33</v>
      </c>
      <c r="H252" s="29">
        <v>0.69</v>
      </c>
      <c r="I252" s="29">
        <v>3.5999999999999997E-2</v>
      </c>
      <c r="J252" s="29">
        <v>0.26200000000000001</v>
      </c>
      <c r="K252" s="28">
        <v>1.5080708091941899</v>
      </c>
      <c r="L252" s="26">
        <f t="shared" si="9"/>
        <v>2.1209256515372221</v>
      </c>
      <c r="M252" s="26">
        <f t="shared" si="10"/>
        <v>4</v>
      </c>
      <c r="N252" s="26">
        <f t="shared" si="11"/>
        <v>0.2</v>
      </c>
    </row>
    <row r="253" spans="1:14">
      <c r="A253" s="27" t="s">
        <v>37</v>
      </c>
      <c r="B253" s="27">
        <v>3100</v>
      </c>
      <c r="C253" s="27" t="s">
        <v>36</v>
      </c>
      <c r="D253" s="27" t="s">
        <v>38</v>
      </c>
      <c r="E253" s="29">
        <v>0</v>
      </c>
      <c r="F253" s="29">
        <v>49.3</v>
      </c>
      <c r="G253" s="29">
        <v>0.33</v>
      </c>
      <c r="H253" s="29">
        <v>0.69</v>
      </c>
      <c r="I253" s="29">
        <v>3.5999999999999997E-2</v>
      </c>
      <c r="J253" s="29">
        <v>0.26200000000000001</v>
      </c>
      <c r="K253" s="28">
        <v>28.589469823400002</v>
      </c>
      <c r="L253" s="26">
        <f t="shared" si="9"/>
        <v>40.207753868466035</v>
      </c>
      <c r="M253" s="26">
        <f t="shared" si="10"/>
        <v>75.5</v>
      </c>
      <c r="N253" s="26">
        <f t="shared" si="11"/>
        <v>3.9</v>
      </c>
    </row>
    <row r="254" spans="1:14">
      <c r="A254" s="27" t="s">
        <v>37</v>
      </c>
      <c r="B254" s="27">
        <v>3100</v>
      </c>
      <c r="C254" s="27" t="s">
        <v>36</v>
      </c>
      <c r="D254" s="27" t="s">
        <v>38</v>
      </c>
      <c r="E254" s="29">
        <v>0</v>
      </c>
      <c r="F254" s="29">
        <v>49.3</v>
      </c>
      <c r="G254" s="29">
        <v>0.33</v>
      </c>
      <c r="H254" s="29">
        <v>0.69</v>
      </c>
      <c r="I254" s="29">
        <v>3.5999999999999997E-2</v>
      </c>
      <c r="J254" s="29">
        <v>0.26200000000000001</v>
      </c>
      <c r="K254" s="28">
        <v>11.978463741700001</v>
      </c>
      <c r="L254" s="26">
        <f t="shared" si="9"/>
        <v>16.846311765264517</v>
      </c>
      <c r="M254" s="26">
        <f t="shared" si="10"/>
        <v>31.6</v>
      </c>
      <c r="N254" s="26">
        <f t="shared" si="11"/>
        <v>1.7</v>
      </c>
    </row>
    <row r="255" spans="1:14">
      <c r="A255" s="27" t="s">
        <v>37</v>
      </c>
      <c r="B255" s="27">
        <v>3100</v>
      </c>
      <c r="C255" s="27" t="s">
        <v>36</v>
      </c>
      <c r="D255" s="27" t="s">
        <v>17</v>
      </c>
      <c r="E255" s="29">
        <v>0</v>
      </c>
      <c r="F255" s="29">
        <v>49.3</v>
      </c>
      <c r="G255" s="29">
        <v>0.33</v>
      </c>
      <c r="H255" s="29">
        <v>0.69</v>
      </c>
      <c r="I255" s="29">
        <v>3.5999999999999997E-2</v>
      </c>
      <c r="J255" s="29">
        <v>0.26200000000000001</v>
      </c>
      <c r="K255" s="28">
        <v>9.4113340205681499</v>
      </c>
      <c r="L255" s="26">
        <f t="shared" si="9"/>
        <v>13.235943310960035</v>
      </c>
      <c r="M255" s="26">
        <f t="shared" si="10"/>
        <v>24.9</v>
      </c>
      <c r="N255" s="26">
        <f t="shared" si="11"/>
        <v>1.3</v>
      </c>
    </row>
    <row r="256" spans="1:14">
      <c r="A256" s="27" t="s">
        <v>37</v>
      </c>
      <c r="B256" s="27">
        <v>3100</v>
      </c>
      <c r="C256" s="27" t="s">
        <v>36</v>
      </c>
      <c r="D256" s="27" t="s">
        <v>17</v>
      </c>
      <c r="E256" s="29">
        <v>0</v>
      </c>
      <c r="F256" s="29">
        <v>49.3</v>
      </c>
      <c r="G256" s="29">
        <v>0.33</v>
      </c>
      <c r="H256" s="29">
        <v>0.69</v>
      </c>
      <c r="I256" s="29">
        <v>3.5999999999999997E-2</v>
      </c>
      <c r="J256" s="29">
        <v>0.26200000000000001</v>
      </c>
      <c r="K256" s="28">
        <v>14.022606590700001</v>
      </c>
      <c r="L256" s="26">
        <f t="shared" si="9"/>
        <v>19.721160199050637</v>
      </c>
      <c r="M256" s="26">
        <f t="shared" si="10"/>
        <v>37</v>
      </c>
      <c r="N256" s="26">
        <f t="shared" si="11"/>
        <v>1.9</v>
      </c>
    </row>
    <row r="257" spans="1:14">
      <c r="A257" s="27" t="s">
        <v>37</v>
      </c>
      <c r="B257" s="27">
        <v>3100</v>
      </c>
      <c r="C257" s="27" t="s">
        <v>36</v>
      </c>
      <c r="D257" s="27" t="s">
        <v>17</v>
      </c>
      <c r="E257" s="29">
        <v>0</v>
      </c>
      <c r="F257" s="29">
        <v>49.3</v>
      </c>
      <c r="G257" s="29">
        <v>0.33</v>
      </c>
      <c r="H257" s="29">
        <v>0.69</v>
      </c>
      <c r="I257" s="29">
        <v>3.5999999999999997E-2</v>
      </c>
      <c r="J257" s="29">
        <v>0.26200000000000001</v>
      </c>
      <c r="K257" s="28">
        <v>23.376370405399999</v>
      </c>
      <c r="L257" s="26">
        <f t="shared" si="9"/>
        <v>32.876137731981132</v>
      </c>
      <c r="M257" s="26">
        <f t="shared" si="10"/>
        <v>61.7</v>
      </c>
      <c r="N257" s="26">
        <f t="shared" si="11"/>
        <v>3.2</v>
      </c>
    </row>
    <row r="258" spans="1:14">
      <c r="A258" s="27" t="s">
        <v>37</v>
      </c>
      <c r="B258" s="27">
        <v>3100</v>
      </c>
      <c r="C258" s="27" t="s">
        <v>36</v>
      </c>
      <c r="D258" s="27" t="s">
        <v>17</v>
      </c>
      <c r="E258" s="29">
        <v>0</v>
      </c>
      <c r="F258" s="29">
        <v>49.3</v>
      </c>
      <c r="G258" s="29">
        <v>0.33</v>
      </c>
      <c r="H258" s="29">
        <v>0.69</v>
      </c>
      <c r="I258" s="29">
        <v>3.5999999999999997E-2</v>
      </c>
      <c r="J258" s="29">
        <v>0.26200000000000001</v>
      </c>
      <c r="K258" s="28">
        <v>0.90281322104949302</v>
      </c>
      <c r="L258" s="26">
        <f t="shared" si="9"/>
        <v>1.2697014671969895</v>
      </c>
      <c r="M258" s="26">
        <f t="shared" si="10"/>
        <v>2.4</v>
      </c>
      <c r="N258" s="26">
        <f t="shared" si="11"/>
        <v>0.1</v>
      </c>
    </row>
    <row r="259" spans="1:14">
      <c r="A259" s="27" t="s">
        <v>37</v>
      </c>
      <c r="B259" s="27">
        <v>3100</v>
      </c>
      <c r="C259" s="27" t="s">
        <v>36</v>
      </c>
      <c r="D259" s="27" t="s">
        <v>38</v>
      </c>
      <c r="E259" s="29">
        <v>0</v>
      </c>
      <c r="F259" s="29">
        <v>49.3</v>
      </c>
      <c r="G259" s="29">
        <v>0.33</v>
      </c>
      <c r="H259" s="29">
        <v>0.69</v>
      </c>
      <c r="I259" s="29">
        <v>3.5999999999999997E-2</v>
      </c>
      <c r="J259" s="29">
        <v>0.26200000000000001</v>
      </c>
      <c r="K259" s="28">
        <v>2.66500732566774</v>
      </c>
      <c r="L259" s="26">
        <f t="shared" ref="L259:L265" si="12">(F259*J259*K259/12)+(G259*K259)</f>
        <v>3.7480218860303482</v>
      </c>
      <c r="M259" s="26">
        <f t="shared" ref="M259:M265" si="13">ROUND(2.721*H259*L259,1)</f>
        <v>7</v>
      </c>
      <c r="N259" s="26">
        <f t="shared" ref="N259:N265" si="14">ROUND((2.721*I259*L259)+(E259*K259),1)</f>
        <v>0.4</v>
      </c>
    </row>
    <row r="260" spans="1:14">
      <c r="A260" s="27" t="s">
        <v>37</v>
      </c>
      <c r="B260" s="27">
        <v>3100</v>
      </c>
      <c r="C260" s="27" t="s">
        <v>36</v>
      </c>
      <c r="D260" s="27" t="s">
        <v>17</v>
      </c>
      <c r="E260" s="29">
        <v>0</v>
      </c>
      <c r="F260" s="29">
        <v>49.3</v>
      </c>
      <c r="G260" s="29">
        <v>0.33</v>
      </c>
      <c r="H260" s="29">
        <v>0.69</v>
      </c>
      <c r="I260" s="29">
        <v>3.5999999999999997E-2</v>
      </c>
      <c r="J260" s="29">
        <v>0.26200000000000001</v>
      </c>
      <c r="K260" s="28">
        <v>8.0290439839998005</v>
      </c>
      <c r="L260" s="26">
        <f t="shared" si="12"/>
        <v>11.291913641697587</v>
      </c>
      <c r="M260" s="26">
        <f t="shared" si="13"/>
        <v>21.2</v>
      </c>
      <c r="N260" s="26">
        <f t="shared" si="14"/>
        <v>1.1000000000000001</v>
      </c>
    </row>
    <row r="261" spans="1:14">
      <c r="A261" s="27" t="s">
        <v>37</v>
      </c>
      <c r="B261" s="27">
        <v>3100</v>
      </c>
      <c r="C261" s="27" t="s">
        <v>36</v>
      </c>
      <c r="D261" s="27" t="s">
        <v>18</v>
      </c>
      <c r="E261" s="29">
        <v>0</v>
      </c>
      <c r="F261" s="29">
        <v>49.3</v>
      </c>
      <c r="G261" s="29">
        <v>0.33</v>
      </c>
      <c r="H261" s="29">
        <v>0.69</v>
      </c>
      <c r="I261" s="29">
        <v>3.5999999999999997E-2</v>
      </c>
      <c r="J261" s="29">
        <v>0.26200000000000001</v>
      </c>
      <c r="K261" s="28">
        <v>46.771000810700002</v>
      </c>
      <c r="L261" s="26">
        <f t="shared" si="12"/>
        <v>65.777956023488301</v>
      </c>
      <c r="M261" s="26">
        <f t="shared" si="13"/>
        <v>123.5</v>
      </c>
      <c r="N261" s="26">
        <f t="shared" si="14"/>
        <v>6.4</v>
      </c>
    </row>
    <row r="262" spans="1:14">
      <c r="A262" s="27" t="s">
        <v>37</v>
      </c>
      <c r="B262" s="27">
        <v>3100</v>
      </c>
      <c r="C262" s="27" t="s">
        <v>36</v>
      </c>
      <c r="D262" s="27" t="s">
        <v>17</v>
      </c>
      <c r="E262" s="29">
        <v>0</v>
      </c>
      <c r="F262" s="29">
        <v>49.3</v>
      </c>
      <c r="G262" s="29">
        <v>0.33</v>
      </c>
      <c r="H262" s="29">
        <v>0.69</v>
      </c>
      <c r="I262" s="29">
        <v>3.5999999999999997E-2</v>
      </c>
      <c r="J262" s="29">
        <v>0.26200000000000001</v>
      </c>
      <c r="K262" s="28">
        <v>8.1855621536980596</v>
      </c>
      <c r="L262" s="26">
        <f t="shared" si="12"/>
        <v>11.512038186925057</v>
      </c>
      <c r="M262" s="26">
        <f t="shared" si="13"/>
        <v>21.6</v>
      </c>
      <c r="N262" s="26">
        <f t="shared" si="14"/>
        <v>1.1000000000000001</v>
      </c>
    </row>
    <row r="263" spans="1:14">
      <c r="A263" s="27" t="s">
        <v>37</v>
      </c>
      <c r="B263" s="27">
        <v>3100</v>
      </c>
      <c r="C263" s="27" t="s">
        <v>36</v>
      </c>
      <c r="D263" s="27" t="s">
        <v>17</v>
      </c>
      <c r="E263" s="29">
        <v>0</v>
      </c>
      <c r="F263" s="29">
        <v>49.3</v>
      </c>
      <c r="G263" s="29">
        <v>0.33</v>
      </c>
      <c r="H263" s="29">
        <v>0.69</v>
      </c>
      <c r="I263" s="29">
        <v>3.5999999999999997E-2</v>
      </c>
      <c r="J263" s="29">
        <v>0.26200000000000001</v>
      </c>
      <c r="K263" s="28">
        <v>3.56119529080358</v>
      </c>
      <c r="L263" s="26">
        <f t="shared" si="12"/>
        <v>5.0084057037313077</v>
      </c>
      <c r="M263" s="26">
        <f t="shared" si="13"/>
        <v>9.4</v>
      </c>
      <c r="N263" s="26">
        <f t="shared" si="14"/>
        <v>0.5</v>
      </c>
    </row>
    <row r="264" spans="1:14">
      <c r="A264" s="27" t="s">
        <v>37</v>
      </c>
      <c r="B264" s="27">
        <v>3100</v>
      </c>
      <c r="C264" s="27" t="s">
        <v>36</v>
      </c>
      <c r="D264" s="27" t="s">
        <v>38</v>
      </c>
      <c r="E264" s="29">
        <v>0</v>
      </c>
      <c r="F264" s="29">
        <v>49.3</v>
      </c>
      <c r="G264" s="29">
        <v>0.33</v>
      </c>
      <c r="H264" s="29">
        <v>0.69</v>
      </c>
      <c r="I264" s="29">
        <v>3.5999999999999997E-2</v>
      </c>
      <c r="J264" s="29">
        <v>0.26200000000000001</v>
      </c>
      <c r="K264" s="28">
        <v>2.7978801543314401E-2</v>
      </c>
      <c r="L264" s="26">
        <f t="shared" si="12"/>
        <v>3.9348920177158311E-2</v>
      </c>
      <c r="M264" s="26">
        <f t="shared" si="13"/>
        <v>0.1</v>
      </c>
      <c r="N264" s="26">
        <f t="shared" si="14"/>
        <v>0</v>
      </c>
    </row>
    <row r="265" spans="1:14">
      <c r="A265" s="27" t="s">
        <v>37</v>
      </c>
      <c r="B265" s="27">
        <v>3100</v>
      </c>
      <c r="C265" s="27" t="s">
        <v>36</v>
      </c>
      <c r="D265" s="27" t="s">
        <v>17</v>
      </c>
      <c r="E265" s="29">
        <v>0</v>
      </c>
      <c r="F265" s="29">
        <v>49.3</v>
      </c>
      <c r="G265" s="29">
        <v>0.33</v>
      </c>
      <c r="H265" s="29">
        <v>0.69</v>
      </c>
      <c r="I265" s="29">
        <v>3.5999999999999997E-2</v>
      </c>
      <c r="J265" s="29">
        <v>0.26200000000000001</v>
      </c>
      <c r="K265" s="28">
        <v>0.13584437008560199</v>
      </c>
      <c r="L265" s="26">
        <f t="shared" si="12"/>
        <v>0.19104925801555586</v>
      </c>
      <c r="M265" s="26">
        <f t="shared" si="13"/>
        <v>0.4</v>
      </c>
      <c r="N265" s="26">
        <f t="shared" si="14"/>
        <v>0</v>
      </c>
    </row>
    <row r="266" spans="1:14">
      <c r="K266" s="26">
        <f t="shared" ref="K266:M266" si="15">SUM(K2:K265)</f>
        <v>9135.1304807317647</v>
      </c>
      <c r="L266" s="26">
        <f t="shared" si="15"/>
        <v>12847.49525592648</v>
      </c>
      <c r="M266" s="26">
        <f t="shared" si="15"/>
        <v>24121.5</v>
      </c>
      <c r="N266" s="26">
        <f>SUM(N2:N265)</f>
        <v>1257.9000000000005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Base file</vt:lpstr>
      <vt:lpstr>C-44 Conservation 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cp:lastPrinted>2012-12-05T18:03:34Z</cp:lastPrinted>
  <dcterms:created xsi:type="dcterms:W3CDTF">2012-06-19T20:23:32Z</dcterms:created>
  <dcterms:modified xsi:type="dcterms:W3CDTF">2013-01-09T16:28:33Z</dcterms:modified>
</cp:coreProperties>
</file>