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9320" windowHeight="12120"/>
  </bookViews>
  <sheets>
    <sheet name="Summary" sheetId="1" r:id="rId1"/>
    <sheet name="Wet Detention" sheetId="2" r:id="rId2"/>
    <sheet name="Retention Calcs" sheetId="4" r:id="rId3"/>
    <sheet name="Heathcote" sheetId="3" r:id="rId4"/>
    <sheet name="Moore's Creek Phases 3 and 4" sheetId="5" r:id="rId5"/>
    <sheet name="Education" sheetId="10" r:id="rId6"/>
    <sheet name="Pinecrest Estates" sheetId="6" r:id="rId7"/>
    <sheet name="Virginia Avenue Outfall" sheetId="11" r:id="rId8"/>
    <sheet name="EMCs" sheetId="7" r:id="rId9"/>
    <sheet name="ROCs" sheetId="8" r:id="rId10"/>
    <sheet name="Other" sheetId="9" r:id="rId11"/>
  </sheets>
  <externalReferences>
    <externalReference r:id="rId12"/>
  </externalReferences>
  <definedNames>
    <definedName name="_xlnm._FilterDatabase" localSheetId="7" hidden="1">'Virginia Avenue Outfall'!$A$1:$I$12</definedName>
    <definedName name="FLUCCS">[1]FLUCCS!$A$1:$B$500</definedName>
  </definedNames>
  <calcPr calcId="125725"/>
</workbook>
</file>

<file path=xl/calcChain.xml><?xml version="1.0" encoding="utf-8"?>
<calcChain xmlns="http://schemas.openxmlformats.org/spreadsheetml/2006/main">
  <c r="J12" i="1"/>
  <c r="H12"/>
  <c r="G12"/>
  <c r="D12"/>
  <c r="E12"/>
  <c r="I13" i="11"/>
  <c r="J13"/>
  <c r="K13"/>
  <c r="L13"/>
  <c r="L3"/>
  <c r="L4"/>
  <c r="L5"/>
  <c r="L6"/>
  <c r="L7"/>
  <c r="L8"/>
  <c r="L9"/>
  <c r="L10"/>
  <c r="L11"/>
  <c r="L12"/>
  <c r="K3"/>
  <c r="K4"/>
  <c r="K5"/>
  <c r="K6"/>
  <c r="K7"/>
  <c r="K8"/>
  <c r="K9"/>
  <c r="K10"/>
  <c r="K11"/>
  <c r="K12"/>
  <c r="J3"/>
  <c r="J4"/>
  <c r="J5"/>
  <c r="J6"/>
  <c r="J7"/>
  <c r="J8"/>
  <c r="J9"/>
  <c r="J10"/>
  <c r="J11"/>
  <c r="J12"/>
  <c r="J2"/>
  <c r="K2" s="1"/>
  <c r="H12"/>
  <c r="G12"/>
  <c r="F12"/>
  <c r="H10"/>
  <c r="G10"/>
  <c r="F10"/>
  <c r="H11"/>
  <c r="G11"/>
  <c r="F11"/>
  <c r="H9"/>
  <c r="G9"/>
  <c r="F9"/>
  <c r="H8"/>
  <c r="G8"/>
  <c r="F8"/>
  <c r="H7"/>
  <c r="G7"/>
  <c r="F7"/>
  <c r="H5"/>
  <c r="H4"/>
  <c r="G5"/>
  <c r="F5"/>
  <c r="G4"/>
  <c r="F4"/>
  <c r="H6"/>
  <c r="G6"/>
  <c r="F6"/>
  <c r="H2"/>
  <c r="G2"/>
  <c r="F2"/>
  <c r="H3"/>
  <c r="G3"/>
  <c r="F3"/>
  <c r="J11" i="1"/>
  <c r="J10"/>
  <c r="G10"/>
  <c r="G11"/>
  <c r="I11"/>
  <c r="F11"/>
  <c r="B3" i="4"/>
  <c r="L2" i="11" l="1"/>
  <c r="J8" i="1"/>
  <c r="H8"/>
  <c r="G8"/>
  <c r="E8"/>
  <c r="L45" i="10"/>
  <c r="K45"/>
  <c r="J9" i="1"/>
  <c r="I9"/>
  <c r="G9"/>
  <c r="F9"/>
  <c r="K5" i="6"/>
  <c r="H9" i="1"/>
  <c r="E9"/>
  <c r="D9"/>
  <c r="J5" i="6"/>
  <c r="L5"/>
  <c r="M5"/>
  <c r="M3"/>
  <c r="M4"/>
  <c r="L3"/>
  <c r="L4"/>
  <c r="K3"/>
  <c r="K4"/>
  <c r="K2"/>
  <c r="L2" s="1"/>
  <c r="I4"/>
  <c r="H4"/>
  <c r="G4"/>
  <c r="I3"/>
  <c r="H3"/>
  <c r="G3"/>
  <c r="I2"/>
  <c r="H2"/>
  <c r="G2"/>
  <c r="J3" i="1"/>
  <c r="G3"/>
  <c r="B4" i="2"/>
  <c r="K40" i="5"/>
  <c r="H3" i="1"/>
  <c r="E3"/>
  <c r="D3"/>
  <c r="J40" i="5"/>
  <c r="L40"/>
  <c r="M4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38"/>
  <c r="M39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L2"/>
  <c r="K2"/>
  <c r="M2" s="1"/>
  <c r="I39"/>
  <c r="I37"/>
  <c r="I38"/>
  <c r="I36"/>
  <c r="G37"/>
  <c r="H37"/>
  <c r="G38"/>
  <c r="H38"/>
  <c r="G39"/>
  <c r="H39"/>
  <c r="H36"/>
  <c r="G36"/>
  <c r="I35"/>
  <c r="H35"/>
  <c r="G35"/>
  <c r="I34"/>
  <c r="I33"/>
  <c r="G34"/>
  <c r="H34"/>
  <c r="H33"/>
  <c r="G33"/>
  <c r="I32"/>
  <c r="I31"/>
  <c r="G32"/>
  <c r="H32"/>
  <c r="H31"/>
  <c r="G31"/>
  <c r="I30"/>
  <c r="H30"/>
  <c r="G30"/>
  <c r="I29"/>
  <c r="I26"/>
  <c r="G29"/>
  <c r="H29"/>
  <c r="G26"/>
  <c r="H26"/>
  <c r="I28"/>
  <c r="H28"/>
  <c r="G28"/>
  <c r="I27"/>
  <c r="H27"/>
  <c r="G27"/>
  <c r="I25"/>
  <c r="H25"/>
  <c r="G25"/>
  <c r="I24"/>
  <c r="H24"/>
  <c r="G24"/>
  <c r="G14"/>
  <c r="H14"/>
  <c r="I14"/>
  <c r="G15"/>
  <c r="H15"/>
  <c r="I15"/>
  <c r="I13"/>
  <c r="H13"/>
  <c r="G13"/>
  <c r="I19"/>
  <c r="G19"/>
  <c r="H19"/>
  <c r="I23"/>
  <c r="H23"/>
  <c r="G23"/>
  <c r="I22"/>
  <c r="H22"/>
  <c r="G22"/>
  <c r="I21"/>
  <c r="H21"/>
  <c r="G21"/>
  <c r="I20"/>
  <c r="H20"/>
  <c r="G20"/>
  <c r="I18"/>
  <c r="H18"/>
  <c r="G18"/>
  <c r="I17"/>
  <c r="H17"/>
  <c r="G17"/>
  <c r="I16"/>
  <c r="H16"/>
  <c r="G16"/>
  <c r="I12"/>
  <c r="H12"/>
  <c r="G12"/>
  <c r="I11"/>
  <c r="H11"/>
  <c r="G11"/>
  <c r="I6"/>
  <c r="I5"/>
  <c r="G5"/>
  <c r="H5"/>
  <c r="G6"/>
  <c r="H6"/>
  <c r="I10"/>
  <c r="H10"/>
  <c r="G10"/>
  <c r="I9"/>
  <c r="H9"/>
  <c r="G9"/>
  <c r="I8"/>
  <c r="H8"/>
  <c r="G8"/>
  <c r="I7"/>
  <c r="H7"/>
  <c r="G7"/>
  <c r="I4"/>
  <c r="H4"/>
  <c r="G4"/>
  <c r="I3"/>
  <c r="H3"/>
  <c r="G3"/>
  <c r="I2"/>
  <c r="H2"/>
  <c r="G2"/>
  <c r="J2" i="1"/>
  <c r="G2"/>
  <c r="H2"/>
  <c r="E2"/>
  <c r="D2"/>
  <c r="J30" i="3"/>
  <c r="L30"/>
  <c r="M30"/>
  <c r="M3"/>
  <c r="M4"/>
  <c r="M5"/>
  <c r="M6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2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K3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2"/>
  <c r="L2"/>
  <c r="I25"/>
  <c r="H25"/>
  <c r="G25"/>
  <c r="M2" i="6" l="1"/>
  <c r="G29" i="3"/>
  <c r="H29"/>
  <c r="I29"/>
  <c r="I28"/>
  <c r="H28"/>
  <c r="G28"/>
  <c r="I26"/>
  <c r="G26"/>
  <c r="H26"/>
  <c r="I27"/>
  <c r="H27"/>
  <c r="G27"/>
  <c r="I24"/>
  <c r="H24"/>
  <c r="G24"/>
  <c r="I23"/>
  <c r="H23"/>
  <c r="G23"/>
  <c r="I20"/>
  <c r="I21"/>
  <c r="I16"/>
  <c r="I17"/>
  <c r="I18"/>
  <c r="I19"/>
  <c r="I15"/>
  <c r="I22"/>
  <c r="G15"/>
  <c r="H15"/>
  <c r="G16"/>
  <c r="H16"/>
  <c r="G17"/>
  <c r="H17"/>
  <c r="G18"/>
  <c r="H18"/>
  <c r="G19"/>
  <c r="H19"/>
  <c r="G20"/>
  <c r="H20"/>
  <c r="G21"/>
  <c r="H21"/>
  <c r="H22"/>
  <c r="G22"/>
  <c r="I14"/>
  <c r="I13"/>
  <c r="I12"/>
  <c r="I4"/>
  <c r="I5"/>
  <c r="I6"/>
  <c r="I7"/>
  <c r="I8"/>
  <c r="I3"/>
  <c r="G12"/>
  <c r="H12"/>
  <c r="G13"/>
  <c r="H13"/>
  <c r="G14"/>
  <c r="H14"/>
  <c r="G3"/>
  <c r="H3"/>
  <c r="G4"/>
  <c r="H4"/>
  <c r="G5"/>
  <c r="H5"/>
  <c r="G6"/>
  <c r="H6"/>
  <c r="G7"/>
  <c r="H7"/>
  <c r="G8"/>
  <c r="H8"/>
  <c r="I11"/>
  <c r="H11"/>
  <c r="G11"/>
  <c r="I10"/>
  <c r="H10"/>
  <c r="G10"/>
  <c r="I9"/>
  <c r="H9"/>
  <c r="G9"/>
  <c r="I2"/>
  <c r="H2"/>
  <c r="G2"/>
  <c r="D14" i="2" l="1"/>
  <c r="D16" s="1"/>
  <c r="B14"/>
  <c r="B16" s="1"/>
  <c r="F16" l="1"/>
  <c r="D15"/>
  <c r="B15"/>
  <c r="B20"/>
  <c r="F12" i="1" s="1"/>
  <c r="J17"/>
  <c r="G17"/>
  <c r="B5" i="2"/>
  <c r="F15" l="1"/>
  <c r="B21"/>
  <c r="I12" i="1" s="1"/>
  <c r="B6" i="2"/>
  <c r="F3" i="1" s="1"/>
  <c r="B7" i="2"/>
  <c r="I3" i="1" s="1"/>
</calcChain>
</file>

<file path=xl/sharedStrings.xml><?xml version="1.0" encoding="utf-8"?>
<sst xmlns="http://schemas.openxmlformats.org/spreadsheetml/2006/main" count="711" uniqueCount="160">
  <si>
    <t>Project Name</t>
  </si>
  <si>
    <t>Project Type</t>
  </si>
  <si>
    <t>Moore's Creek Retrofit - Phases 3 &amp; 4</t>
  </si>
  <si>
    <t>South Beach Baffle Boxes</t>
  </si>
  <si>
    <t>Moore's Creek Retrofit - 
Phase 2</t>
  </si>
  <si>
    <t>N/A</t>
  </si>
  <si>
    <t>Project Number</t>
  </si>
  <si>
    <t>FP-1</t>
  </si>
  <si>
    <t>FP-2</t>
  </si>
  <si>
    <t>FP-3</t>
  </si>
  <si>
    <t>FP-4</t>
  </si>
  <si>
    <t>FP-5</t>
  </si>
  <si>
    <t>FP-6</t>
  </si>
  <si>
    <t>FP-7</t>
  </si>
  <si>
    <t>Education and outreach</t>
  </si>
  <si>
    <t>Acres Treated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</si>
  <si>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</si>
  <si>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</si>
  <si>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</si>
  <si>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</si>
  <si>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</si>
  <si>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</si>
  <si>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TN (lbs/yr)</t>
  </si>
  <si>
    <t>TP (lbs/yr)</t>
  </si>
  <si>
    <t>Total Credit</t>
  </si>
  <si>
    <t>Street sweeping</t>
  </si>
  <si>
    <t>Inlet cleaning</t>
  </si>
  <si>
    <t>2nd generation baffle boxes</t>
  </si>
  <si>
    <t>ppv prov</t>
  </si>
  <si>
    <t>ac-ft</t>
  </si>
  <si>
    <t>runoff</t>
  </si>
  <si>
    <t xml:space="preserve">residence time = </t>
  </si>
  <si>
    <t>(wet pond volume)/(annual runoff)</t>
  </si>
  <si>
    <t>TP efficiency</t>
  </si>
  <si>
    <t>TN efficiency</t>
  </si>
  <si>
    <t>residence time</t>
  </si>
  <si>
    <t>Wet detention</t>
  </si>
  <si>
    <t>FP-8</t>
  </si>
  <si>
    <t>FP-9</t>
  </si>
  <si>
    <t>FP-10</t>
  </si>
  <si>
    <t>FP-11</t>
  </si>
  <si>
    <t>Pinecrest Estates Drainage Improvements</t>
  </si>
  <si>
    <t>A1A Roadway Improvements</t>
  </si>
  <si>
    <t>2nd generation baffle box</t>
  </si>
  <si>
    <t>Jetty Park Improvements</t>
  </si>
  <si>
    <t>FP-12</t>
  </si>
  <si>
    <t>FP-13</t>
  </si>
  <si>
    <t>Virginia Avenue Outfall Canal</t>
  </si>
  <si>
    <t>Georgia Avenue Roadway Improvements</t>
  </si>
  <si>
    <t>Exfiltration trench</t>
  </si>
  <si>
    <t>Surfside Drainage</t>
  </si>
  <si>
    <t>Swales and exfiltration trench</t>
  </si>
  <si>
    <t>Heathcote Botanical Gardens Treatment Train</t>
  </si>
  <si>
    <t>Post</t>
  </si>
  <si>
    <t>Pre</t>
  </si>
  <si>
    <t>Diff</t>
  </si>
  <si>
    <t>retention</t>
  </si>
  <si>
    <t>inches</t>
  </si>
  <si>
    <t>efficiency</t>
  </si>
  <si>
    <t>Id</t>
  </si>
  <si>
    <t>Proj_Name</t>
  </si>
  <si>
    <t>HYDGRP</t>
  </si>
  <si>
    <t>LCCODE</t>
  </si>
  <si>
    <t>NORTH FORK</t>
  </si>
  <si>
    <t>C/D</t>
  </si>
  <si>
    <t>Moore's Creek Retrofit</t>
  </si>
  <si>
    <t>A</t>
  </si>
  <si>
    <t>B/D</t>
  </si>
  <si>
    <t>Heathcote Treatment Train (PH 1 &amp; PH 2)</t>
  </si>
  <si>
    <t>A/D</t>
  </si>
  <si>
    <t>EMCs</t>
  </si>
  <si>
    <t>TN</t>
  </si>
  <si>
    <t>TP</t>
  </si>
  <si>
    <t>Citrus</t>
  </si>
  <si>
    <t>General Agriculture</t>
  </si>
  <si>
    <t>High-Intensity Commercial</t>
  </si>
  <si>
    <t>Highway</t>
  </si>
  <si>
    <t>Light Industrial</t>
  </si>
  <si>
    <t>Low-Density Residential</t>
  </si>
  <si>
    <t>Low-Intensity Commercial</t>
  </si>
  <si>
    <t>Mining / Extractive</t>
  </si>
  <si>
    <t>Multi-Family</t>
  </si>
  <si>
    <t>Pasture</t>
  </si>
  <si>
    <t>Row Crops</t>
  </si>
  <si>
    <t>Single-Family</t>
  </si>
  <si>
    <t>Undeveloped / Rangeland / Forest</t>
  </si>
  <si>
    <t>Unimproved Pasture</t>
  </si>
  <si>
    <t>Water</t>
  </si>
  <si>
    <t>Wetlands</t>
  </si>
  <si>
    <t>Row Labels</t>
  </si>
  <si>
    <t>B</t>
  </si>
  <si>
    <t>C</t>
  </si>
  <si>
    <t>D</t>
  </si>
  <si>
    <t>NA</t>
  </si>
  <si>
    <t>Commercial Areas</t>
  </si>
  <si>
    <t>High-Density Residential Areas</t>
  </si>
  <si>
    <t>Highway Areas (50% Impervious)</t>
  </si>
  <si>
    <t>Highway Areas (75% Impervious)</t>
  </si>
  <si>
    <t>Low-Density Residential Areas</t>
  </si>
  <si>
    <t>Single-Family Residential Areas (25% Impervious)</t>
  </si>
  <si>
    <t>Single-Family Residential Areas (40% Impervious)</t>
  </si>
  <si>
    <t>Undeveloped Land</t>
  </si>
  <si>
    <t>Unimproved pastures</t>
  </si>
  <si>
    <t>Subbasin</t>
  </si>
  <si>
    <t>TP Add Lbs/acre</t>
  </si>
  <si>
    <t>Rainfall (inches)</t>
  </si>
  <si>
    <t>Baseflow (feet)</t>
  </si>
  <si>
    <t>North Fork</t>
  </si>
  <si>
    <t>C-23</t>
  </si>
  <si>
    <t>C-24</t>
  </si>
  <si>
    <t>Basins 4 5 6</t>
  </si>
  <si>
    <t>C-44 S-153</t>
  </si>
  <si>
    <t>South Fork</t>
  </si>
  <si>
    <t>Description</t>
  </si>
  <si>
    <t>Fixed Single Family Units</t>
  </si>
  <si>
    <t>Multiple Dwelling Units, Low Rise &lt;Two stories or less&gt;</t>
  </si>
  <si>
    <t>Commercial and Services</t>
  </si>
  <si>
    <t>Shopping Centers (Plazas, Malls)</t>
  </si>
  <si>
    <t>Herbaceous (Dry Prairie)</t>
  </si>
  <si>
    <t>Roads and Highways</t>
  </si>
  <si>
    <t>Parks and Zoos</t>
  </si>
  <si>
    <t>EMC TP</t>
  </si>
  <si>
    <t>ROC</t>
  </si>
  <si>
    <t>EMC TN</t>
  </si>
  <si>
    <t>Runoff Ac-ft</t>
  </si>
  <si>
    <t>TN lbs/yr</t>
  </si>
  <si>
    <t>TP lbs/yr</t>
  </si>
  <si>
    <t>Acres</t>
  </si>
  <si>
    <t>Mobile Home Units &lt;Six or more dwelling units per acre&gt;</t>
  </si>
  <si>
    <t>Educational Facilities</t>
  </si>
  <si>
    <t>Improved Pastures</t>
  </si>
  <si>
    <t>Citrus Groves</t>
  </si>
  <si>
    <t>Brazilian Pepper</t>
  </si>
  <si>
    <t>Utilities</t>
  </si>
  <si>
    <t>days</t>
  </si>
  <si>
    <t>outside of basin</t>
  </si>
  <si>
    <t>Entity</t>
  </si>
  <si>
    <t>LU</t>
  </si>
  <si>
    <t>Hydrogp</t>
  </si>
  <si>
    <t>EMCN
mg/L</t>
  </si>
  <si>
    <t>EMCP
mg/L</t>
  </si>
  <si>
    <t>ROC
Unitless</t>
  </si>
  <si>
    <t>Runoff
acre-ft</t>
  </si>
  <si>
    <t>TN
lbs/year</t>
  </si>
  <si>
    <t>TP
lbs/yr</t>
  </si>
  <si>
    <t>Ft Pierce</t>
  </si>
  <si>
    <t>Multiple Dwelling Units, High Rise &lt;Three stories or more&gt;</t>
  </si>
  <si>
    <t>Solid Waste Disposal</t>
  </si>
  <si>
    <t>Other Light Industrial</t>
  </si>
  <si>
    <t>Institutional</t>
  </si>
  <si>
    <t>Fixed Single Family Units &lt;Six or more dwelling units per acre&gt;</t>
  </si>
  <si>
    <t>Golf Courses</t>
  </si>
  <si>
    <t>Stormwater education shows, pamphlets, presentations, storm drain stenciling, illicit discharge program</t>
  </si>
  <si>
    <t>Retention BMPs</t>
  </si>
  <si>
    <t>NAME</t>
  </si>
  <si>
    <t>Virginia Ave Treatment Area</t>
  </si>
  <si>
    <t>Street Sweeping - 8,00 CY</t>
  </si>
  <si>
    <t>Inlet Cleaning - 5,000 CY</t>
  </si>
  <si>
    <t>Alum</t>
  </si>
  <si>
    <t>need to determine what portion with within MS4</t>
  </si>
</sst>
</file>

<file path=xl/styles.xml><?xml version="1.0" encoding="utf-8"?>
<styleSheet xmlns="http://schemas.openxmlformats.org/spreadsheetml/2006/main">
  <numFmts count="8">
    <numFmt numFmtId="43" formatCode="_(* #,##0.00_);_(* \(#,##0.00\);_(* &quot;-&quot;??_);_(@_)"/>
    <numFmt numFmtId="164" formatCode="#,##0.0"/>
    <numFmt numFmtId="165" formatCode="0.0%"/>
    <numFmt numFmtId="166" formatCode="0.00000000000"/>
    <numFmt numFmtId="167" formatCode="0.000"/>
    <numFmt numFmtId="168" formatCode="_(* #,##0.000_);_(* \(#,##0.000\);_(* &quot;-&quot;??_);_(@_)"/>
    <numFmt numFmtId="169" formatCode="_(* #,##0_);_(* \(#,##0\);_(* &quot;-&quot;??_);_(@_)"/>
    <numFmt numFmtId="170" formatCode="_(* #,##0.0_);_(* \(#,##0.0\);_(* &quot;-&quot;??_);_(@_)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1" fillId="0" borderId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 wrapText="1"/>
    </xf>
    <xf numFmtId="0" fontId="5" fillId="0" borderId="0" xfId="0" applyFont="1"/>
    <xf numFmtId="164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0" fontId="5" fillId="0" borderId="0" xfId="0" applyFont="1" applyBorder="1"/>
    <xf numFmtId="0" fontId="0" fillId="0" borderId="0" xfId="0"/>
    <xf numFmtId="3" fontId="6" fillId="0" borderId="0" xfId="0" applyNumberFormat="1" applyFont="1" applyFill="1" applyBorder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right"/>
    </xf>
    <xf numFmtId="164" fontId="6" fillId="0" borderId="0" xfId="0" applyNumberFormat="1" applyFont="1" applyFill="1" applyBorder="1"/>
    <xf numFmtId="164" fontId="5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165" fontId="5" fillId="0" borderId="1" xfId="0" applyNumberFormat="1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8" fillId="0" borderId="0" xfId="0" applyFont="1"/>
    <xf numFmtId="165" fontId="0" fillId="0" borderId="0" xfId="0" applyNumberFormat="1"/>
    <xf numFmtId="0" fontId="7" fillId="0" borderId="0" xfId="0" applyFont="1"/>
    <xf numFmtId="1" fontId="0" fillId="0" borderId="0" xfId="0" applyNumberFormat="1"/>
    <xf numFmtId="166" fontId="0" fillId="0" borderId="0" xfId="0" applyNumberFormat="1"/>
    <xf numFmtId="0" fontId="8" fillId="0" borderId="0" xfId="0" applyFont="1" applyAlignment="1">
      <alignment horizontal="center"/>
    </xf>
    <xf numFmtId="167" fontId="0" fillId="0" borderId="0" xfId="0" applyNumberFormat="1"/>
    <xf numFmtId="0" fontId="8" fillId="0" borderId="0" xfId="0" applyFont="1" applyAlignment="1">
      <alignment horizontal="center" wrapText="1"/>
    </xf>
    <xf numFmtId="0" fontId="0" fillId="0" borderId="0" xfId="0" applyAlignment="1">
      <alignment wrapText="1"/>
    </xf>
    <xf numFmtId="2" fontId="0" fillId="0" borderId="0" xfId="0" applyNumberFormat="1"/>
    <xf numFmtId="0" fontId="0" fillId="0" borderId="0" xfId="0" applyBorder="1"/>
    <xf numFmtId="1" fontId="0" fillId="0" borderId="0" xfId="0" applyNumberFormat="1" applyAlignment="1">
      <alignment horizontal="center" wrapText="1"/>
    </xf>
    <xf numFmtId="0" fontId="0" fillId="0" borderId="0" xfId="0" applyAlignment="1">
      <alignment horizontal="center"/>
    </xf>
    <xf numFmtId="164" fontId="3" fillId="2" borderId="1" xfId="1" applyNumberFormat="1" applyFont="1" applyFill="1" applyBorder="1" applyAlignment="1">
      <alignment horizontal="center" vertical="center" wrapText="1"/>
    </xf>
    <xf numFmtId="164" fontId="4" fillId="0" borderId="1" xfId="1" applyNumberFormat="1" applyFont="1" applyFill="1" applyBorder="1" applyAlignment="1">
      <alignment horizontal="center" wrapText="1"/>
    </xf>
    <xf numFmtId="164" fontId="4" fillId="0" borderId="1" xfId="1" applyNumberFormat="1" applyFont="1" applyBorder="1" applyAlignment="1">
      <alignment horizontal="center" wrapText="1"/>
    </xf>
    <xf numFmtId="164" fontId="4" fillId="0" borderId="0" xfId="1" applyNumberFormat="1" applyFont="1" applyBorder="1" applyAlignment="1">
      <alignment horizontal="center" wrapText="1"/>
    </xf>
    <xf numFmtId="164" fontId="5" fillId="0" borderId="1" xfId="0" applyNumberFormat="1" applyFont="1" applyBorder="1" applyAlignment="1"/>
    <xf numFmtId="164" fontId="5" fillId="0" borderId="1" xfId="0" applyNumberFormat="1" applyFont="1" applyFill="1" applyBorder="1" applyAlignment="1"/>
    <xf numFmtId="0" fontId="8" fillId="4" borderId="1" xfId="0" applyFont="1" applyFill="1" applyBorder="1"/>
    <xf numFmtId="0" fontId="8" fillId="4" borderId="1" xfId="0" applyFont="1" applyFill="1" applyBorder="1" applyAlignment="1">
      <alignment horizontal="center"/>
    </xf>
    <xf numFmtId="43" fontId="8" fillId="4" borderId="1" xfId="8" applyFont="1" applyFill="1" applyBorder="1" applyAlignment="1">
      <alignment horizontal="center" wrapText="1"/>
    </xf>
    <xf numFmtId="168" fontId="8" fillId="4" borderId="1" xfId="8" applyNumberFormat="1" applyFont="1" applyFill="1" applyBorder="1" applyAlignment="1">
      <alignment horizontal="center" wrapText="1"/>
    </xf>
    <xf numFmtId="169" fontId="8" fillId="4" borderId="1" xfId="8" applyNumberFormat="1" applyFont="1" applyFill="1" applyBorder="1" applyAlignment="1">
      <alignment horizontal="center" wrapText="1"/>
    </xf>
    <xf numFmtId="170" fontId="8" fillId="4" borderId="1" xfId="8" applyNumberFormat="1" applyFont="1" applyFill="1" applyBorder="1" applyAlignment="1">
      <alignment horizontal="center" wrapText="1"/>
    </xf>
    <xf numFmtId="165" fontId="5" fillId="0" borderId="1" xfId="0" applyNumberFormat="1" applyFont="1" applyFill="1" applyBorder="1" applyAlignment="1">
      <alignment horizontal="center"/>
    </xf>
    <xf numFmtId="164" fontId="5" fillId="0" borderId="1" xfId="0" applyNumberFormat="1" applyFont="1" applyFill="1" applyBorder="1" applyAlignment="1">
      <alignment horizontal="center"/>
    </xf>
    <xf numFmtId="165" fontId="4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/>
    <xf numFmtId="0" fontId="5" fillId="0" borderId="1" xfId="0" applyFont="1" applyBorder="1"/>
    <xf numFmtId="0" fontId="4" fillId="0" borderId="1" xfId="1" applyFont="1" applyFill="1" applyBorder="1" applyAlignment="1">
      <alignment horizontal="left" wrapText="1"/>
    </xf>
    <xf numFmtId="0" fontId="4" fillId="0" borderId="1" xfId="1" applyFont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0" fontId="4" fillId="5" borderId="1" xfId="1" applyFont="1" applyFill="1" applyBorder="1" applyAlignment="1">
      <alignment horizontal="left" wrapText="1"/>
    </xf>
    <xf numFmtId="0" fontId="2" fillId="5" borderId="1" xfId="1" applyFont="1" applyFill="1" applyBorder="1" applyAlignment="1">
      <alignment horizontal="left" wrapText="1"/>
    </xf>
    <xf numFmtId="164" fontId="4" fillId="5" borderId="1" xfId="1" applyNumberFormat="1" applyFont="1" applyFill="1" applyBorder="1" applyAlignment="1">
      <alignment horizontal="center" wrapText="1"/>
    </xf>
    <xf numFmtId="0" fontId="4" fillId="5" borderId="1" xfId="1" applyFont="1" applyFill="1" applyBorder="1" applyAlignment="1">
      <alignment horizontal="center" wrapText="1"/>
    </xf>
    <xf numFmtId="164" fontId="5" fillId="5" borderId="1" xfId="0" applyNumberFormat="1" applyFont="1" applyFill="1" applyBorder="1" applyAlignment="1">
      <alignment horizontal="center"/>
    </xf>
  </cellXfs>
  <cellStyles count="9">
    <cellStyle name="Comma" xfId="8" builtinId="3"/>
    <cellStyle name="Comma 2" xfId="4"/>
    <cellStyle name="Normal" xfId="0" builtinId="0"/>
    <cellStyle name="Normal 2" xfId="3"/>
    <cellStyle name="Normal 3" xfId="2"/>
    <cellStyle name="Normal 3 2" xfId="6"/>
    <cellStyle name="Normal 4" xfId="1"/>
    <cellStyle name="Normal 4 2" xfId="7"/>
    <cellStyle name="Normal 5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User/My%20Documents/St.%20Lucie/Allocations/Bob%20Calcs%2012080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formance"/>
      <sheetName val="EMCs"/>
      <sheetName val="ROCs"/>
      <sheetName val="Summary"/>
      <sheetName val="FLUCCS"/>
      <sheetName val="Calcs Juris"/>
      <sheetName val="Juris N Red"/>
      <sheetName val="Juris P Red"/>
    </sheetNames>
    <sheetDataSet>
      <sheetData sheetId="0">
        <row r="1">
          <cell r="C1" t="str">
            <v>FLUCCS</v>
          </cell>
        </row>
      </sheetData>
      <sheetData sheetId="1">
        <row r="3">
          <cell r="A3" t="str">
            <v>Low-Density Residential</v>
          </cell>
        </row>
      </sheetData>
      <sheetData sheetId="2">
        <row r="1">
          <cell r="B1" t="str">
            <v>A</v>
          </cell>
        </row>
      </sheetData>
      <sheetData sheetId="3">
        <row r="32">
          <cell r="A32" t="str">
            <v>North Fork</v>
          </cell>
        </row>
      </sheetData>
      <sheetData sheetId="4">
        <row r="1">
          <cell r="A1">
            <v>1000</v>
          </cell>
          <cell r="B1" t="str">
            <v>URBAN AND BUILT-UP</v>
          </cell>
        </row>
        <row r="2">
          <cell r="A2">
            <v>1100</v>
          </cell>
          <cell r="B2" t="str">
            <v>Residential, Low Density &lt;Less than two dwelling units per acre&gt;</v>
          </cell>
        </row>
        <row r="3">
          <cell r="A3">
            <v>1110</v>
          </cell>
          <cell r="B3" t="str">
            <v>Fixed Single Family Units</v>
          </cell>
        </row>
        <row r="4">
          <cell r="A4">
            <v>1111</v>
          </cell>
          <cell r="B4" t="str">
            <v>Single Story Units</v>
          </cell>
        </row>
        <row r="5">
          <cell r="A5">
            <v>1112</v>
          </cell>
          <cell r="B5" t="str">
            <v>Two or More Story Units</v>
          </cell>
        </row>
        <row r="6">
          <cell r="A6">
            <v>1120</v>
          </cell>
          <cell r="B6" t="str">
            <v>Mobile Home Units</v>
          </cell>
        </row>
        <row r="7">
          <cell r="A7">
            <v>1121</v>
          </cell>
          <cell r="B7" t="str">
            <v>Single Wide Units</v>
          </cell>
        </row>
        <row r="8">
          <cell r="A8">
            <v>1122</v>
          </cell>
          <cell r="B8" t="str">
            <v>Double Wide Units</v>
          </cell>
        </row>
        <row r="9">
          <cell r="A9">
            <v>1123</v>
          </cell>
          <cell r="B9" t="str">
            <v>Mixed Widths Units</v>
          </cell>
        </row>
        <row r="10">
          <cell r="A10">
            <v>1130</v>
          </cell>
          <cell r="B10" t="str">
            <v>Mixed Units &lt;Fixed and mobile home units&gt;</v>
          </cell>
        </row>
        <row r="11">
          <cell r="A11">
            <v>1160</v>
          </cell>
          <cell r="B11" t="str">
            <v>Low Density with Golf Courses and Small Bodies of Water</v>
          </cell>
        </row>
        <row r="12">
          <cell r="A12">
            <v>1180</v>
          </cell>
          <cell r="B12" t="str">
            <v>Rural Residential</v>
          </cell>
        </row>
        <row r="13">
          <cell r="A13">
            <v>1190</v>
          </cell>
          <cell r="B13" t="str">
            <v>Low Density Under Construction</v>
          </cell>
        </row>
        <row r="14">
          <cell r="A14">
            <v>1200</v>
          </cell>
          <cell r="B14" t="str">
            <v>Residential, Medium Density &lt;Two-five dwelling units per acre&gt;</v>
          </cell>
        </row>
        <row r="15">
          <cell r="A15">
            <v>1210</v>
          </cell>
          <cell r="B15" t="str">
            <v>Fixed Single Family Units</v>
          </cell>
        </row>
        <row r="16">
          <cell r="A16">
            <v>1211</v>
          </cell>
          <cell r="B16" t="str">
            <v>Single Story Units</v>
          </cell>
        </row>
        <row r="17">
          <cell r="A17">
            <v>1212</v>
          </cell>
          <cell r="B17" t="str">
            <v>Two or More Story Units</v>
          </cell>
        </row>
        <row r="18">
          <cell r="A18">
            <v>1220</v>
          </cell>
          <cell r="B18" t="str">
            <v>Mobile Home Units</v>
          </cell>
        </row>
        <row r="19">
          <cell r="A19">
            <v>1221</v>
          </cell>
          <cell r="B19" t="str">
            <v>Single Wide Units</v>
          </cell>
        </row>
        <row r="20">
          <cell r="A20">
            <v>1222</v>
          </cell>
          <cell r="B20" t="str">
            <v>Double Wide Units</v>
          </cell>
        </row>
        <row r="21">
          <cell r="A21">
            <v>1223</v>
          </cell>
          <cell r="B21" t="str">
            <v>Mixed Widths Units</v>
          </cell>
        </row>
        <row r="22">
          <cell r="A22">
            <v>1230</v>
          </cell>
          <cell r="B22" t="str">
            <v>Mixed Units &lt;Fixed and mobile home units&gt;</v>
          </cell>
        </row>
        <row r="23">
          <cell r="A23">
            <v>1260</v>
          </cell>
          <cell r="B23" t="str">
            <v>Medium Density with Golf Courses and Small Bodies of Water</v>
          </cell>
        </row>
        <row r="24">
          <cell r="A24">
            <v>1290</v>
          </cell>
          <cell r="B24" t="str">
            <v>Medium Density Under Construction</v>
          </cell>
        </row>
        <row r="25">
          <cell r="A25">
            <v>1300</v>
          </cell>
          <cell r="B25" t="str">
            <v>Residential, High Density</v>
          </cell>
        </row>
        <row r="26">
          <cell r="A26">
            <v>1310</v>
          </cell>
          <cell r="B26" t="str">
            <v>Fixed Single Family Units &lt;Six or more dwelling units per acre&gt;</v>
          </cell>
        </row>
        <row r="27">
          <cell r="A27">
            <v>1311</v>
          </cell>
          <cell r="B27" t="str">
            <v>Single Story Units</v>
          </cell>
        </row>
        <row r="28">
          <cell r="A28">
            <v>1312</v>
          </cell>
          <cell r="B28" t="str">
            <v>Two or More Story Units</v>
          </cell>
        </row>
        <row r="29">
          <cell r="A29">
            <v>1320</v>
          </cell>
          <cell r="B29" t="str">
            <v>Mobile Home Units &lt;Six or more dwelling units per acre&gt;</v>
          </cell>
        </row>
        <row r="30">
          <cell r="A30">
            <v>1321</v>
          </cell>
          <cell r="B30" t="str">
            <v>Single Wide Units</v>
          </cell>
        </row>
        <row r="31">
          <cell r="A31">
            <v>1322</v>
          </cell>
          <cell r="B31" t="str">
            <v>Double Wide Units</v>
          </cell>
        </row>
        <row r="32">
          <cell r="A32">
            <v>1323</v>
          </cell>
          <cell r="B32" t="str">
            <v>Mixed Widths Units</v>
          </cell>
        </row>
        <row r="33">
          <cell r="A33">
            <v>1330</v>
          </cell>
          <cell r="B33" t="str">
            <v>Multiple Dwelling Units, Low Rise &lt;Two stories or less&gt;</v>
          </cell>
        </row>
        <row r="34">
          <cell r="A34">
            <v>1331</v>
          </cell>
          <cell r="B34" t="str">
            <v>Duplex Units</v>
          </cell>
        </row>
        <row r="35">
          <cell r="A35">
            <v>1332</v>
          </cell>
          <cell r="B35" t="str">
            <v>Triplex Units</v>
          </cell>
        </row>
        <row r="36">
          <cell r="A36">
            <v>1333</v>
          </cell>
          <cell r="B36" t="str">
            <v>Quadruplex Units</v>
          </cell>
        </row>
        <row r="37">
          <cell r="A37">
            <v>1334</v>
          </cell>
          <cell r="B37" t="str">
            <v>Apartment Units</v>
          </cell>
        </row>
        <row r="38">
          <cell r="A38">
            <v>1335</v>
          </cell>
          <cell r="B38" t="str">
            <v>Townhouse Units</v>
          </cell>
        </row>
        <row r="39">
          <cell r="A39">
            <v>1336</v>
          </cell>
          <cell r="B39" t="str">
            <v>Patio Houses</v>
          </cell>
        </row>
        <row r="40">
          <cell r="A40">
            <v>1340</v>
          </cell>
          <cell r="B40" t="str">
            <v>Multiple Dwelling Units, High Rise &lt;Three stories or more&gt;</v>
          </cell>
        </row>
        <row r="41">
          <cell r="A41">
            <v>1341</v>
          </cell>
          <cell r="B41" t="str">
            <v>Apartment Units</v>
          </cell>
        </row>
        <row r="42">
          <cell r="A42">
            <v>1342</v>
          </cell>
          <cell r="B42" t="str">
            <v>Townhouse Units</v>
          </cell>
        </row>
        <row r="43">
          <cell r="A43">
            <v>1343</v>
          </cell>
          <cell r="B43" t="str">
            <v>Condominium Units</v>
          </cell>
        </row>
        <row r="44">
          <cell r="A44">
            <v>1344</v>
          </cell>
          <cell r="B44" t="str">
            <v>Mixed Units</v>
          </cell>
        </row>
        <row r="45">
          <cell r="A45">
            <v>1350</v>
          </cell>
          <cell r="B45" t="str">
            <v>Mixed Units &lt;Fixed and mobile home units&gt;</v>
          </cell>
        </row>
        <row r="46">
          <cell r="A46">
            <v>1360</v>
          </cell>
          <cell r="B46" t="str">
            <v>Multiple-High Density Units: One, Two, or Three Stories with Golf Courses and Small Bodies of Water</v>
          </cell>
        </row>
        <row r="47">
          <cell r="A47">
            <v>1390</v>
          </cell>
          <cell r="B47" t="str">
            <v>High Density Under Construction</v>
          </cell>
        </row>
        <row r="48">
          <cell r="A48">
            <v>1400</v>
          </cell>
          <cell r="B48" t="str">
            <v>Commercial and Services</v>
          </cell>
        </row>
        <row r="49">
          <cell r="A49">
            <v>1410</v>
          </cell>
          <cell r="B49" t="str">
            <v>Retail Sales and Services</v>
          </cell>
        </row>
        <row r="50">
          <cell r="A50">
            <v>1411</v>
          </cell>
          <cell r="B50" t="str">
            <v>Shopping Centers (Plazas, Malls)</v>
          </cell>
        </row>
        <row r="51">
          <cell r="A51">
            <v>1412</v>
          </cell>
          <cell r="B51" t="str">
            <v>Service Stations</v>
          </cell>
        </row>
        <row r="52">
          <cell r="A52">
            <v>1413</v>
          </cell>
          <cell r="B52" t="str">
            <v>Banking Facilities</v>
          </cell>
        </row>
        <row r="53">
          <cell r="A53">
            <v>1414</v>
          </cell>
          <cell r="B53" t="str">
            <v>Convenience Stores</v>
          </cell>
        </row>
        <row r="54">
          <cell r="A54">
            <v>1415</v>
          </cell>
          <cell r="B54" t="str">
            <v>Restaurants</v>
          </cell>
        </row>
        <row r="55">
          <cell r="A55">
            <v>1416</v>
          </cell>
          <cell r="B55" t="str">
            <v>Builder's Supply</v>
          </cell>
        </row>
        <row r="56">
          <cell r="A56">
            <v>1417</v>
          </cell>
          <cell r="B56" t="str">
            <v>Petroleum (Fuels)</v>
          </cell>
        </row>
        <row r="57">
          <cell r="A57">
            <v>1418</v>
          </cell>
          <cell r="B57" t="str">
            <v>Mixed</v>
          </cell>
        </row>
        <row r="58">
          <cell r="A58">
            <v>1420</v>
          </cell>
          <cell r="B58" t="str">
            <v>Wholesale Sales and Services &lt;Excluding warehouses associated with industrial use&gt;</v>
          </cell>
        </row>
        <row r="59">
          <cell r="A59">
            <v>1421</v>
          </cell>
          <cell r="B59" t="str">
            <v>Warehouses</v>
          </cell>
        </row>
        <row r="60">
          <cell r="A60">
            <v>1422</v>
          </cell>
          <cell r="B60" t="str">
            <v>Mini-Warehouses</v>
          </cell>
        </row>
        <row r="61">
          <cell r="A61">
            <v>1423</v>
          </cell>
          <cell r="B61" t="str">
            <v>Junk Yards</v>
          </cell>
        </row>
        <row r="62">
          <cell r="A62">
            <v>1424</v>
          </cell>
          <cell r="B62" t="str">
            <v>Farmers Markets</v>
          </cell>
        </row>
        <row r="63">
          <cell r="A63">
            <v>1425</v>
          </cell>
          <cell r="B63" t="str">
            <v>Other</v>
          </cell>
        </row>
        <row r="64">
          <cell r="A64">
            <v>1430</v>
          </cell>
          <cell r="B64" t="str">
            <v>Professional Services</v>
          </cell>
        </row>
        <row r="65">
          <cell r="A65">
            <v>1440</v>
          </cell>
          <cell r="B65" t="str">
            <v>Cultural and Entertainment</v>
          </cell>
        </row>
        <row r="66">
          <cell r="A66">
            <v>1441</v>
          </cell>
          <cell r="B66" t="str">
            <v>Theaters</v>
          </cell>
        </row>
        <row r="67">
          <cell r="A67">
            <v>1442</v>
          </cell>
          <cell r="B67" t="str">
            <v>Museums</v>
          </cell>
        </row>
        <row r="68">
          <cell r="A68">
            <v>1443</v>
          </cell>
          <cell r="B68" t="str">
            <v>Open Air Theaters</v>
          </cell>
        </row>
        <row r="69">
          <cell r="A69">
            <v>1444</v>
          </cell>
          <cell r="B69" t="str">
            <v>Amphitheaters</v>
          </cell>
        </row>
        <row r="70">
          <cell r="A70">
            <v>1445</v>
          </cell>
          <cell r="B70" t="str">
            <v>Amusement Parks</v>
          </cell>
        </row>
        <row r="71">
          <cell r="A71">
            <v>1446</v>
          </cell>
          <cell r="B71" t="str">
            <v>Art Galleries</v>
          </cell>
        </row>
        <row r="72">
          <cell r="A72">
            <v>1447</v>
          </cell>
          <cell r="B72" t="str">
            <v>Libraries</v>
          </cell>
        </row>
        <row r="73">
          <cell r="A73">
            <v>1448</v>
          </cell>
          <cell r="B73" t="str">
            <v>Other</v>
          </cell>
        </row>
        <row r="74">
          <cell r="A74">
            <v>1450</v>
          </cell>
          <cell r="B74" t="str">
            <v>Tourist Services</v>
          </cell>
        </row>
        <row r="75">
          <cell r="A75">
            <v>1451</v>
          </cell>
          <cell r="B75" t="str">
            <v>Hotels</v>
          </cell>
        </row>
        <row r="76">
          <cell r="A76">
            <v>1452</v>
          </cell>
          <cell r="B76" t="str">
            <v>Motels</v>
          </cell>
        </row>
        <row r="77">
          <cell r="A77">
            <v>1453</v>
          </cell>
          <cell r="B77" t="str">
            <v>Travel Trailer Parks</v>
          </cell>
        </row>
        <row r="78">
          <cell r="A78">
            <v>1454</v>
          </cell>
          <cell r="B78" t="str">
            <v>Campgrounds - Define</v>
          </cell>
        </row>
        <row r="79">
          <cell r="A79">
            <v>1455</v>
          </cell>
          <cell r="B79" t="str">
            <v>Other</v>
          </cell>
        </row>
        <row r="80">
          <cell r="A80">
            <v>1460</v>
          </cell>
          <cell r="B80" t="str">
            <v>Oil and Gas Storage &lt;Except those areas associated with industrial use or manufacturing&gt;</v>
          </cell>
        </row>
        <row r="81">
          <cell r="A81">
            <v>1461</v>
          </cell>
          <cell r="B81" t="str">
            <v>Crude Oil</v>
          </cell>
        </row>
        <row r="82">
          <cell r="A82">
            <v>1462</v>
          </cell>
          <cell r="B82" t="str">
            <v>High Octane Fuels</v>
          </cell>
        </row>
        <row r="83">
          <cell r="A83">
            <v>1463</v>
          </cell>
          <cell r="B83" t="str">
            <v>Liquified Gases</v>
          </cell>
        </row>
        <row r="84">
          <cell r="A84">
            <v>1464</v>
          </cell>
          <cell r="B84" t="str">
            <v>Petroleum Fuels</v>
          </cell>
        </row>
        <row r="85">
          <cell r="A85">
            <v>1465</v>
          </cell>
          <cell r="B85" t="str">
            <v>Motor Lubricants</v>
          </cell>
        </row>
        <row r="86">
          <cell r="A86">
            <v>1470</v>
          </cell>
          <cell r="B86" t="str">
            <v>Mixed Commercial and Services</v>
          </cell>
        </row>
        <row r="87">
          <cell r="A87">
            <v>1480</v>
          </cell>
          <cell r="B87" t="str">
            <v>Cemeteries</v>
          </cell>
        </row>
        <row r="88">
          <cell r="A88">
            <v>1490</v>
          </cell>
          <cell r="B88" t="str">
            <v>Commercial and Services Under Construction</v>
          </cell>
        </row>
        <row r="89">
          <cell r="A89">
            <v>1500</v>
          </cell>
          <cell r="B89" t="str">
            <v>Industrial</v>
          </cell>
        </row>
        <row r="90">
          <cell r="A90">
            <v>1510</v>
          </cell>
          <cell r="B90" t="str">
            <v>Food Processing</v>
          </cell>
        </row>
        <row r="91">
          <cell r="A91">
            <v>1511</v>
          </cell>
          <cell r="B91" t="str">
            <v>Citrus</v>
          </cell>
        </row>
        <row r="92">
          <cell r="A92">
            <v>1512</v>
          </cell>
          <cell r="B92" t="str">
            <v>Sugar</v>
          </cell>
        </row>
        <row r="93">
          <cell r="A93">
            <v>1513</v>
          </cell>
          <cell r="B93" t="str">
            <v>Seafood</v>
          </cell>
        </row>
        <row r="94">
          <cell r="A94">
            <v>1514</v>
          </cell>
          <cell r="B94" t="str">
            <v>Meat Packaging Facilities</v>
          </cell>
        </row>
        <row r="95">
          <cell r="A95">
            <v>1515</v>
          </cell>
          <cell r="B95" t="str">
            <v>Poultry and Eggs</v>
          </cell>
        </row>
        <row r="96">
          <cell r="A96">
            <v>1516</v>
          </cell>
          <cell r="B96" t="str">
            <v>Grains and Legumes</v>
          </cell>
        </row>
        <row r="97">
          <cell r="A97">
            <v>1520</v>
          </cell>
          <cell r="B97" t="str">
            <v>Timber Processing</v>
          </cell>
        </row>
        <row r="98">
          <cell r="A98">
            <v>1521</v>
          </cell>
          <cell r="B98" t="str">
            <v>Sawmills</v>
          </cell>
        </row>
        <row r="99">
          <cell r="A99">
            <v>1522</v>
          </cell>
          <cell r="B99" t="str">
            <v>Plywood and Veneer Mills</v>
          </cell>
        </row>
        <row r="100">
          <cell r="A100">
            <v>1523</v>
          </cell>
          <cell r="B100" t="str">
            <v>Pulp and Paper Mills</v>
          </cell>
        </row>
        <row r="101">
          <cell r="A101">
            <v>1524</v>
          </cell>
          <cell r="B101" t="str">
            <v>Pole Peeler and Treatment Plants</v>
          </cell>
        </row>
        <row r="102">
          <cell r="A102">
            <v>1525</v>
          </cell>
          <cell r="B102" t="str">
            <v>Wood Distillation</v>
          </cell>
        </row>
        <row r="103">
          <cell r="A103">
            <v>1526</v>
          </cell>
          <cell r="B103" t="str">
            <v>Log Home Prefabrication</v>
          </cell>
        </row>
        <row r="104">
          <cell r="A104">
            <v>1527</v>
          </cell>
          <cell r="B104" t="str">
            <v>Woodyards</v>
          </cell>
        </row>
        <row r="105">
          <cell r="A105">
            <v>1530</v>
          </cell>
          <cell r="B105" t="str">
            <v>Mineral Processing</v>
          </cell>
        </row>
        <row r="106">
          <cell r="A106">
            <v>1531</v>
          </cell>
          <cell r="B106" t="str">
            <v>Clays</v>
          </cell>
        </row>
        <row r="107">
          <cell r="A107">
            <v>1532</v>
          </cell>
          <cell r="B107" t="str">
            <v>Phosphate</v>
          </cell>
        </row>
        <row r="108">
          <cell r="A108">
            <v>1533</v>
          </cell>
          <cell r="B108" t="str">
            <v>Limerock</v>
          </cell>
        </row>
        <row r="109">
          <cell r="A109">
            <v>1534</v>
          </cell>
          <cell r="B109" t="str">
            <v>Magnesia</v>
          </cell>
        </row>
        <row r="110">
          <cell r="A110">
            <v>1535</v>
          </cell>
          <cell r="B110" t="str">
            <v>Heavy Minerals</v>
          </cell>
        </row>
        <row r="111">
          <cell r="A111">
            <v>1540</v>
          </cell>
          <cell r="B111" t="str">
            <v>Oil and Gas Processing</v>
          </cell>
        </row>
        <row r="112">
          <cell r="A112">
            <v>1541</v>
          </cell>
          <cell r="B112" t="str">
            <v>Gasoline</v>
          </cell>
        </row>
        <row r="113">
          <cell r="A113">
            <v>1542</v>
          </cell>
          <cell r="B113" t="str">
            <v>Jet Fuel</v>
          </cell>
        </row>
        <row r="114">
          <cell r="A114">
            <v>1543</v>
          </cell>
          <cell r="B114" t="str">
            <v>Fuel Oil</v>
          </cell>
        </row>
        <row r="115">
          <cell r="A115">
            <v>1544</v>
          </cell>
          <cell r="B115" t="str">
            <v>Liquified Gases</v>
          </cell>
        </row>
        <row r="116">
          <cell r="A116">
            <v>1545</v>
          </cell>
          <cell r="B116" t="str">
            <v>Asphalt</v>
          </cell>
        </row>
        <row r="117">
          <cell r="A117">
            <v>1550</v>
          </cell>
          <cell r="B117" t="str">
            <v>Other Light Industrial</v>
          </cell>
        </row>
        <row r="118">
          <cell r="A118">
            <v>1551</v>
          </cell>
          <cell r="B118" t="str">
            <v>Boat Building and Repair</v>
          </cell>
        </row>
        <row r="119">
          <cell r="A119">
            <v>1552</v>
          </cell>
          <cell r="B119" t="str">
            <v>Electronics Industry</v>
          </cell>
        </row>
        <row r="120">
          <cell r="A120">
            <v>1553</v>
          </cell>
          <cell r="B120" t="str">
            <v>Furniture Manufacturers</v>
          </cell>
        </row>
        <row r="121">
          <cell r="A121">
            <v>1554</v>
          </cell>
          <cell r="B121" t="str">
            <v>Aircraft Building and Repair</v>
          </cell>
        </row>
        <row r="122">
          <cell r="A122">
            <v>1555</v>
          </cell>
          <cell r="B122" t="str">
            <v>Container Manufacturers (Cans, bottles, etc.)</v>
          </cell>
        </row>
        <row r="123">
          <cell r="A123">
            <v>1556</v>
          </cell>
          <cell r="B123" t="str">
            <v>Mobile Home Manufacturers</v>
          </cell>
        </row>
        <row r="124">
          <cell r="A124">
            <v>1560</v>
          </cell>
          <cell r="B124" t="str">
            <v>Other Heavy Industrial</v>
          </cell>
        </row>
        <row r="125">
          <cell r="A125">
            <v>1561</v>
          </cell>
          <cell r="B125" t="str">
            <v>Ship Building and Repair</v>
          </cell>
        </row>
        <row r="126">
          <cell r="A126">
            <v>1562</v>
          </cell>
          <cell r="B126" t="str">
            <v>Pre-stressed Concrete Plants</v>
          </cell>
        </row>
        <row r="127">
          <cell r="A127">
            <v>1563</v>
          </cell>
          <cell r="B127" t="str">
            <v>Metal Fabrication Plants</v>
          </cell>
        </row>
        <row r="128">
          <cell r="A128">
            <v>1564</v>
          </cell>
          <cell r="B128" t="str">
            <v>Cement Plants</v>
          </cell>
        </row>
        <row r="129">
          <cell r="A129">
            <v>1590</v>
          </cell>
          <cell r="B129" t="str">
            <v>Industrial Under Construction</v>
          </cell>
        </row>
        <row r="130">
          <cell r="A130">
            <v>1600</v>
          </cell>
          <cell r="B130" t="str">
            <v>Extractive</v>
          </cell>
        </row>
        <row r="131">
          <cell r="A131">
            <v>1610</v>
          </cell>
          <cell r="B131" t="str">
            <v>Strip Mines</v>
          </cell>
        </row>
        <row r="132">
          <cell r="A132">
            <v>1611</v>
          </cell>
          <cell r="B132" t="str">
            <v>Clays</v>
          </cell>
        </row>
        <row r="133">
          <cell r="A133">
            <v>1612</v>
          </cell>
          <cell r="B133" t="str">
            <v>Peat</v>
          </cell>
        </row>
        <row r="134">
          <cell r="A134">
            <v>1613</v>
          </cell>
          <cell r="B134" t="str">
            <v>Heavy Minerals</v>
          </cell>
        </row>
        <row r="135">
          <cell r="A135">
            <v>1620</v>
          </cell>
          <cell r="B135" t="str">
            <v>Sand and Gravel Pits</v>
          </cell>
        </row>
        <row r="136">
          <cell r="A136">
            <v>1630</v>
          </cell>
          <cell r="B136" t="str">
            <v>Rock Quarries</v>
          </cell>
        </row>
        <row r="137">
          <cell r="A137">
            <v>1631</v>
          </cell>
          <cell r="B137" t="str">
            <v>Limerock</v>
          </cell>
        </row>
        <row r="138">
          <cell r="A138">
            <v>1632</v>
          </cell>
          <cell r="B138" t="str">
            <v>Dolomite</v>
          </cell>
        </row>
        <row r="139">
          <cell r="A139">
            <v>1633</v>
          </cell>
          <cell r="B139" t="str">
            <v>Phosphate</v>
          </cell>
        </row>
        <row r="140">
          <cell r="A140">
            <v>1634</v>
          </cell>
          <cell r="B140" t="str">
            <v>Heavy Minerals</v>
          </cell>
        </row>
        <row r="141">
          <cell r="A141">
            <v>1640</v>
          </cell>
          <cell r="B141" t="str">
            <v>Oil and Gas Fields</v>
          </cell>
        </row>
        <row r="142">
          <cell r="A142">
            <v>1641</v>
          </cell>
          <cell r="B142" t="str">
            <v>Crude Oil</v>
          </cell>
        </row>
        <row r="143">
          <cell r="A143">
            <v>1642</v>
          </cell>
          <cell r="B143" t="str">
            <v>Natural Gas</v>
          </cell>
        </row>
        <row r="144">
          <cell r="A144">
            <v>1650</v>
          </cell>
          <cell r="B144" t="str">
            <v>Reclaimed Land</v>
          </cell>
        </row>
        <row r="145">
          <cell r="A145">
            <v>1660</v>
          </cell>
          <cell r="B145" t="str">
            <v>Holding Ponds</v>
          </cell>
        </row>
        <row r="146">
          <cell r="A146">
            <v>1700</v>
          </cell>
          <cell r="B146" t="str">
            <v>Institutional</v>
          </cell>
        </row>
        <row r="147">
          <cell r="A147">
            <v>1710</v>
          </cell>
          <cell r="B147" t="str">
            <v>Educational Facilities</v>
          </cell>
        </row>
        <row r="148">
          <cell r="A148">
            <v>1711</v>
          </cell>
          <cell r="B148" t="str">
            <v>Universities or Colleges</v>
          </cell>
        </row>
        <row r="149">
          <cell r="A149">
            <v>1712</v>
          </cell>
          <cell r="B149" t="str">
            <v>Vocational Schools</v>
          </cell>
        </row>
        <row r="150">
          <cell r="A150">
            <v>1713</v>
          </cell>
          <cell r="B150" t="str">
            <v>High Schools</v>
          </cell>
        </row>
        <row r="151">
          <cell r="A151">
            <v>1714</v>
          </cell>
          <cell r="B151" t="str">
            <v>Middle Schools</v>
          </cell>
        </row>
        <row r="152">
          <cell r="A152">
            <v>1715</v>
          </cell>
          <cell r="B152" t="str">
            <v>Elementary Schools</v>
          </cell>
        </row>
        <row r="153">
          <cell r="A153">
            <v>1720</v>
          </cell>
          <cell r="B153" t="str">
            <v>Religious</v>
          </cell>
        </row>
        <row r="154">
          <cell r="A154">
            <v>1721</v>
          </cell>
          <cell r="B154" t="str">
            <v>Parochial Schools</v>
          </cell>
        </row>
        <row r="155">
          <cell r="A155">
            <v>1722</v>
          </cell>
          <cell r="B155" t="str">
            <v>Churches/Synagogues Only</v>
          </cell>
        </row>
        <row r="156">
          <cell r="A156">
            <v>1730</v>
          </cell>
          <cell r="B156" t="str">
            <v>Military</v>
          </cell>
        </row>
        <row r="157">
          <cell r="A157">
            <v>1731</v>
          </cell>
          <cell r="B157" t="str">
            <v>Air Force Installation</v>
          </cell>
        </row>
        <row r="158">
          <cell r="A158">
            <v>1732</v>
          </cell>
          <cell r="B158" t="str">
            <v>Army Installations</v>
          </cell>
        </row>
        <row r="159">
          <cell r="A159">
            <v>1733</v>
          </cell>
          <cell r="B159" t="str">
            <v>Navy Installations</v>
          </cell>
        </row>
        <row r="160">
          <cell r="A160">
            <v>1734</v>
          </cell>
          <cell r="B160" t="str">
            <v>Marines Installations</v>
          </cell>
        </row>
        <row r="161">
          <cell r="A161">
            <v>1735</v>
          </cell>
          <cell r="B161" t="str">
            <v>Coast Guard Installations</v>
          </cell>
        </row>
        <row r="162">
          <cell r="A162">
            <v>1736</v>
          </cell>
          <cell r="B162" t="str">
            <v>National Guard Installations</v>
          </cell>
        </row>
        <row r="163">
          <cell r="A163">
            <v>1740</v>
          </cell>
          <cell r="B163" t="str">
            <v>Medical and Health Care</v>
          </cell>
        </row>
        <row r="164">
          <cell r="A164">
            <v>1741</v>
          </cell>
          <cell r="B164" t="str">
            <v>Hospitals</v>
          </cell>
        </row>
        <row r="165">
          <cell r="A165">
            <v>1742</v>
          </cell>
          <cell r="B165" t="str">
            <v>Nursing Homes and/or Convalescent Centers</v>
          </cell>
        </row>
        <row r="166">
          <cell r="A166">
            <v>1743</v>
          </cell>
          <cell r="B166" t="str">
            <v>Clinics</v>
          </cell>
        </row>
        <row r="167">
          <cell r="A167">
            <v>1750</v>
          </cell>
          <cell r="B167" t="str">
            <v>Governmental</v>
          </cell>
        </row>
        <row r="168">
          <cell r="A168">
            <v>1751</v>
          </cell>
          <cell r="B168" t="str">
            <v>City Halls</v>
          </cell>
        </row>
        <row r="169">
          <cell r="A169">
            <v>1752</v>
          </cell>
          <cell r="B169" t="str">
            <v>Courthouses</v>
          </cell>
        </row>
        <row r="170">
          <cell r="A170">
            <v>1753</v>
          </cell>
          <cell r="B170" t="str">
            <v>Police Stations</v>
          </cell>
        </row>
        <row r="171">
          <cell r="A171">
            <v>1754</v>
          </cell>
          <cell r="B171" t="str">
            <v>Fire Stations</v>
          </cell>
        </row>
        <row r="172">
          <cell r="A172">
            <v>1755</v>
          </cell>
          <cell r="B172" t="str">
            <v>Office Buildings</v>
          </cell>
        </row>
        <row r="173">
          <cell r="A173">
            <v>1756</v>
          </cell>
          <cell r="B173" t="str">
            <v>Maintenance Yards</v>
          </cell>
        </row>
        <row r="174">
          <cell r="A174">
            <v>1757</v>
          </cell>
          <cell r="B174" t="str">
            <v>Post Offices</v>
          </cell>
        </row>
        <row r="175">
          <cell r="A175">
            <v>1758</v>
          </cell>
          <cell r="B175" t="str">
            <v>Other</v>
          </cell>
        </row>
        <row r="176">
          <cell r="A176">
            <v>1760</v>
          </cell>
          <cell r="B176" t="str">
            <v>Correctional</v>
          </cell>
        </row>
        <row r="177">
          <cell r="A177">
            <v>1761</v>
          </cell>
          <cell r="B177" t="str">
            <v>State Prisons</v>
          </cell>
        </row>
        <row r="178">
          <cell r="A178">
            <v>1762</v>
          </cell>
          <cell r="B178" t="str">
            <v>Federal Prisons</v>
          </cell>
        </row>
        <row r="179">
          <cell r="A179">
            <v>1763</v>
          </cell>
          <cell r="B179" t="str">
            <v>Juvenile Centers</v>
          </cell>
        </row>
        <row r="180">
          <cell r="A180">
            <v>1764</v>
          </cell>
          <cell r="B180" t="str">
            <v>Road Prisons</v>
          </cell>
        </row>
        <row r="181">
          <cell r="A181">
            <v>1765</v>
          </cell>
          <cell r="B181" t="str">
            <v>Municipal Prisons</v>
          </cell>
        </row>
        <row r="182">
          <cell r="A182">
            <v>1770</v>
          </cell>
          <cell r="B182" t="str">
            <v>Other Institutional</v>
          </cell>
        </row>
        <row r="183">
          <cell r="A183">
            <v>1780</v>
          </cell>
          <cell r="B183" t="str">
            <v>Commercial Child Care</v>
          </cell>
        </row>
        <row r="184">
          <cell r="A184">
            <v>1790</v>
          </cell>
          <cell r="B184" t="str">
            <v>Institutional Under Construction</v>
          </cell>
        </row>
        <row r="185">
          <cell r="A185">
            <v>1800</v>
          </cell>
          <cell r="B185" t="str">
            <v>Recreational</v>
          </cell>
        </row>
        <row r="186">
          <cell r="A186">
            <v>1810</v>
          </cell>
          <cell r="B186" t="str">
            <v>Swimming Beach</v>
          </cell>
        </row>
        <row r="187">
          <cell r="A187">
            <v>1820</v>
          </cell>
          <cell r="B187" t="str">
            <v>Golf Courses</v>
          </cell>
        </row>
        <row r="188">
          <cell r="A188">
            <v>1830</v>
          </cell>
          <cell r="B188" t="str">
            <v>Race Tracks</v>
          </cell>
        </row>
        <row r="189">
          <cell r="A189">
            <v>1831</v>
          </cell>
          <cell r="B189" t="str">
            <v>Automobile Tracks</v>
          </cell>
        </row>
        <row r="190">
          <cell r="A190">
            <v>1832</v>
          </cell>
          <cell r="B190" t="str">
            <v>Horse Tracks</v>
          </cell>
        </row>
        <row r="191">
          <cell r="A191">
            <v>1833</v>
          </cell>
          <cell r="B191" t="str">
            <v>Dog Tracks</v>
          </cell>
        </row>
        <row r="192">
          <cell r="A192">
            <v>1840</v>
          </cell>
          <cell r="B192" t="str">
            <v>Marinas and Fish Camps</v>
          </cell>
        </row>
        <row r="193">
          <cell r="A193">
            <v>1841</v>
          </cell>
          <cell r="B193" t="str">
            <v>Marinas (Basins)</v>
          </cell>
        </row>
        <row r="194">
          <cell r="A194">
            <v>1842</v>
          </cell>
          <cell r="B194" t="str">
            <v>Fish Camps</v>
          </cell>
        </row>
        <row r="195">
          <cell r="A195">
            <v>1850</v>
          </cell>
          <cell r="B195" t="str">
            <v>Parks and Zoos</v>
          </cell>
        </row>
        <row r="196">
          <cell r="A196">
            <v>1851</v>
          </cell>
          <cell r="B196" t="str">
            <v>City Parks</v>
          </cell>
        </row>
        <row r="197">
          <cell r="A197">
            <v>1852</v>
          </cell>
          <cell r="B197" t="str">
            <v>Zoos</v>
          </cell>
        </row>
        <row r="198">
          <cell r="A198">
            <v>1860</v>
          </cell>
          <cell r="B198" t="str">
            <v>Community Recreational Facilities</v>
          </cell>
        </row>
        <row r="199">
          <cell r="A199">
            <v>1861</v>
          </cell>
          <cell r="B199" t="str">
            <v>Baseball</v>
          </cell>
        </row>
        <row r="200">
          <cell r="A200">
            <v>1862</v>
          </cell>
          <cell r="B200" t="str">
            <v>Basketball</v>
          </cell>
        </row>
        <row r="201">
          <cell r="A201">
            <v>1863</v>
          </cell>
          <cell r="B201" t="str">
            <v>Football/Soccer</v>
          </cell>
        </row>
        <row r="202">
          <cell r="A202">
            <v>1864</v>
          </cell>
          <cell r="B202" t="str">
            <v>Tennis</v>
          </cell>
        </row>
        <row r="203">
          <cell r="A203">
            <v>1870</v>
          </cell>
          <cell r="B203" t="str">
            <v>Stadiums &lt;Those facilities not associated with high schools, colleges or universities&gt;</v>
          </cell>
        </row>
        <row r="204">
          <cell r="A204">
            <v>1880</v>
          </cell>
          <cell r="B204" t="str">
            <v>Historical Sites</v>
          </cell>
        </row>
        <row r="205">
          <cell r="A205">
            <v>1881</v>
          </cell>
          <cell r="B205" t="str">
            <v>Prehistoric</v>
          </cell>
        </row>
        <row r="206">
          <cell r="A206">
            <v>1882</v>
          </cell>
          <cell r="B206" t="str">
            <v>Historic</v>
          </cell>
        </row>
        <row r="207">
          <cell r="A207">
            <v>1890</v>
          </cell>
          <cell r="B207" t="str">
            <v>Other Recreational</v>
          </cell>
        </row>
        <row r="208">
          <cell r="A208">
            <v>1891</v>
          </cell>
          <cell r="B208" t="str">
            <v>Riding Stables</v>
          </cell>
        </row>
        <row r="209">
          <cell r="A209">
            <v>1892</v>
          </cell>
          <cell r="B209" t="str">
            <v>Go-Cart Tracks</v>
          </cell>
        </row>
        <row r="210">
          <cell r="A210">
            <v>1893</v>
          </cell>
          <cell r="B210" t="str">
            <v>Skeet Ranges</v>
          </cell>
        </row>
        <row r="211">
          <cell r="A211">
            <v>1894</v>
          </cell>
          <cell r="B211" t="str">
            <v>Rifle and/or Pistol Ranges</v>
          </cell>
        </row>
        <row r="212">
          <cell r="A212">
            <v>1895</v>
          </cell>
          <cell r="B212" t="str">
            <v>Golf Driving Ranges</v>
          </cell>
        </row>
        <row r="213">
          <cell r="A213">
            <v>1896</v>
          </cell>
          <cell r="B213" t="str">
            <v>Other</v>
          </cell>
        </row>
        <row r="214">
          <cell r="A214">
            <v>1900</v>
          </cell>
          <cell r="B214" t="str">
            <v>Open Land</v>
          </cell>
        </row>
        <row r="215">
          <cell r="A215">
            <v>1910</v>
          </cell>
          <cell r="B215" t="str">
            <v>Undeveloped Land within Urban Areas</v>
          </cell>
        </row>
        <row r="216">
          <cell r="A216">
            <v>1920</v>
          </cell>
          <cell r="B216" t="str">
            <v>Inactive Land with street pattern but without structures</v>
          </cell>
        </row>
        <row r="217">
          <cell r="A217">
            <v>1930</v>
          </cell>
          <cell r="B217" t="str">
            <v>Urban Land in transition without positive indicators of intended activity</v>
          </cell>
        </row>
        <row r="218">
          <cell r="A218">
            <v>1940</v>
          </cell>
          <cell r="B218" t="str">
            <v>Other Open Land</v>
          </cell>
        </row>
        <row r="219">
          <cell r="A219">
            <v>2000</v>
          </cell>
          <cell r="B219" t="str">
            <v>AGRICULTURE</v>
          </cell>
        </row>
        <row r="220">
          <cell r="A220">
            <v>2100</v>
          </cell>
          <cell r="B220" t="str">
            <v>Cropland and Pastureland</v>
          </cell>
        </row>
        <row r="221">
          <cell r="A221">
            <v>2110</v>
          </cell>
          <cell r="B221" t="str">
            <v>Improved Pastures</v>
          </cell>
        </row>
        <row r="222">
          <cell r="A222">
            <v>2120</v>
          </cell>
          <cell r="B222" t="str">
            <v>Unimproved Pastures</v>
          </cell>
        </row>
        <row r="223">
          <cell r="A223">
            <v>2130</v>
          </cell>
          <cell r="B223" t="str">
            <v>Woodland Pastures</v>
          </cell>
        </row>
        <row r="224">
          <cell r="A224">
            <v>2140</v>
          </cell>
          <cell r="B224" t="str">
            <v>Row Crops</v>
          </cell>
        </row>
        <row r="225">
          <cell r="A225">
            <v>2141</v>
          </cell>
          <cell r="B225" t="str">
            <v>Corn</v>
          </cell>
        </row>
        <row r="226">
          <cell r="A226">
            <v>2142</v>
          </cell>
          <cell r="B226" t="str">
            <v>Tomatoes</v>
          </cell>
        </row>
        <row r="227">
          <cell r="A227">
            <v>2143</v>
          </cell>
          <cell r="B227" t="str">
            <v>Potatoes</v>
          </cell>
        </row>
        <row r="228">
          <cell r="A228">
            <v>2144</v>
          </cell>
          <cell r="B228" t="str">
            <v>Beans</v>
          </cell>
        </row>
        <row r="229">
          <cell r="A229">
            <v>2145</v>
          </cell>
          <cell r="B229" t="str">
            <v>Peanuts</v>
          </cell>
        </row>
        <row r="230">
          <cell r="A230">
            <v>2146</v>
          </cell>
          <cell r="B230" t="str">
            <v>Soybeans</v>
          </cell>
        </row>
        <row r="231">
          <cell r="A231">
            <v>2147</v>
          </cell>
          <cell r="B231" t="str">
            <v>Strawberries</v>
          </cell>
        </row>
        <row r="232">
          <cell r="A232">
            <v>2148</v>
          </cell>
          <cell r="B232" t="str">
            <v>Tobacco</v>
          </cell>
        </row>
        <row r="233">
          <cell r="A233">
            <v>2150</v>
          </cell>
          <cell r="B233" t="str">
            <v>Field Crops</v>
          </cell>
        </row>
        <row r="234">
          <cell r="A234">
            <v>2151</v>
          </cell>
          <cell r="B234" t="str">
            <v>Wheat</v>
          </cell>
        </row>
        <row r="235">
          <cell r="A235">
            <v>2152</v>
          </cell>
          <cell r="B235" t="str">
            <v>Oats</v>
          </cell>
        </row>
        <row r="236">
          <cell r="A236">
            <v>2153</v>
          </cell>
          <cell r="B236" t="str">
            <v>Hay</v>
          </cell>
        </row>
        <row r="237">
          <cell r="A237">
            <v>2154</v>
          </cell>
          <cell r="B237" t="str">
            <v>Watermelons</v>
          </cell>
        </row>
        <row r="238">
          <cell r="A238">
            <v>2155</v>
          </cell>
          <cell r="B238" t="str">
            <v>Grasses</v>
          </cell>
        </row>
        <row r="239">
          <cell r="A239">
            <v>2156</v>
          </cell>
          <cell r="B239" t="str">
            <v>Sugar Cane</v>
          </cell>
        </row>
        <row r="240">
          <cell r="A240">
            <v>2200</v>
          </cell>
          <cell r="B240" t="str">
            <v>Tree Crops</v>
          </cell>
        </row>
        <row r="241">
          <cell r="A241">
            <v>2210</v>
          </cell>
          <cell r="B241" t="str">
            <v>Citrus Groves</v>
          </cell>
        </row>
        <row r="242">
          <cell r="A242">
            <v>2211</v>
          </cell>
          <cell r="B242" t="str">
            <v>Oranges</v>
          </cell>
        </row>
        <row r="243">
          <cell r="A243">
            <v>2212</v>
          </cell>
          <cell r="B243" t="str">
            <v>Grapefruits</v>
          </cell>
        </row>
        <row r="244">
          <cell r="A244">
            <v>2213</v>
          </cell>
          <cell r="B244" t="str">
            <v>Tangerines</v>
          </cell>
        </row>
        <row r="245">
          <cell r="A245">
            <v>2220</v>
          </cell>
          <cell r="B245" t="str">
            <v>Fruit Orchards</v>
          </cell>
        </row>
        <row r="246">
          <cell r="A246">
            <v>2221</v>
          </cell>
          <cell r="B246" t="str">
            <v>Peaches</v>
          </cell>
        </row>
        <row r="247">
          <cell r="A247">
            <v>2222</v>
          </cell>
          <cell r="B247" t="str">
            <v>Mangos</v>
          </cell>
        </row>
        <row r="248">
          <cell r="A248">
            <v>2223</v>
          </cell>
          <cell r="B248" t="str">
            <v>Avocados</v>
          </cell>
        </row>
        <row r="249">
          <cell r="A249">
            <v>2230</v>
          </cell>
          <cell r="B249" t="str">
            <v>Other Groves</v>
          </cell>
        </row>
        <row r="250">
          <cell r="A250">
            <v>2231</v>
          </cell>
          <cell r="B250" t="str">
            <v>Pecans</v>
          </cell>
        </row>
        <row r="251">
          <cell r="A251">
            <v>2240</v>
          </cell>
          <cell r="B251" t="str">
            <v>Abandoned Groves</v>
          </cell>
        </row>
        <row r="252">
          <cell r="A252">
            <v>2300</v>
          </cell>
          <cell r="B252" t="str">
            <v>Feeding Operations</v>
          </cell>
        </row>
        <row r="253">
          <cell r="A253">
            <v>2310</v>
          </cell>
          <cell r="B253" t="str">
            <v>Cattle Feeding Operations</v>
          </cell>
        </row>
        <row r="254">
          <cell r="A254">
            <v>2320</v>
          </cell>
          <cell r="B254" t="str">
            <v>Poultry Feeding Operations</v>
          </cell>
        </row>
        <row r="255">
          <cell r="A255">
            <v>2330</v>
          </cell>
          <cell r="B255" t="str">
            <v>Swine Feeding Operations</v>
          </cell>
        </row>
        <row r="256">
          <cell r="A256">
            <v>2400</v>
          </cell>
          <cell r="B256" t="str">
            <v>Nurseries and Vineyards</v>
          </cell>
        </row>
        <row r="257">
          <cell r="A257">
            <v>2410</v>
          </cell>
          <cell r="B257" t="str">
            <v>Tree Nurseries</v>
          </cell>
        </row>
        <row r="258">
          <cell r="A258">
            <v>2411</v>
          </cell>
          <cell r="B258" t="str">
            <v>Pot Nurseries</v>
          </cell>
        </row>
        <row r="259">
          <cell r="A259">
            <v>2412</v>
          </cell>
          <cell r="B259" t="str">
            <v>Field Nurseries</v>
          </cell>
        </row>
        <row r="260">
          <cell r="A260">
            <v>2420</v>
          </cell>
          <cell r="B260" t="str">
            <v>Sod Farms</v>
          </cell>
        </row>
        <row r="261">
          <cell r="A261">
            <v>2430</v>
          </cell>
          <cell r="B261" t="str">
            <v>Ornamentals</v>
          </cell>
        </row>
        <row r="262">
          <cell r="A262">
            <v>2440</v>
          </cell>
          <cell r="B262" t="str">
            <v>Vineyards</v>
          </cell>
        </row>
        <row r="263">
          <cell r="A263">
            <v>2450</v>
          </cell>
          <cell r="B263" t="str">
            <v>Floriculture</v>
          </cell>
        </row>
        <row r="264">
          <cell r="A264">
            <v>2460</v>
          </cell>
          <cell r="B264" t="str">
            <v>Timber Nurseries</v>
          </cell>
        </row>
        <row r="265">
          <cell r="A265">
            <v>2500</v>
          </cell>
          <cell r="B265" t="str">
            <v>Specialty Farms</v>
          </cell>
        </row>
        <row r="266">
          <cell r="A266">
            <v>2510</v>
          </cell>
          <cell r="B266" t="str">
            <v>Horse Farms</v>
          </cell>
        </row>
        <row r="267">
          <cell r="A267">
            <v>2520</v>
          </cell>
          <cell r="B267" t="str">
            <v>Dairies</v>
          </cell>
        </row>
        <row r="268">
          <cell r="A268">
            <v>2530</v>
          </cell>
          <cell r="B268" t="str">
            <v>Kennels</v>
          </cell>
        </row>
        <row r="269">
          <cell r="A269">
            <v>2540</v>
          </cell>
          <cell r="B269" t="str">
            <v>Aquaculture</v>
          </cell>
        </row>
        <row r="270">
          <cell r="A270">
            <v>2590</v>
          </cell>
          <cell r="B270" t="str">
            <v>Other</v>
          </cell>
        </row>
        <row r="271">
          <cell r="A271">
            <v>2600</v>
          </cell>
          <cell r="B271" t="str">
            <v>Other Open Lands &lt;Rural&gt;</v>
          </cell>
        </row>
        <row r="272">
          <cell r="A272">
            <v>2610</v>
          </cell>
          <cell r="B272" t="str">
            <v>Fallow Crop Land</v>
          </cell>
        </row>
        <row r="273">
          <cell r="A273">
            <v>3000</v>
          </cell>
          <cell r="B273" t="str">
            <v>RANGELAND</v>
          </cell>
        </row>
        <row r="274">
          <cell r="A274">
            <v>3100</v>
          </cell>
          <cell r="B274" t="str">
            <v>Herbaceous (Dry Prairie)</v>
          </cell>
        </row>
        <row r="275">
          <cell r="A275">
            <v>3200</v>
          </cell>
          <cell r="B275" t="str">
            <v>Shrub and Brushland</v>
          </cell>
        </row>
        <row r="276">
          <cell r="A276">
            <v>3201</v>
          </cell>
          <cell r="B276" t="str">
            <v>Class 1 - less than 25% ground cover (excluding grasses)</v>
          </cell>
        </row>
        <row r="277">
          <cell r="A277">
            <v>3202</v>
          </cell>
          <cell r="B277" t="str">
            <v>Class 2 - 26 to 50% ground cover</v>
          </cell>
        </row>
        <row r="278">
          <cell r="A278">
            <v>3203</v>
          </cell>
          <cell r="B278" t="str">
            <v>Class 3 - 51 to 75% ground cover</v>
          </cell>
        </row>
        <row r="279">
          <cell r="A279">
            <v>3204</v>
          </cell>
          <cell r="B279" t="str">
            <v>Class 4 - greater than 75% ground cover</v>
          </cell>
        </row>
        <row r="280">
          <cell r="A280">
            <v>3210</v>
          </cell>
          <cell r="B280" t="str">
            <v>Palmetto Prairies</v>
          </cell>
        </row>
        <row r="281">
          <cell r="A281">
            <v>3220</v>
          </cell>
          <cell r="B281" t="str">
            <v>Coastal Scrub</v>
          </cell>
        </row>
        <row r="282">
          <cell r="A282">
            <v>3290</v>
          </cell>
          <cell r="B282" t="str">
            <v>Other Shrubs and Brush</v>
          </cell>
        </row>
        <row r="283">
          <cell r="A283">
            <v>3300</v>
          </cell>
          <cell r="B283" t="str">
            <v>Mixed Rangeland</v>
          </cell>
        </row>
        <row r="284">
          <cell r="A284">
            <v>4000</v>
          </cell>
          <cell r="B284" t="str">
            <v>UPLAND FORESTS</v>
          </cell>
        </row>
        <row r="285">
          <cell r="A285">
            <v>4001</v>
          </cell>
          <cell r="B285" t="str">
            <v>Class 1 - 10 to 30% crown closure</v>
          </cell>
        </row>
        <row r="286">
          <cell r="A286">
            <v>4002</v>
          </cell>
          <cell r="B286" t="str">
            <v>Class 2 - 31 to 50% crown closure</v>
          </cell>
        </row>
        <row r="287">
          <cell r="A287">
            <v>4003</v>
          </cell>
          <cell r="B287" t="str">
            <v>Class 3 - 51 to 70% crown closure</v>
          </cell>
        </row>
        <row r="288">
          <cell r="A288">
            <v>4004</v>
          </cell>
          <cell r="B288" t="str">
            <v>Class 4 - greater than 70% crown closure</v>
          </cell>
        </row>
        <row r="289">
          <cell r="A289">
            <v>4100</v>
          </cell>
          <cell r="B289" t="str">
            <v>Upland Coniferous Forests</v>
          </cell>
        </row>
        <row r="290">
          <cell r="A290">
            <v>4110</v>
          </cell>
          <cell r="B290" t="str">
            <v>Pine Flatwoods</v>
          </cell>
        </row>
        <row r="291">
          <cell r="A291">
            <v>4120</v>
          </cell>
          <cell r="B291" t="str">
            <v>Longleaf Pine - Xeric Oak</v>
          </cell>
        </row>
        <row r="292">
          <cell r="A292">
            <v>4130</v>
          </cell>
          <cell r="B292" t="str">
            <v>Sand Pine</v>
          </cell>
        </row>
        <row r="293">
          <cell r="A293">
            <v>4140</v>
          </cell>
          <cell r="B293" t="str">
            <v>Pine - Mesic Oak</v>
          </cell>
        </row>
        <row r="294">
          <cell r="A294">
            <v>4150</v>
          </cell>
          <cell r="B294" t="str">
            <v>Mixed Pine</v>
          </cell>
        </row>
        <row r="295">
          <cell r="A295">
            <v>4190</v>
          </cell>
          <cell r="B295" t="str">
            <v>Other Pines</v>
          </cell>
        </row>
        <row r="296">
          <cell r="A296">
            <v>4200</v>
          </cell>
          <cell r="B296" t="str">
            <v>Upland Hardwood Forests</v>
          </cell>
        </row>
        <row r="297">
          <cell r="A297">
            <v>4210</v>
          </cell>
          <cell r="B297" t="str">
            <v>Xeric Oak</v>
          </cell>
        </row>
        <row r="298">
          <cell r="A298">
            <v>4220</v>
          </cell>
          <cell r="B298" t="str">
            <v>Brazilian Pepper</v>
          </cell>
        </row>
        <row r="299">
          <cell r="A299">
            <v>4230</v>
          </cell>
          <cell r="B299" t="str">
            <v>Oak - Pine - Hickory</v>
          </cell>
        </row>
        <row r="300">
          <cell r="A300">
            <v>4240</v>
          </cell>
          <cell r="B300" t="str">
            <v>Melaleuca</v>
          </cell>
        </row>
        <row r="301">
          <cell r="A301">
            <v>4250</v>
          </cell>
          <cell r="B301" t="str">
            <v>Temperate Hardwoods</v>
          </cell>
        </row>
        <row r="302">
          <cell r="A302">
            <v>4260</v>
          </cell>
          <cell r="B302" t="str">
            <v>Tropical Hardwoods</v>
          </cell>
        </row>
        <row r="303">
          <cell r="A303">
            <v>4270</v>
          </cell>
          <cell r="B303" t="str">
            <v>Live Oak</v>
          </cell>
        </row>
        <row r="304">
          <cell r="A304">
            <v>4280</v>
          </cell>
          <cell r="B304" t="str">
            <v>Cabbage Palm</v>
          </cell>
        </row>
        <row r="305">
          <cell r="A305">
            <v>4290</v>
          </cell>
          <cell r="B305" t="str">
            <v>Wax Myrtle - Willow</v>
          </cell>
        </row>
        <row r="306">
          <cell r="A306">
            <v>4300</v>
          </cell>
          <cell r="B306" t="str">
            <v>Upland Hardwood Forests, Continued</v>
          </cell>
        </row>
        <row r="307">
          <cell r="A307">
            <v>4310</v>
          </cell>
          <cell r="B307" t="str">
            <v>Beech - Magnolia</v>
          </cell>
        </row>
        <row r="308">
          <cell r="A308">
            <v>4320</v>
          </cell>
          <cell r="B308" t="str">
            <v>Sand Live Oak</v>
          </cell>
        </row>
        <row r="309">
          <cell r="A309">
            <v>4330</v>
          </cell>
          <cell r="B309" t="str">
            <v>Western Everglades Hardwoods</v>
          </cell>
        </row>
        <row r="310">
          <cell r="A310">
            <v>4340</v>
          </cell>
          <cell r="B310" t="str">
            <v>Hardwood - Coniferous Mixed</v>
          </cell>
        </row>
        <row r="311">
          <cell r="A311">
            <v>4350</v>
          </cell>
          <cell r="B311" t="str">
            <v>Dead Trees</v>
          </cell>
        </row>
        <row r="312">
          <cell r="A312">
            <v>4360</v>
          </cell>
          <cell r="B312" t="str">
            <v>Upland Scrub, Pine and Hardwoods</v>
          </cell>
        </row>
        <row r="313">
          <cell r="A313">
            <v>4370</v>
          </cell>
          <cell r="B313" t="str">
            <v>Australian Pines</v>
          </cell>
        </row>
        <row r="314">
          <cell r="A314">
            <v>4380</v>
          </cell>
          <cell r="B314" t="str">
            <v>Mixed Hardwoods</v>
          </cell>
        </row>
        <row r="315">
          <cell r="A315">
            <v>4390</v>
          </cell>
          <cell r="B315" t="str">
            <v>Other Hardwoods</v>
          </cell>
        </row>
        <row r="316">
          <cell r="A316">
            <v>4400</v>
          </cell>
          <cell r="B316" t="str">
            <v>Tree Plantations</v>
          </cell>
        </row>
        <row r="317">
          <cell r="A317">
            <v>4410</v>
          </cell>
          <cell r="B317" t="str">
            <v>Coniferous Plantations</v>
          </cell>
        </row>
        <row r="318">
          <cell r="A318">
            <v>4411</v>
          </cell>
          <cell r="B318" t="str">
            <v>Sand Pine Plantations</v>
          </cell>
        </row>
        <row r="319">
          <cell r="A319">
            <v>4412</v>
          </cell>
          <cell r="B319" t="str">
            <v>Christmas Tree Plantations</v>
          </cell>
        </row>
        <row r="320">
          <cell r="A320">
            <v>4420</v>
          </cell>
          <cell r="B320" t="str">
            <v>Hardwood Plantations</v>
          </cell>
        </row>
        <row r="321">
          <cell r="A321">
            <v>4421</v>
          </cell>
          <cell r="B321" t="str">
            <v>Eucalyptus Plantations</v>
          </cell>
        </row>
        <row r="322">
          <cell r="A322">
            <v>4430</v>
          </cell>
          <cell r="B322" t="str">
            <v>Forest Regeneration Areas</v>
          </cell>
        </row>
        <row r="323">
          <cell r="A323">
            <v>4440</v>
          </cell>
          <cell r="B323" t="str">
            <v>Experimental Tree Plots</v>
          </cell>
        </row>
        <row r="324">
          <cell r="A324">
            <v>4450</v>
          </cell>
          <cell r="B324" t="str">
            <v>Seed Plantations</v>
          </cell>
        </row>
        <row r="325">
          <cell r="A325">
            <v>5000</v>
          </cell>
          <cell r="B325" t="str">
            <v>WATER</v>
          </cell>
        </row>
        <row r="326">
          <cell r="A326">
            <v>5100</v>
          </cell>
          <cell r="B326" t="str">
            <v>Streams and Waterways</v>
          </cell>
        </row>
        <row r="327">
          <cell r="A327">
            <v>5200</v>
          </cell>
          <cell r="B327" t="str">
            <v>Lakes</v>
          </cell>
        </row>
        <row r="328">
          <cell r="A328">
            <v>5210</v>
          </cell>
          <cell r="B328" t="str">
            <v>Lakes larger than 500 acres (202 hectares)</v>
          </cell>
        </row>
        <row r="329">
          <cell r="A329">
            <v>5220</v>
          </cell>
          <cell r="B329" t="str">
            <v>Lakes larger than 100 acres (40 hectares)</v>
          </cell>
        </row>
        <row r="330">
          <cell r="A330">
            <v>5230</v>
          </cell>
          <cell r="B330" t="str">
            <v>Lakes larger than 10 acres (4 hectares) but less than 100 acres</v>
          </cell>
        </row>
        <row r="331">
          <cell r="A331">
            <v>5240</v>
          </cell>
          <cell r="B331" t="str">
            <v>Lakes less than 10 acres (4 hectares) which are dominant features.</v>
          </cell>
        </row>
        <row r="332">
          <cell r="A332">
            <v>5250</v>
          </cell>
          <cell r="B332" t="str">
            <v>Marshy Lakes</v>
          </cell>
        </row>
        <row r="333">
          <cell r="A333">
            <v>5300</v>
          </cell>
          <cell r="B333" t="str">
            <v>Reservoirs</v>
          </cell>
        </row>
        <row r="334">
          <cell r="A334">
            <v>5310</v>
          </cell>
          <cell r="B334" t="str">
            <v>Reservoirs larger than 500 acres (202 hectares)</v>
          </cell>
        </row>
        <row r="335">
          <cell r="A335">
            <v>5320</v>
          </cell>
          <cell r="B335" t="str">
            <v>Reservoirs larger than 100 acres (40 hectares) but less than 500 acres</v>
          </cell>
        </row>
        <row r="336">
          <cell r="A336">
            <v>5330</v>
          </cell>
          <cell r="B336" t="str">
            <v>Reservoirs larger than 10 acres (4 hectares) but less than 100 acres</v>
          </cell>
        </row>
        <row r="337">
          <cell r="A337">
            <v>5340</v>
          </cell>
          <cell r="B337" t="str">
            <v>Reservoirs less than 10 acres (4 hectares) which are dominant features</v>
          </cell>
        </row>
        <row r="338">
          <cell r="A338">
            <v>5400</v>
          </cell>
          <cell r="B338" t="str">
            <v>Bays and Estuaries</v>
          </cell>
        </row>
        <row r="339">
          <cell r="A339">
            <v>5410</v>
          </cell>
          <cell r="B339" t="str">
            <v>Embayments opening directly into the Gulf of Mexico or the Atlantic Ocean</v>
          </cell>
        </row>
        <row r="340">
          <cell r="A340">
            <v>5420</v>
          </cell>
          <cell r="B340" t="str">
            <v>Embayments not opening directly into the Gulf of Mexico or the Atlantic Ocean</v>
          </cell>
        </row>
        <row r="341">
          <cell r="A341">
            <v>5500</v>
          </cell>
          <cell r="B341" t="str">
            <v>Major Springs</v>
          </cell>
        </row>
        <row r="342">
          <cell r="A342">
            <v>5600</v>
          </cell>
          <cell r="B342" t="str">
            <v>Slough Waters</v>
          </cell>
        </row>
        <row r="343">
          <cell r="A343">
            <v>5700</v>
          </cell>
          <cell r="B343" t="str">
            <v>Major Bodies of Water</v>
          </cell>
        </row>
        <row r="344">
          <cell r="A344">
            <v>5710</v>
          </cell>
          <cell r="B344" t="str">
            <v>Atlantic Ocean</v>
          </cell>
        </row>
        <row r="345">
          <cell r="A345">
            <v>5720</v>
          </cell>
          <cell r="B345" t="str">
            <v>Gulf of Mexico</v>
          </cell>
        </row>
        <row r="346">
          <cell r="A346">
            <v>6000</v>
          </cell>
          <cell r="B346" t="str">
            <v>WETLANDS</v>
          </cell>
        </row>
        <row r="347">
          <cell r="A347">
            <v>6100</v>
          </cell>
          <cell r="B347" t="str">
            <v>Wetland Hardwood Forests</v>
          </cell>
        </row>
        <row r="348">
          <cell r="A348">
            <v>6101</v>
          </cell>
          <cell r="B348" t="str">
            <v>Class 1 - 10 to 30% crown closure</v>
          </cell>
        </row>
        <row r="349">
          <cell r="A349">
            <v>6102</v>
          </cell>
          <cell r="B349" t="str">
            <v>Class 2 - 31 to 50% crown closure</v>
          </cell>
        </row>
        <row r="350">
          <cell r="A350">
            <v>6103</v>
          </cell>
          <cell r="B350" t="str">
            <v>Class 3 - 51 to 70% crown closure</v>
          </cell>
        </row>
        <row r="351">
          <cell r="A351">
            <v>6104</v>
          </cell>
          <cell r="B351" t="str">
            <v>Class 4 - greater than 70% crown closure</v>
          </cell>
        </row>
        <row r="352">
          <cell r="A352">
            <v>6110</v>
          </cell>
          <cell r="B352" t="str">
            <v>Bay Swamps</v>
          </cell>
        </row>
        <row r="353">
          <cell r="A353">
            <v>6120</v>
          </cell>
          <cell r="B353" t="str">
            <v>Mangrove Swamps</v>
          </cell>
        </row>
        <row r="354">
          <cell r="A354">
            <v>6130</v>
          </cell>
          <cell r="B354" t="str">
            <v>Gum Swamps</v>
          </cell>
        </row>
        <row r="355">
          <cell r="A355">
            <v>6140</v>
          </cell>
          <cell r="B355" t="str">
            <v>Titi Swamps</v>
          </cell>
        </row>
        <row r="356">
          <cell r="A356">
            <v>6150</v>
          </cell>
          <cell r="B356" t="str">
            <v>Streams and Lake Swamps (Bottomland)</v>
          </cell>
        </row>
        <row r="357">
          <cell r="A357">
            <v>6160</v>
          </cell>
          <cell r="B357" t="str">
            <v>Inland Ponds and Sloughs</v>
          </cell>
        </row>
        <row r="358">
          <cell r="A358">
            <v>6170</v>
          </cell>
          <cell r="B358" t="str">
            <v>Mixed Wetland Hardwoods</v>
          </cell>
        </row>
        <row r="359">
          <cell r="A359">
            <v>6172</v>
          </cell>
          <cell r="B359" t="str">
            <v>Mixed Shrubs</v>
          </cell>
        </row>
        <row r="360">
          <cell r="A360">
            <v>6180</v>
          </cell>
          <cell r="B360" t="str">
            <v>Willow and Elderberry</v>
          </cell>
        </row>
        <row r="361">
          <cell r="A361">
            <v>6190</v>
          </cell>
          <cell r="B361" t="str">
            <v>Exotic Wetland Hardwoods</v>
          </cell>
        </row>
        <row r="362">
          <cell r="A362">
            <v>6200</v>
          </cell>
          <cell r="B362" t="str">
            <v>Wetland Coniferous Forests</v>
          </cell>
        </row>
        <row r="363">
          <cell r="A363">
            <v>6201</v>
          </cell>
          <cell r="B363" t="str">
            <v>Class 1 - 10 to 30% crown closure</v>
          </cell>
        </row>
        <row r="364">
          <cell r="A364">
            <v>6202</v>
          </cell>
          <cell r="B364" t="str">
            <v>Class 2 - 31 to 50% crown closure</v>
          </cell>
        </row>
        <row r="365">
          <cell r="A365">
            <v>6203</v>
          </cell>
          <cell r="B365" t="str">
            <v>Class 3 - 51 to 70% crown closure</v>
          </cell>
        </row>
        <row r="366">
          <cell r="A366">
            <v>6204</v>
          </cell>
          <cell r="B366" t="str">
            <v>Class 4 - greater than 70% crown closure</v>
          </cell>
        </row>
        <row r="367">
          <cell r="A367">
            <v>6210</v>
          </cell>
          <cell r="B367" t="str">
            <v>Cypress</v>
          </cell>
        </row>
        <row r="368">
          <cell r="A368">
            <v>6220</v>
          </cell>
          <cell r="B368" t="str">
            <v>Pond Pine</v>
          </cell>
        </row>
        <row r="369">
          <cell r="A369">
            <v>6230</v>
          </cell>
          <cell r="B369" t="str">
            <v>Atlantic White Cedar</v>
          </cell>
        </row>
        <row r="370">
          <cell r="A370">
            <v>6240</v>
          </cell>
          <cell r="B370" t="str">
            <v>Cypress - Pine - Cabbage Palm</v>
          </cell>
        </row>
        <row r="371">
          <cell r="A371">
            <v>6250</v>
          </cell>
          <cell r="B371" t="str">
            <v>Hydric Pine Flatwoods</v>
          </cell>
        </row>
        <row r="372">
          <cell r="A372">
            <v>6260</v>
          </cell>
          <cell r="B372" t="str">
            <v>Hydric Pine Savanna</v>
          </cell>
        </row>
        <row r="373">
          <cell r="A373">
            <v>6270</v>
          </cell>
          <cell r="B373" t="str">
            <v>Slash Pine Swamp Forest</v>
          </cell>
        </row>
        <row r="374">
          <cell r="A374">
            <v>6300</v>
          </cell>
          <cell r="B374" t="str">
            <v>Wetland Forested Mixed</v>
          </cell>
        </row>
        <row r="375">
          <cell r="A375">
            <v>6310</v>
          </cell>
          <cell r="B375" t="str">
            <v>Wetland Shrub</v>
          </cell>
        </row>
        <row r="376">
          <cell r="A376">
            <v>6400</v>
          </cell>
          <cell r="B376" t="str">
            <v>Vegetated Non-Forested Wetlands</v>
          </cell>
        </row>
        <row r="377">
          <cell r="A377">
            <v>6410</v>
          </cell>
          <cell r="B377" t="str">
            <v>Freshwater Marshes</v>
          </cell>
        </row>
        <row r="378">
          <cell r="A378">
            <v>6411</v>
          </cell>
          <cell r="B378" t="str">
            <v>Sawgrass</v>
          </cell>
        </row>
        <row r="379">
          <cell r="A379">
            <v>6412</v>
          </cell>
          <cell r="B379" t="str">
            <v>Cattail</v>
          </cell>
        </row>
        <row r="380">
          <cell r="A380">
            <v>6413</v>
          </cell>
          <cell r="B380" t="str">
            <v>Spike Rush</v>
          </cell>
        </row>
        <row r="381">
          <cell r="A381">
            <v>6414</v>
          </cell>
          <cell r="B381" t="str">
            <v>Maidencane</v>
          </cell>
        </row>
        <row r="382">
          <cell r="A382">
            <v>6415</v>
          </cell>
          <cell r="B382" t="str">
            <v>Dog fennel and low marsh grasses</v>
          </cell>
        </row>
        <row r="383">
          <cell r="A383">
            <v>6416</v>
          </cell>
          <cell r="B383" t="str">
            <v>Arrowroot</v>
          </cell>
        </row>
        <row r="384">
          <cell r="A384">
            <v>6417</v>
          </cell>
          <cell r="B384" t="str">
            <v>Freshwater Marsh with shrubs, brushes, and vines</v>
          </cell>
        </row>
        <row r="385">
          <cell r="A385">
            <v>6418</v>
          </cell>
          <cell r="B385" t="str">
            <v>Giant Cutgrass</v>
          </cell>
        </row>
        <row r="386">
          <cell r="A386">
            <v>6420</v>
          </cell>
          <cell r="B386" t="str">
            <v>Saltwater Marshes</v>
          </cell>
        </row>
        <row r="387">
          <cell r="A387">
            <v>6421</v>
          </cell>
          <cell r="B387" t="str">
            <v>Cordgrass</v>
          </cell>
        </row>
        <row r="388">
          <cell r="A388">
            <v>6422</v>
          </cell>
          <cell r="B388" t="str">
            <v>Needlerush</v>
          </cell>
        </row>
        <row r="389">
          <cell r="A389">
            <v>6430</v>
          </cell>
          <cell r="B389" t="str">
            <v>Wet Prairies</v>
          </cell>
        </row>
        <row r="390">
          <cell r="A390">
            <v>6440</v>
          </cell>
          <cell r="B390" t="str">
            <v>Emergent Aquatic Vegetation</v>
          </cell>
        </row>
        <row r="391">
          <cell r="A391">
            <v>6441</v>
          </cell>
          <cell r="B391" t="str">
            <v>Water Lettuce</v>
          </cell>
        </row>
        <row r="392">
          <cell r="A392">
            <v>6442</v>
          </cell>
          <cell r="B392" t="str">
            <v>Spatterdock</v>
          </cell>
        </row>
        <row r="393">
          <cell r="A393">
            <v>6443</v>
          </cell>
          <cell r="B393" t="str">
            <v>Water Hyacinth</v>
          </cell>
        </row>
        <row r="394">
          <cell r="A394">
            <v>6444</v>
          </cell>
          <cell r="B394" t="str">
            <v>Duckweed</v>
          </cell>
        </row>
        <row r="395">
          <cell r="A395">
            <v>6445</v>
          </cell>
          <cell r="B395" t="str">
            <v>Water Lily</v>
          </cell>
        </row>
        <row r="396">
          <cell r="A396">
            <v>6450</v>
          </cell>
          <cell r="B396" t="str">
            <v>Submergent Aquatic Vegetation</v>
          </cell>
        </row>
        <row r="397">
          <cell r="A397">
            <v>6451</v>
          </cell>
          <cell r="B397" t="str">
            <v>Hydrilla</v>
          </cell>
        </row>
        <row r="398">
          <cell r="A398">
            <v>6460</v>
          </cell>
          <cell r="B398" t="str">
            <v>Treeless Hydric Savanna</v>
          </cell>
        </row>
        <row r="399">
          <cell r="A399">
            <v>6500</v>
          </cell>
          <cell r="B399" t="str">
            <v>Non-Vegetated</v>
          </cell>
        </row>
        <row r="400">
          <cell r="A400">
            <v>6510</v>
          </cell>
          <cell r="B400" t="str">
            <v>Tidal Flats</v>
          </cell>
        </row>
        <row r="401">
          <cell r="A401">
            <v>6520</v>
          </cell>
          <cell r="B401" t="str">
            <v>Shorelines</v>
          </cell>
        </row>
        <row r="402">
          <cell r="A402">
            <v>6530</v>
          </cell>
          <cell r="B402" t="str">
            <v>Intermittent Ponds</v>
          </cell>
        </row>
        <row r="403">
          <cell r="A403">
            <v>6540</v>
          </cell>
          <cell r="B403" t="str">
            <v>Oyster Bars</v>
          </cell>
        </row>
        <row r="404">
          <cell r="A404">
            <v>7000</v>
          </cell>
          <cell r="B404" t="str">
            <v>BARREN LAND</v>
          </cell>
        </row>
        <row r="405">
          <cell r="A405">
            <v>7100</v>
          </cell>
          <cell r="B405" t="str">
            <v>Beaches Other Than Swimming Beaches</v>
          </cell>
        </row>
        <row r="406">
          <cell r="A406">
            <v>7200</v>
          </cell>
          <cell r="B406" t="str">
            <v>Sand Other Than Beaches</v>
          </cell>
        </row>
        <row r="407">
          <cell r="A407">
            <v>7300</v>
          </cell>
          <cell r="B407" t="str">
            <v>Exposed Rock</v>
          </cell>
        </row>
        <row r="408">
          <cell r="A408">
            <v>7310</v>
          </cell>
          <cell r="B408" t="str">
            <v>Exposed Rock with Marsh Grasses</v>
          </cell>
        </row>
        <row r="409">
          <cell r="A409">
            <v>7400</v>
          </cell>
          <cell r="B409" t="str">
            <v>Disturbed Land</v>
          </cell>
        </row>
        <row r="410">
          <cell r="A410">
            <v>7410</v>
          </cell>
          <cell r="B410" t="str">
            <v>Rural land in transition without positive indicators of intended activity</v>
          </cell>
        </row>
        <row r="411">
          <cell r="A411">
            <v>7420</v>
          </cell>
          <cell r="B411" t="str">
            <v>Borrow Areas</v>
          </cell>
        </row>
        <row r="412">
          <cell r="A412">
            <v>7430</v>
          </cell>
          <cell r="B412" t="str">
            <v>Spoil Areas</v>
          </cell>
        </row>
        <row r="413">
          <cell r="A413">
            <v>7440</v>
          </cell>
          <cell r="B413" t="str">
            <v>Fill Areas &lt;Highways-Railways&gt;</v>
          </cell>
        </row>
        <row r="414">
          <cell r="A414">
            <v>7450</v>
          </cell>
          <cell r="B414" t="str">
            <v>Burned Areas</v>
          </cell>
        </row>
        <row r="415">
          <cell r="A415">
            <v>7460</v>
          </cell>
          <cell r="B415" t="str">
            <v>Abandoned Railways</v>
          </cell>
        </row>
        <row r="416">
          <cell r="A416">
            <v>7470</v>
          </cell>
          <cell r="B416" t="str">
            <v>Dikes and Levees</v>
          </cell>
        </row>
        <row r="417">
          <cell r="A417">
            <v>8000</v>
          </cell>
          <cell r="B417" t="str">
            <v>TRANSPORTATION, COMMUNICATION AND UTILITIES</v>
          </cell>
        </row>
        <row r="418">
          <cell r="A418">
            <v>8100</v>
          </cell>
          <cell r="B418" t="str">
            <v>Transportation</v>
          </cell>
        </row>
        <row r="419">
          <cell r="A419">
            <v>8110</v>
          </cell>
          <cell r="B419" t="str">
            <v>Airports</v>
          </cell>
        </row>
        <row r="420">
          <cell r="A420">
            <v>8111</v>
          </cell>
          <cell r="B420" t="str">
            <v>Commercial</v>
          </cell>
        </row>
        <row r="421">
          <cell r="A421">
            <v>8112</v>
          </cell>
          <cell r="B421" t="str">
            <v>General Aviation</v>
          </cell>
        </row>
        <row r="422">
          <cell r="A422">
            <v>8113</v>
          </cell>
          <cell r="B422" t="str">
            <v>Private</v>
          </cell>
        </row>
        <row r="423">
          <cell r="A423">
            <v>8114</v>
          </cell>
          <cell r="B423" t="str">
            <v>Abandoned</v>
          </cell>
        </row>
        <row r="424">
          <cell r="A424">
            <v>8120</v>
          </cell>
          <cell r="B424" t="str">
            <v>Railroads</v>
          </cell>
        </row>
        <row r="425">
          <cell r="A425">
            <v>8121</v>
          </cell>
          <cell r="B425" t="str">
            <v>Holding and Trans-shipment Yards</v>
          </cell>
        </row>
        <row r="426">
          <cell r="A426">
            <v>8122</v>
          </cell>
          <cell r="B426" t="str">
            <v>Repair Facilities</v>
          </cell>
        </row>
        <row r="427">
          <cell r="A427">
            <v>8123</v>
          </cell>
          <cell r="B427" t="str">
            <v>Associated Buildings</v>
          </cell>
        </row>
        <row r="428">
          <cell r="A428">
            <v>8130</v>
          </cell>
          <cell r="B428" t="str">
            <v>Bus and Truck Terminals</v>
          </cell>
        </row>
        <row r="429">
          <cell r="A429">
            <v>8131</v>
          </cell>
          <cell r="B429" t="str">
            <v>Bus (Commercial)</v>
          </cell>
        </row>
        <row r="430">
          <cell r="A430">
            <v>8132</v>
          </cell>
          <cell r="B430" t="str">
            <v>Bus (Government, schools, city service)</v>
          </cell>
        </row>
        <row r="431">
          <cell r="A431">
            <v>8133</v>
          </cell>
          <cell r="B431" t="str">
            <v>Truck Terminals</v>
          </cell>
        </row>
        <row r="432">
          <cell r="A432">
            <v>8140</v>
          </cell>
          <cell r="B432" t="str">
            <v>Roads and Highways</v>
          </cell>
        </row>
        <row r="433">
          <cell r="A433">
            <v>8141</v>
          </cell>
          <cell r="B433" t="str">
            <v>Limited Access (Interstate system)</v>
          </cell>
        </row>
        <row r="434">
          <cell r="A434">
            <v>8142</v>
          </cell>
          <cell r="B434" t="str">
            <v>Divided Highways (Federal-State)</v>
          </cell>
        </row>
        <row r="435">
          <cell r="A435">
            <v>8143</v>
          </cell>
          <cell r="B435" t="str">
            <v>Two-Lane Highways (State)</v>
          </cell>
        </row>
        <row r="436">
          <cell r="A436">
            <v>8144</v>
          </cell>
          <cell r="B436" t="str">
            <v>County Maintained</v>
          </cell>
        </row>
        <row r="437">
          <cell r="A437">
            <v>8145</v>
          </cell>
          <cell r="B437" t="str">
            <v>Graded and Drained</v>
          </cell>
        </row>
        <row r="438">
          <cell r="A438">
            <v>8146</v>
          </cell>
          <cell r="B438" t="str">
            <v>Primitive/Trails</v>
          </cell>
        </row>
        <row r="439">
          <cell r="A439">
            <v>8150</v>
          </cell>
          <cell r="B439" t="str">
            <v>Port Facilities</v>
          </cell>
        </row>
        <row r="440">
          <cell r="A440">
            <v>8151</v>
          </cell>
          <cell r="B440" t="str">
            <v>Wharves</v>
          </cell>
        </row>
        <row r="441">
          <cell r="A441">
            <v>8152</v>
          </cell>
          <cell r="B441" t="str">
            <v>Piers</v>
          </cell>
        </row>
        <row r="442">
          <cell r="A442">
            <v>8153</v>
          </cell>
          <cell r="B442" t="str">
            <v>Terminals (Cargo)</v>
          </cell>
        </row>
        <row r="443">
          <cell r="A443">
            <v>8154</v>
          </cell>
          <cell r="B443" t="str">
            <v>Terminals (Passenger)</v>
          </cell>
        </row>
        <row r="444">
          <cell r="A444">
            <v>8155</v>
          </cell>
          <cell r="B444" t="str">
            <v>Repair Facilities</v>
          </cell>
        </row>
        <row r="445">
          <cell r="A445">
            <v>8156</v>
          </cell>
          <cell r="B445" t="str">
            <v>Shipyards (Building-Fabrication)</v>
          </cell>
        </row>
        <row r="446">
          <cell r="A446">
            <v>8157</v>
          </cell>
          <cell r="B446" t="str">
            <v>Ship Chandlers</v>
          </cell>
        </row>
        <row r="447">
          <cell r="A447">
            <v>8158</v>
          </cell>
          <cell r="B447" t="str">
            <v>Port Administration and Port Services</v>
          </cell>
        </row>
        <row r="448">
          <cell r="A448">
            <v>8159</v>
          </cell>
          <cell r="B448" t="str">
            <v>Facilities Under Construction</v>
          </cell>
        </row>
        <row r="449">
          <cell r="A449">
            <v>8160</v>
          </cell>
          <cell r="B449" t="str">
            <v>Canals and Locks</v>
          </cell>
        </row>
        <row r="450">
          <cell r="A450">
            <v>8161</v>
          </cell>
          <cell r="B450" t="str">
            <v>Locks</v>
          </cell>
        </row>
        <row r="451">
          <cell r="A451">
            <v>8162</v>
          </cell>
          <cell r="B451" t="str">
            <v>Power Supply Buildings</v>
          </cell>
        </row>
        <row r="452">
          <cell r="A452">
            <v>8170</v>
          </cell>
          <cell r="B452" t="str">
            <v>Oil, Water or Gas Long Distance Transmission Lines</v>
          </cell>
        </row>
        <row r="453">
          <cell r="A453">
            <v>8171</v>
          </cell>
          <cell r="B453" t="str">
            <v>Pipe Lines</v>
          </cell>
        </row>
        <row r="454">
          <cell r="A454">
            <v>8172</v>
          </cell>
          <cell r="B454" t="str">
            <v>Pump Stations</v>
          </cell>
        </row>
        <row r="455">
          <cell r="A455">
            <v>8180</v>
          </cell>
          <cell r="B455" t="str">
            <v>Auto Parking Facilities &lt;When not directly related to other land use&gt;</v>
          </cell>
        </row>
        <row r="456">
          <cell r="A456">
            <v>8190</v>
          </cell>
          <cell r="B456" t="str">
            <v>Transportation Facilities Under Construction</v>
          </cell>
        </row>
        <row r="457">
          <cell r="A457">
            <v>8191</v>
          </cell>
          <cell r="B457" t="str">
            <v>Highways</v>
          </cell>
        </row>
        <row r="458">
          <cell r="A458">
            <v>8192</v>
          </cell>
          <cell r="B458" t="str">
            <v>Railroads</v>
          </cell>
        </row>
        <row r="459">
          <cell r="A459">
            <v>8193</v>
          </cell>
          <cell r="B459" t="str">
            <v>Airports</v>
          </cell>
        </row>
        <row r="460">
          <cell r="A460">
            <v>8194</v>
          </cell>
          <cell r="B460" t="str">
            <v>Port Facilities</v>
          </cell>
        </row>
        <row r="461">
          <cell r="A461">
            <v>8195</v>
          </cell>
          <cell r="B461" t="str">
            <v>Pipe Lines</v>
          </cell>
        </row>
        <row r="462">
          <cell r="A462">
            <v>8200</v>
          </cell>
          <cell r="B462" t="str">
            <v>Communications</v>
          </cell>
        </row>
        <row r="463">
          <cell r="A463">
            <v>8210</v>
          </cell>
          <cell r="B463" t="str">
            <v>Transmission Towers</v>
          </cell>
        </row>
        <row r="464">
          <cell r="A464">
            <v>8211</v>
          </cell>
          <cell r="B464" t="str">
            <v>Microwave</v>
          </cell>
        </row>
        <row r="465">
          <cell r="A465">
            <v>8212</v>
          </cell>
          <cell r="B465" t="str">
            <v>Radio/Television</v>
          </cell>
        </row>
        <row r="466">
          <cell r="A466">
            <v>8213</v>
          </cell>
          <cell r="B466" t="str">
            <v>Antenna Farms</v>
          </cell>
        </row>
        <row r="467">
          <cell r="A467">
            <v>8214</v>
          </cell>
          <cell r="B467" t="str">
            <v>Navigational Systems (i.e., Loran, ILS)</v>
          </cell>
        </row>
        <row r="468">
          <cell r="A468">
            <v>8220</v>
          </cell>
          <cell r="B468" t="str">
            <v>Communication Facilities</v>
          </cell>
        </row>
        <row r="469">
          <cell r="A469">
            <v>8221</v>
          </cell>
          <cell r="B469" t="str">
            <v>Telephone</v>
          </cell>
        </row>
        <row r="470">
          <cell r="A470">
            <v>8222</v>
          </cell>
          <cell r="B470" t="str">
            <v>Radio</v>
          </cell>
        </row>
        <row r="471">
          <cell r="A471">
            <v>8223</v>
          </cell>
          <cell r="B471" t="str">
            <v>Television</v>
          </cell>
        </row>
        <row r="472">
          <cell r="A472">
            <v>8290</v>
          </cell>
          <cell r="B472" t="str">
            <v>Communication Facilities under Construction</v>
          </cell>
        </row>
        <row r="473">
          <cell r="A473">
            <v>8300</v>
          </cell>
          <cell r="B473" t="str">
            <v>Utilities</v>
          </cell>
        </row>
        <row r="474">
          <cell r="A474">
            <v>8310</v>
          </cell>
          <cell r="B474" t="str">
            <v>Electric Power Facilities</v>
          </cell>
        </row>
        <row r="475">
          <cell r="A475">
            <v>8311</v>
          </cell>
          <cell r="B475" t="str">
            <v>Thermal</v>
          </cell>
        </row>
        <row r="476">
          <cell r="A476">
            <v>8312</v>
          </cell>
          <cell r="B476" t="str">
            <v>Gas Turbine</v>
          </cell>
        </row>
        <row r="477">
          <cell r="A477">
            <v>8313</v>
          </cell>
          <cell r="B477" t="str">
            <v>Nuclear</v>
          </cell>
        </row>
        <row r="478">
          <cell r="A478">
            <v>8314</v>
          </cell>
          <cell r="B478" t="str">
            <v>Hydro</v>
          </cell>
        </row>
        <row r="479">
          <cell r="A479">
            <v>8315</v>
          </cell>
          <cell r="B479" t="str">
            <v>Sub-Stations</v>
          </cell>
        </row>
        <row r="480">
          <cell r="A480">
            <v>8320</v>
          </cell>
          <cell r="B480" t="str">
            <v>Electrical Power Transmission Lines</v>
          </cell>
        </row>
        <row r="481">
          <cell r="A481">
            <v>8321</v>
          </cell>
          <cell r="B481" t="str">
            <v>Trunk</v>
          </cell>
        </row>
        <row r="482">
          <cell r="A482">
            <v>8322</v>
          </cell>
          <cell r="B482" t="str">
            <v>Feeder</v>
          </cell>
        </row>
        <row r="483">
          <cell r="A483">
            <v>8330</v>
          </cell>
          <cell r="B483" t="str">
            <v>Water Supply Plants</v>
          </cell>
        </row>
        <row r="484">
          <cell r="A484">
            <v>8331</v>
          </cell>
          <cell r="B484" t="str">
            <v>Treatment Plants</v>
          </cell>
        </row>
        <row r="485">
          <cell r="A485">
            <v>8332</v>
          </cell>
          <cell r="B485" t="str">
            <v>Settling Plants</v>
          </cell>
        </row>
        <row r="486">
          <cell r="A486">
            <v>8333</v>
          </cell>
          <cell r="B486" t="str">
            <v>Water Tanks</v>
          </cell>
        </row>
        <row r="487">
          <cell r="A487">
            <v>8334</v>
          </cell>
          <cell r="B487" t="str">
            <v>Well Fields</v>
          </cell>
        </row>
        <row r="488">
          <cell r="A488">
            <v>8335</v>
          </cell>
          <cell r="B488" t="str">
            <v>Pumping Stations</v>
          </cell>
        </row>
        <row r="489">
          <cell r="A489">
            <v>8340</v>
          </cell>
          <cell r="B489" t="str">
            <v>Sewage Treatment</v>
          </cell>
        </row>
        <row r="490">
          <cell r="A490">
            <v>8341</v>
          </cell>
          <cell r="B490" t="str">
            <v>Treatment Plants</v>
          </cell>
        </row>
        <row r="491">
          <cell r="A491">
            <v>8342</v>
          </cell>
          <cell r="B491" t="str">
            <v>Lift Stations</v>
          </cell>
        </row>
        <row r="492">
          <cell r="A492">
            <v>8343</v>
          </cell>
          <cell r="B492" t="str">
            <v>Aeration Fields</v>
          </cell>
        </row>
        <row r="493">
          <cell r="A493">
            <v>8350</v>
          </cell>
          <cell r="B493" t="str">
            <v>Solid Waste Disposal</v>
          </cell>
        </row>
        <row r="494">
          <cell r="A494">
            <v>8390</v>
          </cell>
          <cell r="B494" t="str">
            <v>Utilities Under Construction</v>
          </cell>
        </row>
        <row r="495">
          <cell r="A495">
            <v>9000</v>
          </cell>
          <cell r="B495" t="str">
            <v>SPECIAL CLASSIFICATIONS</v>
          </cell>
        </row>
        <row r="496">
          <cell r="A496">
            <v>9100</v>
          </cell>
          <cell r="B496" t="str">
            <v>Vegetation</v>
          </cell>
        </row>
        <row r="497">
          <cell r="A497">
            <v>9110</v>
          </cell>
          <cell r="B497" t="str">
            <v>Sea Grass</v>
          </cell>
        </row>
        <row r="498">
          <cell r="A498">
            <v>9111</v>
          </cell>
          <cell r="B498" t="str">
            <v>Sea Grass, Sparse - Medium</v>
          </cell>
        </row>
        <row r="499">
          <cell r="A499">
            <v>9112</v>
          </cell>
          <cell r="B499" t="str">
            <v>Sea Grass, Dense</v>
          </cell>
        </row>
        <row r="500">
          <cell r="A500">
            <v>9113</v>
          </cell>
          <cell r="B500" t="str">
            <v>Sea Grass, Patchy</v>
          </cell>
        </row>
      </sheetData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127"/>
  <sheetViews>
    <sheetView tabSelected="1" zoomScaleNormal="100" workbookViewId="0">
      <pane ySplit="1" topLeftCell="A2" activePane="bottomLeft" state="frozen"/>
      <selection pane="bottomLeft" activeCell="B20" sqref="B20"/>
    </sheetView>
  </sheetViews>
  <sheetFormatPr defaultRowHeight="12.75"/>
  <cols>
    <col min="1" max="1" width="9.140625" style="3"/>
    <col min="2" max="2" width="25.7109375" style="3" bestFit="1" customWidth="1"/>
    <col min="3" max="3" width="34.42578125" style="3" customWidth="1"/>
    <col min="4" max="4" width="14.140625" style="15" bestFit="1" customWidth="1"/>
    <col min="5" max="5" width="15" style="3" customWidth="1"/>
    <col min="6" max="6" width="14.140625" style="3" customWidth="1"/>
    <col min="7" max="7" width="11.42578125" style="3" customWidth="1"/>
    <col min="8" max="8" width="15" style="3" customWidth="1"/>
    <col min="9" max="9" width="13" style="3" customWidth="1"/>
    <col min="10" max="10" width="10" style="3" bestFit="1" customWidth="1"/>
    <col min="11" max="16384" width="9.140625" style="3"/>
  </cols>
  <sheetData>
    <row r="1" spans="1:11" ht="25.5">
      <c r="A1" s="1" t="s">
        <v>6</v>
      </c>
      <c r="B1" s="1" t="s">
        <v>0</v>
      </c>
      <c r="C1" s="1" t="s">
        <v>1</v>
      </c>
      <c r="D1" s="33" t="s">
        <v>15</v>
      </c>
      <c r="E1" s="4" t="s">
        <v>16</v>
      </c>
      <c r="F1" s="5" t="s">
        <v>17</v>
      </c>
      <c r="G1" s="6" t="s">
        <v>18</v>
      </c>
      <c r="H1" s="4" t="s">
        <v>19</v>
      </c>
      <c r="I1" s="5" t="s">
        <v>20</v>
      </c>
      <c r="J1" s="4" t="s">
        <v>21</v>
      </c>
    </row>
    <row r="2" spans="1:11" ht="25.5">
      <c r="A2" s="50" t="s">
        <v>7</v>
      </c>
      <c r="B2" s="50" t="s">
        <v>52</v>
      </c>
      <c r="C2" s="52" t="s">
        <v>158</v>
      </c>
      <c r="D2" s="34">
        <f>Heathcote!J30</f>
        <v>161.42527494907651</v>
      </c>
      <c r="E2" s="37">
        <f>Heathcote!L30</f>
        <v>699.9000000000002</v>
      </c>
      <c r="F2" s="18">
        <v>0.5</v>
      </c>
      <c r="G2" s="19">
        <f>ROUND(E2*F2,1)</f>
        <v>350</v>
      </c>
      <c r="H2" s="37">
        <f>Heathcote!M30</f>
        <v>159.69999999999996</v>
      </c>
      <c r="I2" s="18">
        <v>0.9</v>
      </c>
      <c r="J2" s="19">
        <f>ROUND(H2*I2,1)</f>
        <v>143.69999999999999</v>
      </c>
    </row>
    <row r="3" spans="1:11" ht="25.5">
      <c r="A3" s="50" t="s">
        <v>8</v>
      </c>
      <c r="B3" s="50" t="s">
        <v>2</v>
      </c>
      <c r="C3" s="50" t="s">
        <v>36</v>
      </c>
      <c r="D3" s="34">
        <f>'Moore''s Creek Phases 3 and 4'!J40</f>
        <v>71.876483675774992</v>
      </c>
      <c r="E3" s="38">
        <f>'Moore''s Creek Phases 3 and 4'!L40</f>
        <v>253.49999999999994</v>
      </c>
      <c r="F3" s="47">
        <f>'Wet Detention'!B6</f>
        <v>0.40399999999999997</v>
      </c>
      <c r="G3" s="46">
        <f>ROUND(E3*F3,1)</f>
        <v>102.4</v>
      </c>
      <c r="H3" s="48">
        <f>'Moore''s Creek Phases 3 and 4'!M40</f>
        <v>56.1</v>
      </c>
      <c r="I3" s="47">
        <f>'Wet Detention'!B7</f>
        <v>0.71299999999999997</v>
      </c>
      <c r="J3" s="46">
        <f>ROUND(H3*I3,1)</f>
        <v>40</v>
      </c>
    </row>
    <row r="4" spans="1:11">
      <c r="A4" s="50" t="s">
        <v>9</v>
      </c>
      <c r="B4" s="50" t="s">
        <v>3</v>
      </c>
      <c r="C4" s="50" t="s">
        <v>27</v>
      </c>
      <c r="D4" s="49" t="s">
        <v>135</v>
      </c>
      <c r="E4" s="37">
        <v>0</v>
      </c>
      <c r="F4" s="18">
        <v>0.1905</v>
      </c>
      <c r="G4" s="19">
        <v>0</v>
      </c>
      <c r="H4" s="37">
        <v>0</v>
      </c>
      <c r="I4" s="18">
        <v>0.155</v>
      </c>
      <c r="J4" s="19">
        <v>0</v>
      </c>
    </row>
    <row r="5" spans="1:11" ht="25.5">
      <c r="A5" s="51" t="s">
        <v>10</v>
      </c>
      <c r="B5" s="50" t="s">
        <v>4</v>
      </c>
      <c r="C5" s="50" t="s">
        <v>27</v>
      </c>
      <c r="D5" s="49" t="s">
        <v>135</v>
      </c>
      <c r="E5" s="37">
        <v>0</v>
      </c>
      <c r="F5" s="18">
        <v>0.1905</v>
      </c>
      <c r="G5" s="19">
        <v>0</v>
      </c>
      <c r="H5" s="37">
        <v>0</v>
      </c>
      <c r="I5" s="18">
        <v>0.155</v>
      </c>
      <c r="J5" s="19">
        <v>0</v>
      </c>
    </row>
    <row r="6" spans="1:11" s="7" customFormat="1">
      <c r="A6" s="53" t="s">
        <v>11</v>
      </c>
      <c r="B6" s="54" t="s">
        <v>156</v>
      </c>
      <c r="C6" s="53" t="s">
        <v>25</v>
      </c>
      <c r="D6" s="55" t="s">
        <v>5</v>
      </c>
      <c r="E6" s="55" t="s">
        <v>5</v>
      </c>
      <c r="F6" s="56" t="s">
        <v>5</v>
      </c>
      <c r="G6" s="57">
        <v>10326</v>
      </c>
      <c r="H6" s="55" t="s">
        <v>5</v>
      </c>
      <c r="I6" s="56" t="s">
        <v>5</v>
      </c>
      <c r="J6" s="57">
        <v>6621</v>
      </c>
      <c r="K6" s="7" t="s">
        <v>159</v>
      </c>
    </row>
    <row r="7" spans="1:11">
      <c r="A7" s="53" t="s">
        <v>12</v>
      </c>
      <c r="B7" s="54" t="s">
        <v>157</v>
      </c>
      <c r="C7" s="53" t="s">
        <v>26</v>
      </c>
      <c r="D7" s="55" t="s">
        <v>5</v>
      </c>
      <c r="E7" s="55" t="s">
        <v>5</v>
      </c>
      <c r="F7" s="56" t="s">
        <v>5</v>
      </c>
      <c r="G7" s="57">
        <v>7784</v>
      </c>
      <c r="H7" s="55" t="s">
        <v>5</v>
      </c>
      <c r="I7" s="56" t="s">
        <v>5</v>
      </c>
      <c r="J7" s="57">
        <v>4780</v>
      </c>
      <c r="K7" s="7" t="s">
        <v>159</v>
      </c>
    </row>
    <row r="8" spans="1:11" ht="51.75" customHeight="1">
      <c r="A8" s="51" t="s">
        <v>13</v>
      </c>
      <c r="B8" s="50" t="s">
        <v>152</v>
      </c>
      <c r="C8" s="51" t="s">
        <v>14</v>
      </c>
      <c r="D8" s="35" t="s">
        <v>5</v>
      </c>
      <c r="E8" s="37">
        <f>Education!K45</f>
        <v>3256.2205593438648</v>
      </c>
      <c r="F8" s="18">
        <v>0.01</v>
      </c>
      <c r="G8" s="19">
        <f>ROUND(E8*F8,1)</f>
        <v>32.6</v>
      </c>
      <c r="H8" s="37">
        <f>Education!L45</f>
        <v>804.21615560722819</v>
      </c>
      <c r="I8" s="18">
        <v>0.01</v>
      </c>
      <c r="J8" s="19">
        <f>ROUND(H8*I8,1)</f>
        <v>8</v>
      </c>
    </row>
    <row r="9" spans="1:11" ht="25.5">
      <c r="A9" s="51" t="s">
        <v>37</v>
      </c>
      <c r="B9" s="50" t="s">
        <v>41</v>
      </c>
      <c r="C9" s="51" t="s">
        <v>36</v>
      </c>
      <c r="D9" s="35">
        <f>'Pinecrest Estates'!J5</f>
        <v>2.4446530431849002E-2</v>
      </c>
      <c r="E9" s="37">
        <f>'Pinecrest Estates'!L5</f>
        <v>0.1</v>
      </c>
      <c r="F9" s="18">
        <f>'Wet Detention'!F15</f>
        <v>0</v>
      </c>
      <c r="G9" s="19">
        <f>ROUND(E9*F9,1)</f>
        <v>0</v>
      </c>
      <c r="H9" s="37">
        <f>'Pinecrest Estates'!M5</f>
        <v>0</v>
      </c>
      <c r="I9" s="18">
        <f>'Wet Detention'!F16</f>
        <v>1.0000000000000009E-3</v>
      </c>
      <c r="J9" s="19">
        <f>ROUND(H9*I9,1)</f>
        <v>0</v>
      </c>
    </row>
    <row r="10" spans="1:11">
      <c r="A10" s="51" t="s">
        <v>38</v>
      </c>
      <c r="B10" s="50" t="s">
        <v>42</v>
      </c>
      <c r="C10" s="51" t="s">
        <v>43</v>
      </c>
      <c r="D10" s="49" t="s">
        <v>135</v>
      </c>
      <c r="E10" s="37">
        <v>0</v>
      </c>
      <c r="F10" s="18">
        <v>0.1905</v>
      </c>
      <c r="G10" s="19">
        <f t="shared" ref="G10:G12" si="0">ROUND(E10*F10,1)</f>
        <v>0</v>
      </c>
      <c r="H10" s="37">
        <v>0</v>
      </c>
      <c r="I10" s="18">
        <v>0.155</v>
      </c>
      <c r="J10" s="19">
        <f>ROUND(H10*I10,1)</f>
        <v>0</v>
      </c>
    </row>
    <row r="11" spans="1:11">
      <c r="A11" s="50" t="s">
        <v>39</v>
      </c>
      <c r="B11" s="50" t="s">
        <v>44</v>
      </c>
      <c r="C11" s="52" t="s">
        <v>153</v>
      </c>
      <c r="D11" s="49" t="s">
        <v>135</v>
      </c>
      <c r="E11" s="38">
        <v>0</v>
      </c>
      <c r="F11" s="45">
        <f>'Retention Calcs'!B3</f>
        <v>0.74050000000000005</v>
      </c>
      <c r="G11" s="46">
        <f t="shared" si="0"/>
        <v>0</v>
      </c>
      <c r="H11" s="38">
        <v>0</v>
      </c>
      <c r="I11" s="45">
        <f>'Retention Calcs'!B3</f>
        <v>0.74050000000000005</v>
      </c>
      <c r="J11" s="46">
        <f>ROUND(H11*I11,1)</f>
        <v>0</v>
      </c>
    </row>
    <row r="12" spans="1:11">
      <c r="A12" s="50" t="s">
        <v>40</v>
      </c>
      <c r="B12" s="50" t="s">
        <v>47</v>
      </c>
      <c r="C12" s="50" t="s">
        <v>36</v>
      </c>
      <c r="D12" s="34">
        <f>'Virginia Avenue Outfall'!I13</f>
        <v>161.42526999999998</v>
      </c>
      <c r="E12" s="38">
        <f>'Virginia Avenue Outfall'!K13</f>
        <v>699.80000000000007</v>
      </c>
      <c r="F12" s="45">
        <f>'Wet Detention'!B20</f>
        <v>0.33299999999999996</v>
      </c>
      <c r="G12" s="46">
        <f t="shared" si="0"/>
        <v>233</v>
      </c>
      <c r="H12" s="38">
        <f>'Virginia Avenue Outfall'!L13</f>
        <v>160.10000000000005</v>
      </c>
      <c r="I12" s="45">
        <f>'Wet Detention'!B21</f>
        <v>0.61799999999999999</v>
      </c>
      <c r="J12" s="46">
        <f>ROUND(H12*I12,1)</f>
        <v>98.9</v>
      </c>
    </row>
    <row r="13" spans="1:11" ht="25.5">
      <c r="A13" s="51" t="s">
        <v>45</v>
      </c>
      <c r="B13" s="50" t="s">
        <v>48</v>
      </c>
      <c r="C13" s="51" t="s">
        <v>49</v>
      </c>
      <c r="D13" s="37" t="s">
        <v>135</v>
      </c>
      <c r="E13" s="49">
        <v>0</v>
      </c>
      <c r="F13" s="18">
        <v>0</v>
      </c>
      <c r="G13" s="19">
        <v>0</v>
      </c>
      <c r="H13" s="37">
        <v>0</v>
      </c>
      <c r="I13" s="18">
        <v>0</v>
      </c>
      <c r="J13" s="19">
        <v>0</v>
      </c>
    </row>
    <row r="14" spans="1:11">
      <c r="A14" s="51" t="s">
        <v>46</v>
      </c>
      <c r="B14" s="50" t="s">
        <v>50</v>
      </c>
      <c r="C14" s="51" t="s">
        <v>51</v>
      </c>
      <c r="D14" s="37" t="s">
        <v>135</v>
      </c>
      <c r="E14" s="49">
        <v>0</v>
      </c>
      <c r="F14" s="18">
        <v>0</v>
      </c>
      <c r="G14" s="19">
        <v>0</v>
      </c>
      <c r="H14" s="37">
        <v>0</v>
      </c>
      <c r="I14" s="18">
        <v>0</v>
      </c>
      <c r="J14" s="19">
        <v>0</v>
      </c>
    </row>
    <row r="15" spans="1:11">
      <c r="A15" s="2"/>
      <c r="B15" s="2"/>
      <c r="C15" s="2"/>
      <c r="D15" s="36"/>
    </row>
    <row r="16" spans="1:11" ht="15">
      <c r="A16" s="2"/>
      <c r="B16" s="2"/>
      <c r="C16" s="2"/>
      <c r="D16" s="36"/>
      <c r="F16" s="8"/>
      <c r="G16" s="9" t="s">
        <v>22</v>
      </c>
      <c r="H16" s="10"/>
      <c r="I16" s="11"/>
      <c r="J16" s="12" t="s">
        <v>23</v>
      </c>
    </row>
    <row r="17" spans="1:10">
      <c r="A17" s="2"/>
      <c r="B17" s="2"/>
      <c r="C17" s="2"/>
      <c r="D17" s="36"/>
      <c r="F17" s="13" t="s">
        <v>24</v>
      </c>
      <c r="G17" s="14">
        <f>SUM(G2:G14)</f>
        <v>18828</v>
      </c>
      <c r="H17" s="15"/>
      <c r="I17" s="15"/>
      <c r="J17" s="16">
        <f>SUM(J2:J14)</f>
        <v>11691.6</v>
      </c>
    </row>
    <row r="18" spans="1:10">
      <c r="A18" s="2"/>
      <c r="B18" s="2"/>
      <c r="C18" s="2"/>
      <c r="D18" s="36"/>
      <c r="F18" s="13"/>
      <c r="G18" s="16"/>
      <c r="H18" s="16"/>
      <c r="I18" s="16"/>
      <c r="J18" s="16"/>
    </row>
    <row r="19" spans="1:10">
      <c r="A19" s="2"/>
      <c r="B19" s="2"/>
      <c r="C19" s="2"/>
      <c r="D19" s="36"/>
      <c r="F19" s="13"/>
      <c r="G19" s="17"/>
      <c r="H19" s="16"/>
      <c r="I19" s="16"/>
      <c r="J19" s="17"/>
    </row>
    <row r="20" spans="1:10">
      <c r="A20" s="2"/>
      <c r="B20" s="2"/>
      <c r="C20" s="2"/>
      <c r="D20" s="36"/>
    </row>
    <row r="21" spans="1:10">
      <c r="A21" s="2"/>
      <c r="B21" s="2"/>
      <c r="C21" s="2"/>
      <c r="D21" s="36"/>
    </row>
    <row r="22" spans="1:10">
      <c r="A22" s="2"/>
      <c r="B22" s="2"/>
      <c r="C22" s="2"/>
      <c r="D22" s="36"/>
    </row>
    <row r="23" spans="1:10">
      <c r="A23" s="2"/>
      <c r="B23" s="2"/>
      <c r="C23" s="2"/>
      <c r="D23" s="36"/>
    </row>
    <row r="24" spans="1:10">
      <c r="A24" s="2"/>
      <c r="B24" s="2"/>
      <c r="C24" s="2"/>
      <c r="D24" s="36"/>
    </row>
    <row r="25" spans="1:10">
      <c r="A25" s="2"/>
      <c r="B25" s="2"/>
      <c r="C25" s="2"/>
      <c r="D25" s="36"/>
    </row>
    <row r="26" spans="1:10">
      <c r="A26" s="2"/>
      <c r="B26" s="2"/>
      <c r="C26" s="2"/>
      <c r="D26" s="36"/>
    </row>
    <row r="27" spans="1:10">
      <c r="A27" s="2"/>
      <c r="B27" s="2"/>
      <c r="C27" s="2"/>
      <c r="D27" s="36"/>
    </row>
    <row r="28" spans="1:10">
      <c r="A28" s="2"/>
      <c r="B28" s="2"/>
      <c r="C28" s="2"/>
      <c r="D28" s="36"/>
    </row>
    <row r="29" spans="1:10">
      <c r="A29" s="2"/>
      <c r="B29" s="2"/>
      <c r="C29" s="2"/>
      <c r="D29" s="36"/>
    </row>
    <row r="30" spans="1:10">
      <c r="A30" s="2"/>
      <c r="B30" s="2"/>
      <c r="C30" s="2"/>
      <c r="D30" s="36"/>
    </row>
    <row r="31" spans="1:10">
      <c r="A31" s="2"/>
      <c r="B31" s="2"/>
      <c r="C31" s="2"/>
      <c r="D31" s="36"/>
    </row>
    <row r="32" spans="1:10">
      <c r="A32" s="2"/>
      <c r="B32" s="2"/>
      <c r="C32" s="2"/>
      <c r="D32" s="36"/>
    </row>
    <row r="33" spans="1:4">
      <c r="A33" s="2"/>
      <c r="B33" s="2"/>
      <c r="C33" s="2"/>
      <c r="D33" s="36"/>
    </row>
    <row r="34" spans="1:4">
      <c r="A34" s="2"/>
      <c r="B34" s="2"/>
      <c r="C34" s="2"/>
      <c r="D34" s="36"/>
    </row>
    <row r="35" spans="1:4">
      <c r="A35" s="2"/>
      <c r="B35" s="2"/>
      <c r="C35" s="2"/>
      <c r="D35" s="36"/>
    </row>
    <row r="36" spans="1:4">
      <c r="A36" s="2"/>
      <c r="B36" s="2"/>
      <c r="C36" s="2"/>
      <c r="D36" s="36"/>
    </row>
    <row r="37" spans="1:4">
      <c r="A37" s="2"/>
      <c r="B37" s="2"/>
      <c r="C37" s="2"/>
      <c r="D37" s="36"/>
    </row>
    <row r="38" spans="1:4">
      <c r="A38" s="2"/>
      <c r="B38" s="2"/>
      <c r="C38" s="2"/>
      <c r="D38" s="36"/>
    </row>
    <row r="39" spans="1:4">
      <c r="A39" s="2"/>
      <c r="B39" s="2"/>
      <c r="C39" s="2"/>
      <c r="D39" s="36"/>
    </row>
    <row r="40" spans="1:4">
      <c r="A40" s="2"/>
      <c r="B40" s="2"/>
      <c r="C40" s="2"/>
      <c r="D40" s="36"/>
    </row>
    <row r="41" spans="1:4">
      <c r="A41" s="2"/>
      <c r="B41" s="2"/>
      <c r="C41" s="2"/>
      <c r="D41" s="36"/>
    </row>
    <row r="42" spans="1:4">
      <c r="A42" s="2"/>
      <c r="B42" s="2"/>
      <c r="C42" s="2"/>
      <c r="D42" s="36"/>
    </row>
    <row r="43" spans="1:4">
      <c r="A43" s="2"/>
      <c r="B43" s="2"/>
      <c r="C43" s="2"/>
      <c r="D43" s="36"/>
    </row>
    <row r="44" spans="1:4">
      <c r="A44" s="2"/>
      <c r="B44" s="2"/>
      <c r="C44" s="2"/>
      <c r="D44" s="36"/>
    </row>
    <row r="45" spans="1:4">
      <c r="A45" s="2"/>
      <c r="B45" s="2"/>
      <c r="C45" s="2"/>
      <c r="D45" s="36"/>
    </row>
    <row r="46" spans="1:4">
      <c r="A46" s="2"/>
      <c r="B46" s="2"/>
      <c r="C46" s="2"/>
      <c r="D46" s="36"/>
    </row>
    <row r="47" spans="1:4">
      <c r="A47" s="2"/>
      <c r="B47" s="2"/>
      <c r="C47" s="2"/>
      <c r="D47" s="36"/>
    </row>
    <row r="48" spans="1:4">
      <c r="A48" s="2"/>
      <c r="B48" s="2"/>
      <c r="C48" s="2"/>
      <c r="D48" s="36"/>
    </row>
    <row r="49" spans="1:4">
      <c r="A49" s="2"/>
      <c r="B49" s="2"/>
      <c r="C49" s="2"/>
      <c r="D49" s="36"/>
    </row>
    <row r="50" spans="1:4">
      <c r="A50" s="2"/>
      <c r="B50" s="2"/>
      <c r="C50" s="2"/>
      <c r="D50" s="36"/>
    </row>
    <row r="51" spans="1:4">
      <c r="A51" s="2"/>
      <c r="B51" s="2"/>
      <c r="C51" s="2"/>
      <c r="D51" s="36"/>
    </row>
    <row r="52" spans="1:4">
      <c r="A52" s="2"/>
      <c r="B52" s="2"/>
      <c r="C52" s="2"/>
      <c r="D52" s="36"/>
    </row>
    <row r="53" spans="1:4">
      <c r="A53" s="2"/>
      <c r="B53" s="2"/>
      <c r="C53" s="2"/>
      <c r="D53" s="36"/>
    </row>
    <row r="54" spans="1:4">
      <c r="A54" s="2"/>
      <c r="B54" s="2"/>
      <c r="C54" s="2"/>
      <c r="D54" s="36"/>
    </row>
    <row r="55" spans="1:4">
      <c r="A55" s="2"/>
      <c r="B55" s="2"/>
      <c r="C55" s="2"/>
      <c r="D55" s="36"/>
    </row>
    <row r="56" spans="1:4">
      <c r="A56" s="2"/>
      <c r="B56" s="2"/>
      <c r="C56" s="2"/>
      <c r="D56" s="36"/>
    </row>
    <row r="57" spans="1:4">
      <c r="A57" s="2"/>
      <c r="B57" s="2"/>
      <c r="C57" s="2"/>
      <c r="D57" s="36"/>
    </row>
    <row r="58" spans="1:4">
      <c r="A58" s="2"/>
      <c r="B58" s="2"/>
      <c r="C58" s="2"/>
      <c r="D58" s="36"/>
    </row>
    <row r="59" spans="1:4">
      <c r="A59" s="2"/>
      <c r="B59" s="2"/>
      <c r="C59" s="2"/>
      <c r="D59" s="36"/>
    </row>
    <row r="60" spans="1:4">
      <c r="A60" s="2"/>
      <c r="B60" s="2"/>
      <c r="C60" s="2"/>
      <c r="D60" s="36"/>
    </row>
    <row r="61" spans="1:4">
      <c r="A61" s="2"/>
      <c r="B61" s="2"/>
      <c r="C61" s="2"/>
      <c r="D61" s="36"/>
    </row>
    <row r="62" spans="1:4">
      <c r="A62" s="2"/>
      <c r="B62" s="2"/>
      <c r="C62" s="2"/>
      <c r="D62" s="36"/>
    </row>
    <row r="63" spans="1:4">
      <c r="A63" s="2"/>
      <c r="B63" s="2"/>
      <c r="C63" s="2"/>
      <c r="D63" s="36"/>
    </row>
    <row r="64" spans="1:4">
      <c r="A64" s="2"/>
      <c r="B64" s="2"/>
      <c r="C64" s="2"/>
      <c r="D64" s="36"/>
    </row>
    <row r="65" spans="1:4">
      <c r="A65" s="2"/>
      <c r="B65" s="2"/>
      <c r="C65" s="2"/>
      <c r="D65" s="36"/>
    </row>
    <row r="66" spans="1:4">
      <c r="A66" s="2"/>
      <c r="B66" s="2"/>
      <c r="C66" s="2"/>
      <c r="D66" s="36"/>
    </row>
    <row r="67" spans="1:4">
      <c r="A67" s="2"/>
      <c r="B67" s="2"/>
      <c r="C67" s="2"/>
      <c r="D67" s="36"/>
    </row>
    <row r="68" spans="1:4">
      <c r="A68" s="2"/>
      <c r="B68" s="2"/>
      <c r="C68" s="2"/>
      <c r="D68" s="36"/>
    </row>
    <row r="69" spans="1:4">
      <c r="A69" s="2"/>
      <c r="B69" s="2"/>
      <c r="C69" s="2"/>
      <c r="D69" s="36"/>
    </row>
    <row r="70" spans="1:4">
      <c r="A70" s="2"/>
      <c r="B70" s="2"/>
      <c r="C70" s="2"/>
      <c r="D70" s="36"/>
    </row>
    <row r="71" spans="1:4">
      <c r="A71" s="2"/>
      <c r="B71" s="2"/>
      <c r="C71" s="2"/>
      <c r="D71" s="36"/>
    </row>
    <row r="72" spans="1:4">
      <c r="A72" s="2"/>
      <c r="B72" s="2"/>
      <c r="C72" s="2"/>
      <c r="D72" s="36"/>
    </row>
    <row r="73" spans="1:4">
      <c r="A73" s="2"/>
      <c r="B73" s="2"/>
      <c r="C73" s="2"/>
      <c r="D73" s="36"/>
    </row>
    <row r="74" spans="1:4">
      <c r="A74" s="2"/>
      <c r="B74" s="2"/>
      <c r="C74" s="2"/>
      <c r="D74" s="36"/>
    </row>
    <row r="75" spans="1:4">
      <c r="A75" s="2"/>
      <c r="B75" s="2"/>
      <c r="C75" s="2"/>
      <c r="D75" s="36"/>
    </row>
    <row r="76" spans="1:4">
      <c r="A76" s="2"/>
      <c r="B76" s="2"/>
      <c r="C76" s="2"/>
      <c r="D76" s="36"/>
    </row>
    <row r="77" spans="1:4">
      <c r="A77" s="2"/>
      <c r="B77" s="2"/>
      <c r="C77" s="2"/>
      <c r="D77" s="36"/>
    </row>
    <row r="78" spans="1:4">
      <c r="A78" s="2"/>
      <c r="B78" s="2"/>
      <c r="C78" s="2"/>
      <c r="D78" s="36"/>
    </row>
    <row r="79" spans="1:4">
      <c r="A79" s="2"/>
      <c r="B79" s="2"/>
      <c r="C79" s="2"/>
      <c r="D79" s="36"/>
    </row>
    <row r="80" spans="1:4">
      <c r="A80" s="2"/>
      <c r="B80" s="2"/>
      <c r="C80" s="2"/>
      <c r="D80" s="36"/>
    </row>
    <row r="81" spans="1:4">
      <c r="A81" s="2"/>
      <c r="B81" s="2"/>
      <c r="C81" s="2"/>
      <c r="D81" s="36"/>
    </row>
    <row r="82" spans="1:4">
      <c r="A82" s="2"/>
      <c r="B82" s="2"/>
      <c r="C82" s="2"/>
      <c r="D82" s="36"/>
    </row>
    <row r="83" spans="1:4">
      <c r="A83" s="2"/>
      <c r="B83" s="2"/>
      <c r="C83" s="2"/>
      <c r="D83" s="36"/>
    </row>
    <row r="84" spans="1:4">
      <c r="A84" s="2"/>
      <c r="B84" s="2"/>
      <c r="C84" s="2"/>
      <c r="D84" s="36"/>
    </row>
    <row r="85" spans="1:4">
      <c r="A85" s="2"/>
      <c r="B85" s="2"/>
      <c r="C85" s="2"/>
      <c r="D85" s="36"/>
    </row>
    <row r="86" spans="1:4">
      <c r="A86" s="2"/>
      <c r="B86" s="2"/>
      <c r="C86" s="2"/>
      <c r="D86" s="36"/>
    </row>
    <row r="87" spans="1:4">
      <c r="A87" s="2"/>
      <c r="B87" s="2"/>
      <c r="C87" s="2"/>
      <c r="D87" s="36"/>
    </row>
    <row r="88" spans="1:4">
      <c r="A88" s="2"/>
      <c r="B88" s="2"/>
      <c r="C88" s="2"/>
      <c r="D88" s="36"/>
    </row>
    <row r="89" spans="1:4">
      <c r="A89" s="2"/>
      <c r="B89" s="2"/>
      <c r="C89" s="2"/>
      <c r="D89" s="36"/>
    </row>
    <row r="90" spans="1:4">
      <c r="A90" s="2"/>
      <c r="B90" s="2"/>
      <c r="C90" s="2"/>
      <c r="D90" s="36"/>
    </row>
    <row r="91" spans="1:4">
      <c r="A91" s="2"/>
      <c r="B91" s="2"/>
      <c r="C91" s="2"/>
      <c r="D91" s="36"/>
    </row>
    <row r="92" spans="1:4">
      <c r="A92" s="2"/>
      <c r="B92" s="2"/>
      <c r="C92" s="2"/>
      <c r="D92" s="36"/>
    </row>
    <row r="93" spans="1:4">
      <c r="A93" s="2"/>
      <c r="B93" s="2"/>
      <c r="C93" s="2"/>
      <c r="D93" s="36"/>
    </row>
    <row r="94" spans="1:4">
      <c r="A94" s="2"/>
      <c r="B94" s="2"/>
      <c r="C94" s="2"/>
      <c r="D94" s="36"/>
    </row>
    <row r="95" spans="1:4">
      <c r="A95" s="2"/>
      <c r="B95" s="2"/>
      <c r="C95" s="2"/>
      <c r="D95" s="36"/>
    </row>
    <row r="96" spans="1:4">
      <c r="A96" s="2"/>
      <c r="B96" s="2"/>
      <c r="C96" s="2"/>
      <c r="D96" s="36"/>
    </row>
    <row r="97" spans="1:4">
      <c r="A97" s="2"/>
      <c r="B97" s="2"/>
      <c r="C97" s="2"/>
      <c r="D97" s="36"/>
    </row>
    <row r="98" spans="1:4">
      <c r="A98" s="2"/>
      <c r="B98" s="2"/>
      <c r="C98" s="2"/>
      <c r="D98" s="36"/>
    </row>
    <row r="99" spans="1:4">
      <c r="A99" s="2"/>
      <c r="B99" s="2"/>
      <c r="C99" s="2"/>
      <c r="D99" s="36"/>
    </row>
    <row r="100" spans="1:4">
      <c r="A100" s="2"/>
      <c r="B100" s="2"/>
      <c r="C100" s="2"/>
      <c r="D100" s="36"/>
    </row>
    <row r="101" spans="1:4">
      <c r="A101" s="2"/>
      <c r="B101" s="2"/>
      <c r="C101" s="2"/>
      <c r="D101" s="36"/>
    </row>
    <row r="102" spans="1:4">
      <c r="A102" s="2"/>
      <c r="B102" s="2"/>
      <c r="C102" s="2"/>
      <c r="D102" s="36"/>
    </row>
    <row r="103" spans="1:4">
      <c r="A103" s="2"/>
      <c r="B103" s="2"/>
      <c r="C103" s="2"/>
      <c r="D103" s="36"/>
    </row>
    <row r="104" spans="1:4">
      <c r="A104" s="2"/>
      <c r="B104" s="2"/>
      <c r="C104" s="2"/>
      <c r="D104" s="36"/>
    </row>
    <row r="105" spans="1:4">
      <c r="A105" s="2"/>
      <c r="B105" s="2"/>
      <c r="C105" s="2"/>
      <c r="D105" s="36"/>
    </row>
    <row r="106" spans="1:4">
      <c r="A106" s="2"/>
      <c r="B106" s="2"/>
      <c r="C106" s="2"/>
      <c r="D106" s="36"/>
    </row>
    <row r="107" spans="1:4">
      <c r="A107" s="2"/>
      <c r="B107" s="2"/>
      <c r="C107" s="2"/>
      <c r="D107" s="36"/>
    </row>
    <row r="108" spans="1:4">
      <c r="A108" s="2"/>
      <c r="B108" s="2"/>
      <c r="C108" s="2"/>
      <c r="D108" s="36"/>
    </row>
    <row r="109" spans="1:4">
      <c r="A109" s="2"/>
      <c r="B109" s="2"/>
      <c r="C109" s="2"/>
      <c r="D109" s="36"/>
    </row>
    <row r="110" spans="1:4">
      <c r="A110" s="2"/>
      <c r="B110" s="2"/>
      <c r="C110" s="2"/>
      <c r="D110" s="36"/>
    </row>
    <row r="111" spans="1:4">
      <c r="A111" s="2"/>
      <c r="B111" s="2"/>
      <c r="C111" s="2"/>
      <c r="D111" s="36"/>
    </row>
    <row r="112" spans="1:4">
      <c r="A112" s="2"/>
      <c r="B112" s="2"/>
      <c r="C112" s="2"/>
      <c r="D112" s="36"/>
    </row>
    <row r="113" spans="1:4">
      <c r="A113" s="2"/>
      <c r="B113" s="2"/>
      <c r="C113" s="2"/>
      <c r="D113" s="36"/>
    </row>
    <row r="114" spans="1:4">
      <c r="A114" s="2"/>
      <c r="B114" s="2"/>
      <c r="C114" s="2"/>
      <c r="D114" s="36"/>
    </row>
    <row r="115" spans="1:4">
      <c r="A115" s="2"/>
      <c r="B115" s="2"/>
      <c r="C115" s="2"/>
      <c r="D115" s="36"/>
    </row>
    <row r="116" spans="1:4">
      <c r="A116" s="2"/>
      <c r="B116" s="2"/>
      <c r="C116" s="2"/>
      <c r="D116" s="36"/>
    </row>
    <row r="117" spans="1:4">
      <c r="A117" s="2"/>
      <c r="B117" s="2"/>
      <c r="C117" s="2"/>
      <c r="D117" s="36"/>
    </row>
    <row r="118" spans="1:4">
      <c r="A118" s="2"/>
      <c r="B118" s="2"/>
      <c r="C118" s="2"/>
      <c r="D118" s="36"/>
    </row>
    <row r="119" spans="1:4">
      <c r="A119" s="2"/>
      <c r="B119" s="2"/>
      <c r="C119" s="2"/>
      <c r="D119" s="36"/>
    </row>
    <row r="120" spans="1:4">
      <c r="A120" s="2"/>
      <c r="B120" s="2"/>
      <c r="C120" s="2"/>
      <c r="D120" s="36"/>
    </row>
    <row r="121" spans="1:4">
      <c r="A121" s="2"/>
      <c r="B121" s="2"/>
      <c r="C121" s="2"/>
      <c r="D121" s="36"/>
    </row>
    <row r="122" spans="1:4">
      <c r="A122" s="2"/>
      <c r="B122" s="2"/>
      <c r="C122" s="2"/>
      <c r="D122" s="36"/>
    </row>
    <row r="123" spans="1:4">
      <c r="A123" s="2"/>
      <c r="B123" s="2"/>
      <c r="C123" s="2"/>
      <c r="D123" s="36"/>
    </row>
    <row r="124" spans="1:4">
      <c r="A124" s="2"/>
      <c r="B124" s="2"/>
      <c r="C124" s="2"/>
      <c r="D124" s="36"/>
    </row>
    <row r="125" spans="1:4">
      <c r="A125" s="2"/>
      <c r="B125" s="2"/>
      <c r="C125" s="2"/>
      <c r="D125" s="36"/>
    </row>
    <row r="126" spans="1:4">
      <c r="A126" s="2"/>
      <c r="B126" s="2"/>
      <c r="C126" s="2"/>
      <c r="D126" s="36"/>
    </row>
    <row r="127" spans="1:4">
      <c r="A127" s="2"/>
      <c r="B127" s="2"/>
      <c r="C127" s="2"/>
      <c r="D127" s="36"/>
    </row>
    <row r="128" spans="1:4">
      <c r="A128" s="2"/>
      <c r="B128" s="2"/>
      <c r="C128" s="2"/>
      <c r="D128" s="36"/>
    </row>
    <row r="129" spans="1:4">
      <c r="A129" s="2"/>
      <c r="B129" s="2"/>
      <c r="C129" s="2"/>
      <c r="D129" s="36"/>
    </row>
    <row r="130" spans="1:4">
      <c r="A130" s="2"/>
      <c r="B130" s="2"/>
      <c r="C130" s="2"/>
      <c r="D130" s="36"/>
    </row>
    <row r="131" spans="1:4">
      <c r="A131" s="2"/>
      <c r="B131" s="2"/>
      <c r="C131" s="2"/>
      <c r="D131" s="36"/>
    </row>
    <row r="132" spans="1:4">
      <c r="A132" s="2"/>
      <c r="B132" s="2"/>
      <c r="C132" s="2"/>
      <c r="D132" s="36"/>
    </row>
    <row r="133" spans="1:4">
      <c r="A133" s="2"/>
      <c r="B133" s="2"/>
      <c r="C133" s="2"/>
      <c r="D133" s="36"/>
    </row>
    <row r="134" spans="1:4">
      <c r="A134" s="2"/>
      <c r="B134" s="2"/>
      <c r="C134" s="2"/>
      <c r="D134" s="36"/>
    </row>
    <row r="135" spans="1:4">
      <c r="A135" s="2"/>
      <c r="B135" s="2"/>
      <c r="C135" s="2"/>
      <c r="D135" s="36"/>
    </row>
    <row r="136" spans="1:4">
      <c r="A136" s="2"/>
      <c r="B136" s="2"/>
      <c r="C136" s="2"/>
      <c r="D136" s="36"/>
    </row>
    <row r="137" spans="1:4">
      <c r="A137" s="2"/>
      <c r="B137" s="2"/>
      <c r="C137" s="2"/>
      <c r="D137" s="36"/>
    </row>
    <row r="138" spans="1:4">
      <c r="A138" s="2"/>
      <c r="B138" s="2"/>
      <c r="C138" s="2"/>
      <c r="D138" s="36"/>
    </row>
    <row r="139" spans="1:4">
      <c r="A139" s="2"/>
      <c r="B139" s="2"/>
      <c r="C139" s="2"/>
      <c r="D139" s="36"/>
    </row>
    <row r="140" spans="1:4">
      <c r="A140" s="2"/>
      <c r="B140" s="2"/>
      <c r="C140" s="2"/>
      <c r="D140" s="36"/>
    </row>
    <row r="141" spans="1:4">
      <c r="A141" s="2"/>
      <c r="B141" s="2"/>
      <c r="C141" s="2"/>
      <c r="D141" s="36"/>
    </row>
    <row r="142" spans="1:4">
      <c r="A142" s="2"/>
      <c r="B142" s="2"/>
      <c r="C142" s="2"/>
      <c r="D142" s="36"/>
    </row>
    <row r="143" spans="1:4">
      <c r="A143" s="2"/>
      <c r="B143" s="2"/>
      <c r="C143" s="2"/>
      <c r="D143" s="36"/>
    </row>
    <row r="144" spans="1:4">
      <c r="A144" s="2"/>
      <c r="B144" s="2"/>
      <c r="C144" s="2"/>
      <c r="D144" s="36"/>
    </row>
    <row r="145" spans="1:4">
      <c r="A145" s="2"/>
      <c r="B145" s="2"/>
      <c r="C145" s="2"/>
      <c r="D145" s="36"/>
    </row>
    <row r="146" spans="1:4">
      <c r="A146" s="2"/>
      <c r="B146" s="2"/>
      <c r="C146" s="2"/>
      <c r="D146" s="36"/>
    </row>
    <row r="147" spans="1:4">
      <c r="A147" s="2"/>
      <c r="B147" s="2"/>
      <c r="C147" s="2"/>
      <c r="D147" s="36"/>
    </row>
    <row r="148" spans="1:4">
      <c r="A148" s="2"/>
      <c r="B148" s="2"/>
      <c r="C148" s="2"/>
      <c r="D148" s="36"/>
    </row>
    <row r="149" spans="1:4">
      <c r="A149" s="2"/>
      <c r="B149" s="2"/>
      <c r="C149" s="2"/>
      <c r="D149" s="36"/>
    </row>
    <row r="150" spans="1:4">
      <c r="A150" s="2"/>
      <c r="B150" s="2"/>
      <c r="C150" s="2"/>
      <c r="D150" s="36"/>
    </row>
    <row r="151" spans="1:4">
      <c r="A151" s="2"/>
      <c r="B151" s="2"/>
      <c r="C151" s="2"/>
      <c r="D151" s="36"/>
    </row>
    <row r="152" spans="1:4">
      <c r="A152" s="2"/>
      <c r="B152" s="2"/>
      <c r="C152" s="2"/>
      <c r="D152" s="36"/>
    </row>
    <row r="153" spans="1:4">
      <c r="A153" s="2"/>
      <c r="B153" s="2"/>
      <c r="C153" s="2"/>
      <c r="D153" s="36"/>
    </row>
    <row r="154" spans="1:4">
      <c r="A154" s="2"/>
      <c r="B154" s="2"/>
      <c r="C154" s="2"/>
      <c r="D154" s="36"/>
    </row>
    <row r="155" spans="1:4">
      <c r="A155" s="2"/>
      <c r="B155" s="2"/>
      <c r="C155" s="2"/>
      <c r="D155" s="36"/>
    </row>
    <row r="156" spans="1:4">
      <c r="A156" s="2"/>
      <c r="B156" s="2"/>
      <c r="C156" s="2"/>
      <c r="D156" s="36"/>
    </row>
    <row r="157" spans="1:4">
      <c r="A157" s="2"/>
      <c r="B157" s="2"/>
      <c r="C157" s="2"/>
      <c r="D157" s="36"/>
    </row>
    <row r="158" spans="1:4">
      <c r="A158" s="2"/>
      <c r="B158" s="2"/>
      <c r="C158" s="2"/>
      <c r="D158" s="36"/>
    </row>
    <row r="159" spans="1:4">
      <c r="A159" s="2"/>
      <c r="B159" s="2"/>
      <c r="C159" s="2"/>
      <c r="D159" s="36"/>
    </row>
    <row r="160" spans="1:4">
      <c r="A160" s="2"/>
      <c r="B160" s="2"/>
      <c r="C160" s="2"/>
      <c r="D160" s="36"/>
    </row>
    <row r="161" spans="1:4">
      <c r="A161" s="2"/>
      <c r="B161" s="2"/>
      <c r="C161" s="2"/>
      <c r="D161" s="36"/>
    </row>
    <row r="162" spans="1:4">
      <c r="A162" s="2"/>
      <c r="B162" s="2"/>
      <c r="C162" s="2"/>
      <c r="D162" s="36"/>
    </row>
    <row r="163" spans="1:4">
      <c r="A163" s="2"/>
      <c r="B163" s="2"/>
      <c r="C163" s="2"/>
      <c r="D163" s="36"/>
    </row>
    <row r="164" spans="1:4">
      <c r="A164" s="2"/>
      <c r="B164" s="2"/>
      <c r="C164" s="2"/>
      <c r="D164" s="36"/>
    </row>
    <row r="165" spans="1:4">
      <c r="A165" s="2"/>
      <c r="B165" s="2"/>
      <c r="C165" s="2"/>
      <c r="D165" s="36"/>
    </row>
    <row r="166" spans="1:4">
      <c r="A166" s="2"/>
      <c r="B166" s="2"/>
      <c r="C166" s="2"/>
      <c r="D166" s="36"/>
    </row>
    <row r="167" spans="1:4">
      <c r="A167" s="2"/>
      <c r="B167" s="2"/>
      <c r="C167" s="2"/>
      <c r="D167" s="36"/>
    </row>
    <row r="168" spans="1:4">
      <c r="A168" s="2"/>
      <c r="B168" s="2"/>
      <c r="C168" s="2"/>
      <c r="D168" s="36"/>
    </row>
    <row r="169" spans="1:4">
      <c r="A169" s="2"/>
      <c r="B169" s="2"/>
      <c r="C169" s="2"/>
      <c r="D169" s="36"/>
    </row>
    <row r="170" spans="1:4">
      <c r="A170" s="2"/>
      <c r="B170" s="2"/>
      <c r="C170" s="2"/>
      <c r="D170" s="36"/>
    </row>
    <row r="171" spans="1:4">
      <c r="A171" s="2"/>
      <c r="B171" s="2"/>
      <c r="C171" s="2"/>
      <c r="D171" s="36"/>
    </row>
    <row r="172" spans="1:4">
      <c r="A172" s="2"/>
      <c r="B172" s="2"/>
      <c r="C172" s="2"/>
      <c r="D172" s="36"/>
    </row>
    <row r="173" spans="1:4">
      <c r="A173" s="2"/>
      <c r="B173" s="2"/>
      <c r="C173" s="2"/>
      <c r="D173" s="36"/>
    </row>
    <row r="174" spans="1:4">
      <c r="A174" s="2"/>
      <c r="B174" s="2"/>
      <c r="C174" s="2"/>
      <c r="D174" s="36"/>
    </row>
    <row r="175" spans="1:4">
      <c r="A175" s="2"/>
      <c r="B175" s="2"/>
      <c r="C175" s="2"/>
      <c r="D175" s="36"/>
    </row>
    <row r="176" spans="1:4">
      <c r="A176" s="2"/>
      <c r="B176" s="2"/>
      <c r="C176" s="2"/>
      <c r="D176" s="36"/>
    </row>
    <row r="177" spans="1:4">
      <c r="A177" s="2"/>
      <c r="B177" s="2"/>
      <c r="C177" s="2"/>
      <c r="D177" s="36"/>
    </row>
    <row r="178" spans="1:4">
      <c r="A178" s="2"/>
      <c r="B178" s="2"/>
      <c r="C178" s="2"/>
      <c r="D178" s="36"/>
    </row>
    <row r="179" spans="1:4">
      <c r="A179" s="2"/>
      <c r="B179" s="2"/>
      <c r="C179" s="2"/>
      <c r="D179" s="36"/>
    </row>
    <row r="180" spans="1:4">
      <c r="A180" s="2"/>
      <c r="B180" s="2"/>
      <c r="C180" s="2"/>
      <c r="D180" s="36"/>
    </row>
    <row r="181" spans="1:4">
      <c r="A181" s="2"/>
      <c r="B181" s="2"/>
      <c r="C181" s="2"/>
      <c r="D181" s="36"/>
    </row>
    <row r="182" spans="1:4">
      <c r="A182" s="2"/>
      <c r="B182" s="2"/>
      <c r="C182" s="2"/>
      <c r="D182" s="36"/>
    </row>
    <row r="183" spans="1:4">
      <c r="A183" s="2"/>
      <c r="B183" s="2"/>
      <c r="C183" s="2"/>
      <c r="D183" s="36"/>
    </row>
    <row r="184" spans="1:4">
      <c r="A184" s="2"/>
      <c r="B184" s="2"/>
      <c r="C184" s="2"/>
      <c r="D184" s="36"/>
    </row>
    <row r="185" spans="1:4">
      <c r="A185" s="2"/>
      <c r="B185" s="2"/>
      <c r="C185" s="2"/>
      <c r="D185" s="36"/>
    </row>
    <row r="186" spans="1:4">
      <c r="A186" s="2"/>
      <c r="B186" s="2"/>
      <c r="C186" s="2"/>
      <c r="D186" s="36"/>
    </row>
    <row r="187" spans="1:4">
      <c r="A187" s="2"/>
      <c r="B187" s="2"/>
      <c r="C187" s="2"/>
      <c r="D187" s="36"/>
    </row>
    <row r="188" spans="1:4">
      <c r="A188" s="2"/>
      <c r="B188" s="2"/>
      <c r="C188" s="2"/>
      <c r="D188" s="36"/>
    </row>
    <row r="189" spans="1:4">
      <c r="A189" s="2"/>
      <c r="B189" s="2"/>
      <c r="C189" s="2"/>
      <c r="D189" s="36"/>
    </row>
    <row r="190" spans="1:4">
      <c r="A190" s="2"/>
      <c r="B190" s="2"/>
      <c r="C190" s="2"/>
      <c r="D190" s="36"/>
    </row>
    <row r="191" spans="1:4">
      <c r="A191" s="2"/>
      <c r="B191" s="2"/>
      <c r="C191" s="2"/>
      <c r="D191" s="36"/>
    </row>
    <row r="192" spans="1:4">
      <c r="A192" s="2"/>
      <c r="B192" s="2"/>
      <c r="C192" s="2"/>
      <c r="D192" s="36"/>
    </row>
    <row r="193" spans="1:4">
      <c r="A193" s="2"/>
      <c r="B193" s="2"/>
      <c r="C193" s="2"/>
      <c r="D193" s="36"/>
    </row>
    <row r="194" spans="1:4">
      <c r="A194" s="2"/>
      <c r="B194" s="2"/>
      <c r="C194" s="2"/>
      <c r="D194" s="36"/>
    </row>
    <row r="195" spans="1:4">
      <c r="A195" s="2"/>
      <c r="B195" s="2"/>
      <c r="C195" s="2"/>
      <c r="D195" s="36"/>
    </row>
    <row r="196" spans="1:4">
      <c r="A196" s="2"/>
      <c r="B196" s="2"/>
      <c r="C196" s="2"/>
      <c r="D196" s="36"/>
    </row>
    <row r="197" spans="1:4">
      <c r="A197" s="2"/>
      <c r="B197" s="2"/>
      <c r="C197" s="2"/>
      <c r="D197" s="36"/>
    </row>
    <row r="198" spans="1:4">
      <c r="A198" s="2"/>
      <c r="B198" s="2"/>
      <c r="C198" s="2"/>
      <c r="D198" s="36"/>
    </row>
    <row r="199" spans="1:4">
      <c r="A199" s="2"/>
      <c r="B199" s="2"/>
      <c r="C199" s="2"/>
      <c r="D199" s="36"/>
    </row>
    <row r="200" spans="1:4">
      <c r="A200" s="2"/>
      <c r="B200" s="2"/>
      <c r="C200" s="2"/>
      <c r="D200" s="36"/>
    </row>
    <row r="201" spans="1:4">
      <c r="A201" s="2"/>
      <c r="B201" s="2"/>
      <c r="C201" s="2"/>
      <c r="D201" s="36"/>
    </row>
    <row r="202" spans="1:4">
      <c r="A202" s="2"/>
      <c r="B202" s="2"/>
      <c r="C202" s="2"/>
      <c r="D202" s="36"/>
    </row>
    <row r="203" spans="1:4">
      <c r="A203" s="2"/>
      <c r="B203" s="2"/>
      <c r="C203" s="2"/>
      <c r="D203" s="36"/>
    </row>
    <row r="204" spans="1:4">
      <c r="A204" s="2"/>
      <c r="B204" s="2"/>
      <c r="C204" s="2"/>
      <c r="D204" s="36"/>
    </row>
    <row r="205" spans="1:4">
      <c r="A205" s="2"/>
      <c r="B205" s="2"/>
      <c r="C205" s="2"/>
      <c r="D205" s="36"/>
    </row>
    <row r="206" spans="1:4">
      <c r="A206" s="2"/>
      <c r="B206" s="2"/>
      <c r="C206" s="2"/>
      <c r="D206" s="36"/>
    </row>
    <row r="207" spans="1:4">
      <c r="A207" s="2"/>
      <c r="B207" s="2"/>
      <c r="C207" s="2"/>
      <c r="D207" s="36"/>
    </row>
    <row r="208" spans="1:4">
      <c r="A208" s="2"/>
      <c r="B208" s="2"/>
      <c r="C208" s="2"/>
      <c r="D208" s="36"/>
    </row>
    <row r="209" spans="1:4">
      <c r="A209" s="2"/>
      <c r="B209" s="2"/>
      <c r="C209" s="2"/>
      <c r="D209" s="36"/>
    </row>
    <row r="210" spans="1:4">
      <c r="A210" s="2"/>
      <c r="B210" s="2"/>
      <c r="C210" s="2"/>
      <c r="D210" s="36"/>
    </row>
    <row r="211" spans="1:4">
      <c r="A211" s="2"/>
      <c r="B211" s="2"/>
      <c r="C211" s="2"/>
      <c r="D211" s="36"/>
    </row>
    <row r="212" spans="1:4">
      <c r="A212" s="2"/>
      <c r="B212" s="2"/>
      <c r="C212" s="2"/>
      <c r="D212" s="36"/>
    </row>
    <row r="213" spans="1:4">
      <c r="A213" s="2"/>
      <c r="B213" s="2"/>
      <c r="C213" s="2"/>
      <c r="D213" s="36"/>
    </row>
    <row r="214" spans="1:4">
      <c r="A214" s="2"/>
      <c r="B214" s="2"/>
      <c r="C214" s="2"/>
      <c r="D214" s="36"/>
    </row>
    <row r="215" spans="1:4">
      <c r="A215" s="2"/>
      <c r="B215" s="2"/>
      <c r="C215" s="2"/>
      <c r="D215" s="36"/>
    </row>
    <row r="216" spans="1:4">
      <c r="A216" s="2"/>
      <c r="B216" s="2"/>
      <c r="C216" s="2"/>
      <c r="D216" s="36"/>
    </row>
    <row r="217" spans="1:4">
      <c r="A217" s="2"/>
      <c r="B217" s="2"/>
      <c r="C217" s="2"/>
      <c r="D217" s="36"/>
    </row>
    <row r="218" spans="1:4">
      <c r="A218" s="2"/>
      <c r="B218" s="2"/>
      <c r="C218" s="2"/>
      <c r="D218" s="36"/>
    </row>
    <row r="219" spans="1:4">
      <c r="A219" s="2"/>
      <c r="B219" s="2"/>
      <c r="C219" s="2"/>
      <c r="D219" s="36"/>
    </row>
    <row r="220" spans="1:4">
      <c r="A220" s="2"/>
      <c r="B220" s="2"/>
      <c r="C220" s="2"/>
      <c r="D220" s="36"/>
    </row>
    <row r="221" spans="1:4">
      <c r="A221" s="2"/>
      <c r="B221" s="2"/>
      <c r="C221" s="2"/>
      <c r="D221" s="36"/>
    </row>
    <row r="222" spans="1:4">
      <c r="A222" s="2"/>
      <c r="B222" s="2"/>
      <c r="C222" s="2"/>
      <c r="D222" s="36"/>
    </row>
    <row r="223" spans="1:4">
      <c r="A223" s="2"/>
      <c r="B223" s="2"/>
      <c r="C223" s="2"/>
      <c r="D223" s="36"/>
    </row>
    <row r="224" spans="1:4">
      <c r="A224" s="2"/>
      <c r="B224" s="2"/>
      <c r="C224" s="2"/>
      <c r="D224" s="36"/>
    </row>
    <row r="225" spans="1:4">
      <c r="A225" s="2"/>
      <c r="B225" s="2"/>
      <c r="C225" s="2"/>
      <c r="D225" s="36"/>
    </row>
    <row r="226" spans="1:4">
      <c r="A226" s="2"/>
      <c r="B226" s="2"/>
      <c r="C226" s="2"/>
      <c r="D226" s="36"/>
    </row>
    <row r="227" spans="1:4">
      <c r="A227" s="2"/>
      <c r="B227" s="2"/>
      <c r="C227" s="2"/>
      <c r="D227" s="36"/>
    </row>
    <row r="228" spans="1:4">
      <c r="A228" s="2"/>
      <c r="B228" s="2"/>
      <c r="C228" s="2"/>
      <c r="D228" s="36"/>
    </row>
    <row r="229" spans="1:4">
      <c r="A229" s="2"/>
      <c r="B229" s="2"/>
      <c r="C229" s="2"/>
      <c r="D229" s="36"/>
    </row>
    <row r="230" spans="1:4">
      <c r="A230" s="2"/>
      <c r="B230" s="2"/>
      <c r="C230" s="2"/>
      <c r="D230" s="36"/>
    </row>
    <row r="231" spans="1:4">
      <c r="A231" s="2"/>
      <c r="B231" s="2"/>
      <c r="C231" s="2"/>
      <c r="D231" s="36"/>
    </row>
    <row r="232" spans="1:4">
      <c r="A232" s="2"/>
      <c r="B232" s="2"/>
      <c r="C232" s="2"/>
      <c r="D232" s="36"/>
    </row>
    <row r="233" spans="1:4">
      <c r="A233" s="2"/>
      <c r="B233" s="2"/>
      <c r="C233" s="2"/>
      <c r="D233" s="36"/>
    </row>
    <row r="234" spans="1:4">
      <c r="A234" s="2"/>
      <c r="B234" s="2"/>
      <c r="C234" s="2"/>
      <c r="D234" s="36"/>
    </row>
    <row r="235" spans="1:4">
      <c r="A235" s="2"/>
      <c r="B235" s="2"/>
      <c r="C235" s="2"/>
      <c r="D235" s="36"/>
    </row>
    <row r="236" spans="1:4">
      <c r="A236" s="2"/>
      <c r="B236" s="2"/>
      <c r="C236" s="2"/>
      <c r="D236" s="36"/>
    </row>
    <row r="237" spans="1:4">
      <c r="A237" s="2"/>
      <c r="B237" s="2"/>
      <c r="C237" s="2"/>
      <c r="D237" s="36"/>
    </row>
    <row r="238" spans="1:4">
      <c r="A238" s="2"/>
      <c r="B238" s="2"/>
      <c r="C238" s="2"/>
      <c r="D238" s="36"/>
    </row>
    <row r="239" spans="1:4">
      <c r="A239" s="2"/>
      <c r="B239" s="2"/>
      <c r="C239" s="2"/>
      <c r="D239" s="36"/>
    </row>
    <row r="240" spans="1:4">
      <c r="A240" s="2"/>
      <c r="B240" s="2"/>
      <c r="C240" s="2"/>
      <c r="D240" s="36"/>
    </row>
    <row r="241" spans="1:4">
      <c r="A241" s="2"/>
      <c r="B241" s="2"/>
      <c r="C241" s="2"/>
      <c r="D241" s="36"/>
    </row>
    <row r="242" spans="1:4">
      <c r="A242" s="2"/>
      <c r="B242" s="2"/>
      <c r="C242" s="2"/>
      <c r="D242" s="36"/>
    </row>
    <row r="243" spans="1:4">
      <c r="A243" s="2"/>
      <c r="B243" s="2"/>
      <c r="C243" s="2"/>
      <c r="D243" s="36"/>
    </row>
    <row r="244" spans="1:4">
      <c r="A244" s="2"/>
      <c r="B244" s="2"/>
      <c r="C244" s="2"/>
      <c r="D244" s="36"/>
    </row>
    <row r="245" spans="1:4">
      <c r="A245" s="2"/>
      <c r="B245" s="2"/>
      <c r="C245" s="2"/>
      <c r="D245" s="36"/>
    </row>
    <row r="246" spans="1:4">
      <c r="A246" s="2"/>
      <c r="B246" s="2"/>
      <c r="C246" s="2"/>
      <c r="D246" s="36"/>
    </row>
    <row r="247" spans="1:4">
      <c r="A247" s="2"/>
      <c r="B247" s="2"/>
      <c r="C247" s="2"/>
      <c r="D247" s="36"/>
    </row>
    <row r="248" spans="1:4">
      <c r="A248" s="2"/>
      <c r="B248" s="2"/>
      <c r="C248" s="2"/>
      <c r="D248" s="36"/>
    </row>
    <row r="249" spans="1:4">
      <c r="A249" s="2"/>
      <c r="B249" s="2"/>
      <c r="C249" s="2"/>
      <c r="D249" s="36"/>
    </row>
    <row r="250" spans="1:4">
      <c r="A250" s="2"/>
      <c r="B250" s="2"/>
      <c r="C250" s="2"/>
      <c r="D250" s="36"/>
    </row>
    <row r="251" spans="1:4">
      <c r="A251" s="2"/>
      <c r="B251" s="2"/>
      <c r="C251" s="2"/>
      <c r="D251" s="36"/>
    </row>
    <row r="252" spans="1:4">
      <c r="A252" s="2"/>
      <c r="B252" s="2"/>
      <c r="C252" s="2"/>
      <c r="D252" s="36"/>
    </row>
    <row r="253" spans="1:4">
      <c r="A253" s="2"/>
      <c r="B253" s="2"/>
      <c r="C253" s="2"/>
      <c r="D253" s="36"/>
    </row>
    <row r="254" spans="1:4">
      <c r="A254" s="2"/>
      <c r="B254" s="2"/>
      <c r="C254" s="2"/>
      <c r="D254" s="36"/>
    </row>
    <row r="255" spans="1:4">
      <c r="A255" s="2"/>
      <c r="B255" s="2"/>
      <c r="C255" s="2"/>
      <c r="D255" s="36"/>
    </row>
    <row r="256" spans="1:4">
      <c r="A256" s="2"/>
      <c r="B256" s="2"/>
      <c r="C256" s="2"/>
      <c r="D256" s="36"/>
    </row>
    <row r="257" spans="1:4">
      <c r="A257" s="2"/>
      <c r="B257" s="2"/>
      <c r="C257" s="2"/>
      <c r="D257" s="36"/>
    </row>
    <row r="258" spans="1:4">
      <c r="A258" s="2"/>
      <c r="B258" s="2"/>
      <c r="C258" s="2"/>
      <c r="D258" s="36"/>
    </row>
    <row r="259" spans="1:4">
      <c r="A259" s="2"/>
      <c r="B259" s="2"/>
      <c r="C259" s="2"/>
      <c r="D259" s="36"/>
    </row>
    <row r="260" spans="1:4">
      <c r="A260" s="2"/>
      <c r="B260" s="2"/>
      <c r="C260" s="2"/>
      <c r="D260" s="36"/>
    </row>
    <row r="261" spans="1:4">
      <c r="A261" s="2"/>
      <c r="B261" s="2"/>
      <c r="C261" s="2"/>
      <c r="D261" s="36"/>
    </row>
    <row r="262" spans="1:4">
      <c r="A262" s="2"/>
      <c r="B262" s="2"/>
      <c r="C262" s="2"/>
      <c r="D262" s="36"/>
    </row>
    <row r="263" spans="1:4">
      <c r="A263" s="2"/>
      <c r="B263" s="2"/>
      <c r="C263" s="2"/>
      <c r="D263" s="36"/>
    </row>
    <row r="264" spans="1:4">
      <c r="A264" s="2"/>
      <c r="B264" s="2"/>
      <c r="C264" s="2"/>
      <c r="D264" s="36"/>
    </row>
    <row r="265" spans="1:4">
      <c r="A265" s="2"/>
      <c r="B265" s="2"/>
      <c r="C265" s="2"/>
      <c r="D265" s="36"/>
    </row>
    <row r="266" spans="1:4">
      <c r="A266" s="2"/>
      <c r="B266" s="2"/>
      <c r="C266" s="2"/>
      <c r="D266" s="36"/>
    </row>
    <row r="267" spans="1:4">
      <c r="A267" s="2"/>
      <c r="B267" s="2"/>
      <c r="C267" s="2"/>
      <c r="D267" s="36"/>
    </row>
    <row r="268" spans="1:4">
      <c r="A268" s="2"/>
      <c r="B268" s="2"/>
      <c r="C268" s="2"/>
      <c r="D268" s="36"/>
    </row>
    <row r="269" spans="1:4">
      <c r="A269" s="2"/>
      <c r="B269" s="2"/>
      <c r="C269" s="2"/>
      <c r="D269" s="36"/>
    </row>
    <row r="270" spans="1:4">
      <c r="A270" s="2"/>
      <c r="B270" s="2"/>
      <c r="C270" s="2"/>
      <c r="D270" s="36"/>
    </row>
    <row r="271" spans="1:4">
      <c r="A271" s="2"/>
      <c r="B271" s="2"/>
      <c r="C271" s="2"/>
      <c r="D271" s="36"/>
    </row>
    <row r="272" spans="1:4">
      <c r="A272" s="2"/>
      <c r="B272" s="2"/>
      <c r="C272" s="2"/>
      <c r="D272" s="36"/>
    </row>
    <row r="273" spans="1:4">
      <c r="A273" s="2"/>
      <c r="B273" s="2"/>
      <c r="C273" s="2"/>
      <c r="D273" s="36"/>
    </row>
    <row r="274" spans="1:4">
      <c r="A274" s="2"/>
      <c r="B274" s="2"/>
      <c r="C274" s="2"/>
      <c r="D274" s="36"/>
    </row>
    <row r="275" spans="1:4">
      <c r="A275" s="2"/>
      <c r="B275" s="2"/>
      <c r="C275" s="2"/>
      <c r="D275" s="36"/>
    </row>
    <row r="276" spans="1:4">
      <c r="A276" s="2"/>
      <c r="B276" s="2"/>
      <c r="C276" s="2"/>
      <c r="D276" s="36"/>
    </row>
    <row r="277" spans="1:4">
      <c r="A277" s="2"/>
      <c r="B277" s="2"/>
      <c r="C277" s="2"/>
      <c r="D277" s="36"/>
    </row>
    <row r="278" spans="1:4">
      <c r="A278" s="2"/>
      <c r="B278" s="2"/>
      <c r="C278" s="2"/>
      <c r="D278" s="36"/>
    </row>
    <row r="279" spans="1:4">
      <c r="A279" s="2"/>
      <c r="B279" s="2"/>
      <c r="C279" s="2"/>
      <c r="D279" s="36"/>
    </row>
    <row r="280" spans="1:4">
      <c r="A280" s="2"/>
      <c r="B280" s="2"/>
      <c r="C280" s="2"/>
      <c r="D280" s="36"/>
    </row>
    <row r="281" spans="1:4">
      <c r="A281" s="2"/>
      <c r="B281" s="2"/>
      <c r="C281" s="2"/>
      <c r="D281" s="36"/>
    </row>
    <row r="282" spans="1:4">
      <c r="A282" s="2"/>
      <c r="B282" s="2"/>
      <c r="C282" s="2"/>
      <c r="D282" s="36"/>
    </row>
    <row r="283" spans="1:4">
      <c r="A283" s="2"/>
      <c r="B283" s="2"/>
      <c r="C283" s="2"/>
      <c r="D283" s="36"/>
    </row>
    <row r="284" spans="1:4">
      <c r="A284" s="2"/>
      <c r="B284" s="2"/>
      <c r="C284" s="2"/>
      <c r="D284" s="36"/>
    </row>
    <row r="285" spans="1:4">
      <c r="A285" s="2"/>
      <c r="B285" s="2"/>
      <c r="C285" s="2"/>
      <c r="D285" s="36"/>
    </row>
    <row r="286" spans="1:4">
      <c r="A286" s="2"/>
      <c r="B286" s="2"/>
      <c r="C286" s="2"/>
      <c r="D286" s="36"/>
    </row>
    <row r="287" spans="1:4">
      <c r="A287" s="2"/>
      <c r="B287" s="2"/>
      <c r="C287" s="2"/>
      <c r="D287" s="36"/>
    </row>
    <row r="288" spans="1:4">
      <c r="A288" s="2"/>
      <c r="B288" s="2"/>
      <c r="C288" s="2"/>
      <c r="D288" s="36"/>
    </row>
    <row r="289" spans="1:4">
      <c r="A289" s="2"/>
      <c r="B289" s="2"/>
      <c r="C289" s="2"/>
      <c r="D289" s="36"/>
    </row>
    <row r="290" spans="1:4">
      <c r="A290" s="2"/>
      <c r="B290" s="2"/>
      <c r="C290" s="2"/>
      <c r="D290" s="36"/>
    </row>
    <row r="291" spans="1:4">
      <c r="A291" s="2"/>
      <c r="B291" s="2"/>
      <c r="C291" s="2"/>
      <c r="D291" s="36"/>
    </row>
    <row r="292" spans="1:4">
      <c r="A292" s="2"/>
      <c r="B292" s="2"/>
      <c r="C292" s="2"/>
      <c r="D292" s="36"/>
    </row>
    <row r="293" spans="1:4">
      <c r="A293" s="2"/>
      <c r="B293" s="2"/>
      <c r="C293" s="2"/>
      <c r="D293" s="36"/>
    </row>
    <row r="294" spans="1:4">
      <c r="A294" s="2"/>
      <c r="B294" s="2"/>
      <c r="C294" s="2"/>
      <c r="D294" s="36"/>
    </row>
    <row r="295" spans="1:4">
      <c r="A295" s="2"/>
      <c r="B295" s="2"/>
      <c r="C295" s="2"/>
      <c r="D295" s="36"/>
    </row>
    <row r="296" spans="1:4">
      <c r="A296" s="2"/>
      <c r="B296" s="2"/>
      <c r="C296" s="2"/>
      <c r="D296" s="36"/>
    </row>
    <row r="297" spans="1:4">
      <c r="A297" s="2"/>
      <c r="B297" s="2"/>
      <c r="C297" s="2"/>
      <c r="D297" s="36"/>
    </row>
    <row r="298" spans="1:4">
      <c r="A298" s="2"/>
      <c r="B298" s="2"/>
      <c r="C298" s="2"/>
      <c r="D298" s="36"/>
    </row>
    <row r="299" spans="1:4">
      <c r="A299" s="2"/>
      <c r="B299" s="2"/>
      <c r="C299" s="2"/>
      <c r="D299" s="36"/>
    </row>
    <row r="300" spans="1:4">
      <c r="A300" s="2"/>
      <c r="B300" s="2"/>
      <c r="C300" s="2"/>
      <c r="D300" s="36"/>
    </row>
    <row r="301" spans="1:4">
      <c r="A301" s="2"/>
      <c r="B301" s="2"/>
      <c r="C301" s="2"/>
      <c r="D301" s="36"/>
    </row>
    <row r="302" spans="1:4">
      <c r="A302" s="2"/>
      <c r="B302" s="2"/>
      <c r="C302" s="2"/>
      <c r="D302" s="36"/>
    </row>
    <row r="303" spans="1:4">
      <c r="A303" s="2"/>
      <c r="B303" s="2"/>
      <c r="C303" s="2"/>
      <c r="D303" s="36"/>
    </row>
    <row r="304" spans="1:4">
      <c r="A304" s="2"/>
      <c r="B304" s="2"/>
      <c r="C304" s="2"/>
      <c r="D304" s="36"/>
    </row>
    <row r="305" spans="1:4">
      <c r="A305" s="2"/>
      <c r="B305" s="2"/>
      <c r="C305" s="2"/>
      <c r="D305" s="36"/>
    </row>
    <row r="306" spans="1:4">
      <c r="A306" s="2"/>
      <c r="B306" s="2"/>
      <c r="C306" s="2"/>
      <c r="D306" s="36"/>
    </row>
    <row r="307" spans="1:4">
      <c r="A307" s="2"/>
      <c r="B307" s="2"/>
      <c r="C307" s="2"/>
      <c r="D307" s="36"/>
    </row>
    <row r="308" spans="1:4">
      <c r="A308" s="2"/>
      <c r="B308" s="2"/>
      <c r="C308" s="2"/>
      <c r="D308" s="36"/>
    </row>
    <row r="309" spans="1:4">
      <c r="A309" s="2"/>
      <c r="B309" s="2"/>
      <c r="C309" s="2"/>
      <c r="D309" s="36"/>
    </row>
    <row r="310" spans="1:4">
      <c r="A310" s="2"/>
      <c r="B310" s="2"/>
      <c r="C310" s="2"/>
      <c r="D310" s="36"/>
    </row>
    <row r="311" spans="1:4">
      <c r="A311" s="2"/>
      <c r="B311" s="2"/>
      <c r="C311" s="2"/>
      <c r="D311" s="36"/>
    </row>
    <row r="312" spans="1:4">
      <c r="A312" s="2"/>
      <c r="B312" s="2"/>
      <c r="C312" s="2"/>
      <c r="D312" s="36"/>
    </row>
    <row r="313" spans="1:4">
      <c r="A313" s="2"/>
      <c r="B313" s="2"/>
      <c r="C313" s="2"/>
      <c r="D313" s="36"/>
    </row>
    <row r="314" spans="1:4">
      <c r="A314" s="2"/>
      <c r="B314" s="2"/>
      <c r="C314" s="2"/>
      <c r="D314" s="36"/>
    </row>
    <row r="315" spans="1:4">
      <c r="A315" s="2"/>
      <c r="B315" s="2"/>
      <c r="C315" s="2"/>
      <c r="D315" s="36"/>
    </row>
    <row r="316" spans="1:4">
      <c r="A316" s="2"/>
      <c r="B316" s="2"/>
      <c r="C316" s="2"/>
      <c r="D316" s="36"/>
    </row>
    <row r="317" spans="1:4">
      <c r="A317" s="2"/>
      <c r="B317" s="2"/>
      <c r="C317" s="2"/>
      <c r="D317" s="36"/>
    </row>
    <row r="318" spans="1:4">
      <c r="A318" s="2"/>
      <c r="B318" s="2"/>
      <c r="C318" s="2"/>
      <c r="D318" s="36"/>
    </row>
    <row r="319" spans="1:4">
      <c r="A319" s="2"/>
      <c r="B319" s="2"/>
      <c r="C319" s="2"/>
      <c r="D319" s="36"/>
    </row>
    <row r="320" spans="1:4">
      <c r="A320" s="2"/>
      <c r="B320" s="2"/>
      <c r="C320" s="2"/>
      <c r="D320" s="36"/>
    </row>
    <row r="321" spans="1:4">
      <c r="A321" s="2"/>
      <c r="B321" s="2"/>
      <c r="C321" s="2"/>
      <c r="D321" s="36"/>
    </row>
    <row r="322" spans="1:4">
      <c r="A322" s="2"/>
      <c r="B322" s="2"/>
      <c r="C322" s="2"/>
      <c r="D322" s="36"/>
    </row>
    <row r="323" spans="1:4">
      <c r="A323" s="2"/>
      <c r="B323" s="2"/>
      <c r="C323" s="2"/>
      <c r="D323" s="36"/>
    </row>
    <row r="324" spans="1:4">
      <c r="A324" s="2"/>
      <c r="B324" s="2"/>
      <c r="C324" s="2"/>
      <c r="D324" s="36"/>
    </row>
    <row r="325" spans="1:4">
      <c r="A325" s="2"/>
      <c r="B325" s="2"/>
      <c r="C325" s="2"/>
      <c r="D325" s="36"/>
    </row>
    <row r="326" spans="1:4">
      <c r="A326" s="2"/>
      <c r="B326" s="2"/>
      <c r="C326" s="2"/>
      <c r="D326" s="36"/>
    </row>
    <row r="327" spans="1:4">
      <c r="A327" s="2"/>
      <c r="B327" s="2"/>
      <c r="C327" s="2"/>
      <c r="D327" s="36"/>
    </row>
    <row r="328" spans="1:4">
      <c r="A328" s="2"/>
      <c r="B328" s="2"/>
      <c r="C328" s="2"/>
      <c r="D328" s="36"/>
    </row>
    <row r="329" spans="1:4">
      <c r="A329" s="2"/>
      <c r="B329" s="2"/>
      <c r="C329" s="2"/>
      <c r="D329" s="36"/>
    </row>
    <row r="330" spans="1:4">
      <c r="A330" s="2"/>
      <c r="B330" s="2"/>
      <c r="C330" s="2"/>
      <c r="D330" s="36"/>
    </row>
    <row r="331" spans="1:4">
      <c r="A331" s="2"/>
      <c r="B331" s="2"/>
      <c r="C331" s="2"/>
      <c r="D331" s="36"/>
    </row>
    <row r="332" spans="1:4">
      <c r="A332" s="2"/>
      <c r="B332" s="2"/>
      <c r="C332" s="2"/>
      <c r="D332" s="36"/>
    </row>
    <row r="333" spans="1:4">
      <c r="A333" s="2"/>
      <c r="B333" s="2"/>
      <c r="C333" s="2"/>
      <c r="D333" s="36"/>
    </row>
    <row r="334" spans="1:4">
      <c r="A334" s="2"/>
      <c r="B334" s="2"/>
      <c r="C334" s="2"/>
      <c r="D334" s="36"/>
    </row>
    <row r="335" spans="1:4">
      <c r="A335" s="2"/>
      <c r="B335" s="2"/>
      <c r="C335" s="2"/>
      <c r="D335" s="36"/>
    </row>
    <row r="336" spans="1:4">
      <c r="A336" s="2"/>
      <c r="B336" s="2"/>
      <c r="C336" s="2"/>
      <c r="D336" s="36"/>
    </row>
    <row r="337" spans="1:4">
      <c r="A337" s="2"/>
      <c r="B337" s="2"/>
      <c r="C337" s="2"/>
      <c r="D337" s="36"/>
    </row>
    <row r="338" spans="1:4">
      <c r="A338" s="2"/>
      <c r="B338" s="2"/>
      <c r="C338" s="2"/>
      <c r="D338" s="36"/>
    </row>
    <row r="339" spans="1:4">
      <c r="A339" s="2"/>
      <c r="B339" s="2"/>
      <c r="C339" s="2"/>
      <c r="D339" s="36"/>
    </row>
    <row r="340" spans="1:4">
      <c r="A340" s="2"/>
      <c r="B340" s="2"/>
      <c r="C340" s="2"/>
      <c r="D340" s="36"/>
    </row>
    <row r="341" spans="1:4">
      <c r="A341" s="2"/>
      <c r="B341" s="2"/>
      <c r="C341" s="2"/>
      <c r="D341" s="36"/>
    </row>
    <row r="342" spans="1:4">
      <c r="A342" s="2"/>
      <c r="B342" s="2"/>
      <c r="C342" s="2"/>
      <c r="D342" s="36"/>
    </row>
    <row r="343" spans="1:4">
      <c r="A343" s="2"/>
      <c r="B343" s="2"/>
      <c r="C343" s="2"/>
      <c r="D343" s="36"/>
    </row>
    <row r="344" spans="1:4">
      <c r="A344" s="2"/>
      <c r="B344" s="2"/>
      <c r="C344" s="2"/>
      <c r="D344" s="36"/>
    </row>
    <row r="345" spans="1:4">
      <c r="A345" s="2"/>
      <c r="B345" s="2"/>
      <c r="C345" s="2"/>
      <c r="D345" s="36"/>
    </row>
    <row r="346" spans="1:4">
      <c r="A346" s="2"/>
      <c r="B346" s="2"/>
      <c r="C346" s="2"/>
      <c r="D346" s="36"/>
    </row>
    <row r="347" spans="1:4">
      <c r="A347" s="2"/>
      <c r="B347" s="2"/>
      <c r="C347" s="2"/>
      <c r="D347" s="36"/>
    </row>
    <row r="348" spans="1:4">
      <c r="A348" s="2"/>
      <c r="B348" s="2"/>
      <c r="C348" s="2"/>
      <c r="D348" s="36"/>
    </row>
    <row r="349" spans="1:4">
      <c r="A349" s="2"/>
      <c r="B349" s="2"/>
      <c r="C349" s="2"/>
      <c r="D349" s="36"/>
    </row>
    <row r="350" spans="1:4">
      <c r="A350" s="2"/>
      <c r="B350" s="2"/>
      <c r="C350" s="2"/>
      <c r="D350" s="36"/>
    </row>
    <row r="351" spans="1:4">
      <c r="A351" s="2"/>
      <c r="B351" s="2"/>
      <c r="C351" s="2"/>
      <c r="D351" s="36"/>
    </row>
    <row r="352" spans="1:4">
      <c r="A352" s="2"/>
      <c r="B352" s="2"/>
      <c r="C352" s="2"/>
      <c r="D352" s="36"/>
    </row>
    <row r="353" spans="1:4">
      <c r="A353" s="2"/>
      <c r="B353" s="2"/>
      <c r="C353" s="2"/>
      <c r="D353" s="36"/>
    </row>
    <row r="354" spans="1:4">
      <c r="A354" s="2"/>
      <c r="B354" s="2"/>
      <c r="C354" s="2"/>
      <c r="D354" s="36"/>
    </row>
    <row r="355" spans="1:4">
      <c r="A355" s="2"/>
      <c r="B355" s="2"/>
      <c r="C355" s="2"/>
      <c r="D355" s="36"/>
    </row>
    <row r="356" spans="1:4">
      <c r="A356" s="2"/>
      <c r="B356" s="2"/>
      <c r="C356" s="2"/>
      <c r="D356" s="36"/>
    </row>
    <row r="357" spans="1:4">
      <c r="A357" s="2"/>
      <c r="B357" s="2"/>
      <c r="C357" s="2"/>
      <c r="D357" s="36"/>
    </row>
    <row r="358" spans="1:4">
      <c r="A358" s="2"/>
      <c r="B358" s="2"/>
      <c r="C358" s="2"/>
      <c r="D358" s="36"/>
    </row>
    <row r="359" spans="1:4">
      <c r="A359" s="2"/>
      <c r="B359" s="2"/>
      <c r="C359" s="2"/>
      <c r="D359" s="36"/>
    </row>
    <row r="360" spans="1:4">
      <c r="A360" s="2"/>
      <c r="B360" s="2"/>
      <c r="C360" s="2"/>
      <c r="D360" s="36"/>
    </row>
    <row r="361" spans="1:4">
      <c r="A361" s="2"/>
      <c r="B361" s="2"/>
      <c r="C361" s="2"/>
      <c r="D361" s="36"/>
    </row>
    <row r="362" spans="1:4">
      <c r="A362" s="2"/>
      <c r="B362" s="2"/>
      <c r="C362" s="2"/>
      <c r="D362" s="36"/>
    </row>
    <row r="363" spans="1:4">
      <c r="A363" s="2"/>
      <c r="B363" s="2"/>
      <c r="C363" s="2"/>
      <c r="D363" s="36"/>
    </row>
    <row r="364" spans="1:4">
      <c r="A364" s="2"/>
      <c r="B364" s="2"/>
      <c r="C364" s="2"/>
      <c r="D364" s="36"/>
    </row>
    <row r="365" spans="1:4">
      <c r="A365" s="2"/>
      <c r="B365" s="2"/>
      <c r="C365" s="2"/>
      <c r="D365" s="36"/>
    </row>
    <row r="366" spans="1:4">
      <c r="A366" s="2"/>
      <c r="B366" s="2"/>
      <c r="C366" s="2"/>
      <c r="D366" s="36"/>
    </row>
    <row r="367" spans="1:4">
      <c r="A367" s="2"/>
      <c r="B367" s="2"/>
      <c r="C367" s="2"/>
      <c r="D367" s="36"/>
    </row>
    <row r="368" spans="1:4">
      <c r="A368" s="2"/>
      <c r="B368" s="2"/>
      <c r="C368" s="2"/>
      <c r="D368" s="36"/>
    </row>
    <row r="369" spans="1:4">
      <c r="A369" s="2"/>
      <c r="B369" s="2"/>
      <c r="C369" s="2"/>
      <c r="D369" s="36"/>
    </row>
    <row r="370" spans="1:4">
      <c r="A370" s="2"/>
      <c r="B370" s="2"/>
      <c r="C370" s="2"/>
      <c r="D370" s="36"/>
    </row>
    <row r="371" spans="1:4">
      <c r="A371" s="2"/>
      <c r="B371" s="2"/>
      <c r="C371" s="2"/>
      <c r="D371" s="36"/>
    </row>
    <row r="372" spans="1:4">
      <c r="A372" s="2"/>
      <c r="B372" s="2"/>
      <c r="C372" s="2"/>
      <c r="D372" s="36"/>
    </row>
    <row r="373" spans="1:4">
      <c r="A373" s="2"/>
      <c r="B373" s="2"/>
      <c r="C373" s="2"/>
      <c r="D373" s="36"/>
    </row>
    <row r="374" spans="1:4">
      <c r="A374" s="2"/>
      <c r="B374" s="2"/>
      <c r="C374" s="2"/>
      <c r="D374" s="36"/>
    </row>
    <row r="375" spans="1:4">
      <c r="A375" s="2"/>
      <c r="B375" s="2"/>
      <c r="C375" s="2"/>
      <c r="D375" s="36"/>
    </row>
    <row r="376" spans="1:4">
      <c r="A376" s="2"/>
      <c r="B376" s="2"/>
      <c r="C376" s="2"/>
      <c r="D376" s="36"/>
    </row>
    <row r="377" spans="1:4">
      <c r="A377" s="2"/>
      <c r="B377" s="2"/>
      <c r="C377" s="2"/>
      <c r="D377" s="36"/>
    </row>
    <row r="378" spans="1:4">
      <c r="A378" s="2"/>
      <c r="B378" s="2"/>
      <c r="C378" s="2"/>
      <c r="D378" s="36"/>
    </row>
    <row r="379" spans="1:4">
      <c r="A379" s="2"/>
      <c r="B379" s="2"/>
      <c r="C379" s="2"/>
      <c r="D379" s="36"/>
    </row>
    <row r="380" spans="1:4">
      <c r="A380" s="2"/>
      <c r="B380" s="2"/>
      <c r="C380" s="2"/>
      <c r="D380" s="36"/>
    </row>
    <row r="381" spans="1:4">
      <c r="A381" s="2"/>
      <c r="B381" s="2"/>
      <c r="C381" s="2"/>
      <c r="D381" s="36"/>
    </row>
    <row r="382" spans="1:4">
      <c r="A382" s="2"/>
      <c r="B382" s="2"/>
      <c r="C382" s="2"/>
      <c r="D382" s="36"/>
    </row>
    <row r="383" spans="1:4">
      <c r="A383" s="2"/>
      <c r="B383" s="2"/>
      <c r="C383" s="2"/>
      <c r="D383" s="36"/>
    </row>
    <row r="384" spans="1:4">
      <c r="A384" s="2"/>
      <c r="B384" s="2"/>
      <c r="C384" s="2"/>
      <c r="D384" s="36"/>
    </row>
    <row r="385" spans="1:4">
      <c r="A385" s="2"/>
      <c r="B385" s="2"/>
      <c r="C385" s="2"/>
      <c r="D385" s="36"/>
    </row>
    <row r="386" spans="1:4">
      <c r="A386" s="2"/>
      <c r="B386" s="2"/>
      <c r="C386" s="2"/>
      <c r="D386" s="36"/>
    </row>
    <row r="387" spans="1:4">
      <c r="A387" s="2"/>
      <c r="B387" s="2"/>
      <c r="C387" s="2"/>
      <c r="D387" s="36"/>
    </row>
    <row r="388" spans="1:4">
      <c r="A388" s="2"/>
      <c r="B388" s="2"/>
      <c r="C388" s="2"/>
      <c r="D388" s="36"/>
    </row>
    <row r="389" spans="1:4">
      <c r="A389" s="2"/>
      <c r="B389" s="2"/>
      <c r="C389" s="2"/>
      <c r="D389" s="36"/>
    </row>
    <row r="390" spans="1:4">
      <c r="A390" s="2"/>
      <c r="B390" s="2"/>
      <c r="C390" s="2"/>
      <c r="D390" s="36"/>
    </row>
    <row r="391" spans="1:4">
      <c r="A391" s="2"/>
      <c r="B391" s="2"/>
      <c r="C391" s="2"/>
      <c r="D391" s="36"/>
    </row>
    <row r="392" spans="1:4">
      <c r="A392" s="2"/>
      <c r="B392" s="2"/>
      <c r="C392" s="2"/>
      <c r="D392" s="36"/>
    </row>
    <row r="393" spans="1:4">
      <c r="A393" s="2"/>
      <c r="B393" s="2"/>
      <c r="C393" s="2"/>
      <c r="D393" s="36"/>
    </row>
    <row r="394" spans="1:4">
      <c r="A394" s="2"/>
      <c r="B394" s="2"/>
      <c r="C394" s="2"/>
      <c r="D394" s="36"/>
    </row>
    <row r="395" spans="1:4">
      <c r="A395" s="2"/>
      <c r="B395" s="2"/>
      <c r="C395" s="2"/>
      <c r="D395" s="36"/>
    </row>
    <row r="396" spans="1:4">
      <c r="A396" s="2"/>
      <c r="B396" s="2"/>
      <c r="C396" s="2"/>
      <c r="D396" s="36"/>
    </row>
    <row r="397" spans="1:4">
      <c r="A397" s="2"/>
      <c r="B397" s="2"/>
      <c r="C397" s="2"/>
      <c r="D397" s="36"/>
    </row>
    <row r="398" spans="1:4">
      <c r="A398" s="2"/>
      <c r="B398" s="2"/>
      <c r="C398" s="2"/>
      <c r="D398" s="36"/>
    </row>
    <row r="399" spans="1:4">
      <c r="A399" s="2"/>
      <c r="B399" s="2"/>
      <c r="C399" s="2"/>
      <c r="D399" s="36"/>
    </row>
    <row r="400" spans="1:4">
      <c r="A400" s="2"/>
      <c r="B400" s="2"/>
      <c r="C400" s="2"/>
      <c r="D400" s="36"/>
    </row>
    <row r="401" spans="1:4">
      <c r="A401" s="2"/>
      <c r="B401" s="2"/>
      <c r="C401" s="2"/>
      <c r="D401" s="36"/>
    </row>
    <row r="402" spans="1:4">
      <c r="A402" s="2"/>
      <c r="B402" s="2"/>
      <c r="C402" s="2"/>
      <c r="D402" s="36"/>
    </row>
    <row r="403" spans="1:4">
      <c r="A403" s="2"/>
      <c r="B403" s="2"/>
      <c r="C403" s="2"/>
      <c r="D403" s="36"/>
    </row>
    <row r="404" spans="1:4">
      <c r="A404" s="2"/>
      <c r="B404" s="2"/>
      <c r="C404" s="2"/>
      <c r="D404" s="36"/>
    </row>
    <row r="405" spans="1:4">
      <c r="A405" s="2"/>
      <c r="B405" s="2"/>
      <c r="C405" s="2"/>
      <c r="D405" s="36"/>
    </row>
    <row r="406" spans="1:4">
      <c r="A406" s="2"/>
      <c r="B406" s="2"/>
      <c r="C406" s="2"/>
      <c r="D406" s="36"/>
    </row>
    <row r="407" spans="1:4">
      <c r="A407" s="2"/>
      <c r="B407" s="2"/>
      <c r="C407" s="2"/>
      <c r="D407" s="36"/>
    </row>
    <row r="408" spans="1:4">
      <c r="A408" s="2"/>
      <c r="B408" s="2"/>
      <c r="C408" s="2"/>
      <c r="D408" s="36"/>
    </row>
    <row r="409" spans="1:4">
      <c r="A409" s="2"/>
      <c r="B409" s="2"/>
      <c r="C409" s="2"/>
      <c r="D409" s="36"/>
    </row>
    <row r="410" spans="1:4">
      <c r="A410" s="2"/>
      <c r="B410" s="2"/>
      <c r="C410" s="2"/>
      <c r="D410" s="36"/>
    </row>
    <row r="411" spans="1:4">
      <c r="A411" s="2"/>
      <c r="B411" s="2"/>
      <c r="C411" s="2"/>
      <c r="D411" s="36"/>
    </row>
    <row r="412" spans="1:4">
      <c r="A412" s="2"/>
      <c r="B412" s="2"/>
      <c r="C412" s="2"/>
      <c r="D412" s="36"/>
    </row>
    <row r="413" spans="1:4">
      <c r="A413" s="2"/>
      <c r="B413" s="2"/>
      <c r="C413" s="2"/>
      <c r="D413" s="36"/>
    </row>
    <row r="414" spans="1:4">
      <c r="A414" s="2"/>
      <c r="B414" s="2"/>
      <c r="C414" s="2"/>
      <c r="D414" s="36"/>
    </row>
    <row r="415" spans="1:4">
      <c r="A415" s="2"/>
      <c r="B415" s="2"/>
      <c r="C415" s="2"/>
      <c r="D415" s="36"/>
    </row>
    <row r="416" spans="1:4">
      <c r="A416" s="2"/>
      <c r="B416" s="2"/>
      <c r="C416" s="2"/>
      <c r="D416" s="36"/>
    </row>
    <row r="417" spans="1:4">
      <c r="A417" s="2"/>
      <c r="B417" s="2"/>
      <c r="C417" s="2"/>
      <c r="D417" s="36"/>
    </row>
    <row r="418" spans="1:4">
      <c r="A418" s="2"/>
      <c r="B418" s="2"/>
      <c r="C418" s="2"/>
      <c r="D418" s="36"/>
    </row>
    <row r="419" spans="1:4">
      <c r="A419" s="2"/>
      <c r="B419" s="2"/>
      <c r="C419" s="2"/>
      <c r="D419" s="36"/>
    </row>
    <row r="420" spans="1:4">
      <c r="A420" s="2"/>
      <c r="B420" s="2"/>
      <c r="C420" s="2"/>
      <c r="D420" s="36"/>
    </row>
    <row r="421" spans="1:4">
      <c r="A421" s="2"/>
      <c r="B421" s="2"/>
      <c r="C421" s="2"/>
      <c r="D421" s="36"/>
    </row>
    <row r="422" spans="1:4">
      <c r="A422" s="2"/>
      <c r="B422" s="2"/>
      <c r="C422" s="2"/>
      <c r="D422" s="36"/>
    </row>
    <row r="423" spans="1:4">
      <c r="A423" s="2"/>
      <c r="B423" s="2"/>
      <c r="C423" s="2"/>
      <c r="D423" s="36"/>
    </row>
    <row r="424" spans="1:4">
      <c r="A424" s="2"/>
      <c r="B424" s="2"/>
      <c r="C424" s="2"/>
      <c r="D424" s="36"/>
    </row>
    <row r="425" spans="1:4">
      <c r="A425" s="2"/>
      <c r="B425" s="2"/>
      <c r="C425" s="2"/>
      <c r="D425" s="36"/>
    </row>
    <row r="426" spans="1:4">
      <c r="A426" s="2"/>
      <c r="B426" s="2"/>
      <c r="C426" s="2"/>
      <c r="D426" s="36"/>
    </row>
    <row r="427" spans="1:4">
      <c r="A427" s="2"/>
      <c r="B427" s="2"/>
      <c r="C427" s="2"/>
      <c r="D427" s="36"/>
    </row>
    <row r="428" spans="1:4">
      <c r="A428" s="2"/>
      <c r="B428" s="2"/>
      <c r="C428" s="2"/>
      <c r="D428" s="36"/>
    </row>
    <row r="429" spans="1:4">
      <c r="A429" s="2"/>
      <c r="B429" s="2"/>
      <c r="C429" s="2"/>
      <c r="D429" s="36"/>
    </row>
    <row r="430" spans="1:4">
      <c r="A430" s="2"/>
      <c r="B430" s="2"/>
      <c r="C430" s="2"/>
      <c r="D430" s="36"/>
    </row>
    <row r="431" spans="1:4">
      <c r="A431" s="2"/>
      <c r="B431" s="2"/>
      <c r="C431" s="2"/>
      <c r="D431" s="36"/>
    </row>
    <row r="432" spans="1:4">
      <c r="A432" s="2"/>
      <c r="B432" s="2"/>
      <c r="C432" s="2"/>
      <c r="D432" s="36"/>
    </row>
    <row r="433" spans="1:4">
      <c r="A433" s="2"/>
      <c r="B433" s="2"/>
      <c r="C433" s="2"/>
      <c r="D433" s="36"/>
    </row>
    <row r="434" spans="1:4">
      <c r="A434" s="2"/>
      <c r="B434" s="2"/>
      <c r="C434" s="2"/>
      <c r="D434" s="36"/>
    </row>
    <row r="435" spans="1:4">
      <c r="A435" s="2"/>
      <c r="B435" s="2"/>
      <c r="C435" s="2"/>
      <c r="D435" s="36"/>
    </row>
    <row r="436" spans="1:4">
      <c r="A436" s="2"/>
      <c r="B436" s="2"/>
      <c r="C436" s="2"/>
      <c r="D436" s="36"/>
    </row>
    <row r="437" spans="1:4">
      <c r="A437" s="2"/>
      <c r="B437" s="2"/>
      <c r="C437" s="2"/>
      <c r="D437" s="36"/>
    </row>
    <row r="438" spans="1:4">
      <c r="A438" s="2"/>
      <c r="B438" s="2"/>
      <c r="C438" s="2"/>
      <c r="D438" s="36"/>
    </row>
    <row r="439" spans="1:4">
      <c r="A439" s="2"/>
      <c r="B439" s="2"/>
      <c r="C439" s="2"/>
      <c r="D439" s="36"/>
    </row>
    <row r="440" spans="1:4">
      <c r="A440" s="2"/>
      <c r="B440" s="2"/>
      <c r="C440" s="2"/>
      <c r="D440" s="36"/>
    </row>
    <row r="441" spans="1:4">
      <c r="A441" s="2"/>
      <c r="B441" s="2"/>
      <c r="C441" s="2"/>
      <c r="D441" s="36"/>
    </row>
    <row r="442" spans="1:4">
      <c r="A442" s="2"/>
      <c r="B442" s="2"/>
      <c r="C442" s="2"/>
      <c r="D442" s="36"/>
    </row>
    <row r="443" spans="1:4">
      <c r="A443" s="2"/>
      <c r="B443" s="2"/>
      <c r="C443" s="2"/>
      <c r="D443" s="36"/>
    </row>
    <row r="444" spans="1:4">
      <c r="A444" s="2"/>
      <c r="B444" s="2"/>
      <c r="C444" s="2"/>
      <c r="D444" s="36"/>
    </row>
    <row r="445" spans="1:4">
      <c r="A445" s="2"/>
      <c r="B445" s="2"/>
      <c r="C445" s="2"/>
      <c r="D445" s="36"/>
    </row>
    <row r="446" spans="1:4">
      <c r="A446" s="2"/>
      <c r="B446" s="2"/>
      <c r="C446" s="2"/>
      <c r="D446" s="36"/>
    </row>
    <row r="447" spans="1:4">
      <c r="A447" s="2"/>
      <c r="B447" s="2"/>
      <c r="C447" s="2"/>
      <c r="D447" s="36"/>
    </row>
    <row r="448" spans="1:4">
      <c r="A448" s="2"/>
      <c r="B448" s="2"/>
      <c r="C448" s="2"/>
      <c r="D448" s="36"/>
    </row>
    <row r="449" spans="1:4">
      <c r="A449" s="2"/>
      <c r="B449" s="2"/>
      <c r="C449" s="2"/>
      <c r="D449" s="36"/>
    </row>
    <row r="450" spans="1:4">
      <c r="A450" s="2"/>
      <c r="B450" s="2"/>
      <c r="C450" s="2"/>
      <c r="D450" s="36"/>
    </row>
    <row r="451" spans="1:4">
      <c r="A451" s="2"/>
      <c r="B451" s="2"/>
      <c r="C451" s="2"/>
      <c r="D451" s="36"/>
    </row>
    <row r="452" spans="1:4">
      <c r="A452" s="2"/>
      <c r="B452" s="2"/>
      <c r="C452" s="2"/>
      <c r="D452" s="36"/>
    </row>
    <row r="453" spans="1:4">
      <c r="A453" s="2"/>
      <c r="B453" s="2"/>
      <c r="C453" s="2"/>
      <c r="D453" s="36"/>
    </row>
    <row r="454" spans="1:4">
      <c r="A454" s="2"/>
      <c r="B454" s="2"/>
      <c r="C454" s="2"/>
      <c r="D454" s="36"/>
    </row>
    <row r="455" spans="1:4">
      <c r="A455" s="2"/>
      <c r="B455" s="2"/>
      <c r="C455" s="2"/>
      <c r="D455" s="36"/>
    </row>
    <row r="456" spans="1:4">
      <c r="A456" s="2"/>
      <c r="B456" s="2"/>
      <c r="C456" s="2"/>
      <c r="D456" s="36"/>
    </row>
    <row r="457" spans="1:4">
      <c r="A457" s="2"/>
      <c r="B457" s="2"/>
      <c r="C457" s="2"/>
      <c r="D457" s="36"/>
    </row>
    <row r="458" spans="1:4">
      <c r="A458" s="2"/>
      <c r="B458" s="2"/>
      <c r="C458" s="2"/>
      <c r="D458" s="36"/>
    </row>
    <row r="459" spans="1:4">
      <c r="A459" s="2"/>
      <c r="B459" s="2"/>
      <c r="C459" s="2"/>
      <c r="D459" s="36"/>
    </row>
    <row r="460" spans="1:4">
      <c r="A460" s="2"/>
      <c r="B460" s="2"/>
      <c r="C460" s="2"/>
      <c r="D460" s="36"/>
    </row>
    <row r="461" spans="1:4">
      <c r="A461" s="2"/>
      <c r="B461" s="2"/>
      <c r="C461" s="2"/>
      <c r="D461" s="36"/>
    </row>
    <row r="462" spans="1:4">
      <c r="A462" s="2"/>
      <c r="B462" s="2"/>
      <c r="C462" s="2"/>
      <c r="D462" s="36"/>
    </row>
    <row r="463" spans="1:4">
      <c r="A463" s="2"/>
      <c r="B463" s="2"/>
      <c r="C463" s="2"/>
      <c r="D463" s="36"/>
    </row>
    <row r="464" spans="1:4">
      <c r="A464" s="2"/>
      <c r="B464" s="2"/>
      <c r="C464" s="2"/>
      <c r="D464" s="36"/>
    </row>
    <row r="465" spans="1:4">
      <c r="A465" s="2"/>
      <c r="B465" s="2"/>
      <c r="C465" s="2"/>
      <c r="D465" s="36"/>
    </row>
    <row r="466" spans="1:4">
      <c r="A466" s="2"/>
      <c r="B466" s="2"/>
      <c r="C466" s="2"/>
      <c r="D466" s="36"/>
    </row>
    <row r="467" spans="1:4">
      <c r="A467" s="2"/>
      <c r="B467" s="2"/>
      <c r="C467" s="2"/>
      <c r="D467" s="36"/>
    </row>
    <row r="468" spans="1:4">
      <c r="A468" s="2"/>
      <c r="B468" s="2"/>
      <c r="C468" s="2"/>
      <c r="D468" s="36"/>
    </row>
    <row r="469" spans="1:4">
      <c r="A469" s="2"/>
      <c r="B469" s="2"/>
      <c r="C469" s="2"/>
      <c r="D469" s="36"/>
    </row>
    <row r="470" spans="1:4">
      <c r="A470" s="2"/>
      <c r="B470" s="2"/>
      <c r="C470" s="2"/>
      <c r="D470" s="36"/>
    </row>
    <row r="471" spans="1:4">
      <c r="A471" s="2"/>
      <c r="B471" s="2"/>
      <c r="C471" s="2"/>
      <c r="D471" s="36"/>
    </row>
    <row r="472" spans="1:4">
      <c r="A472" s="2"/>
      <c r="B472" s="2"/>
      <c r="C472" s="2"/>
      <c r="D472" s="36"/>
    </row>
    <row r="473" spans="1:4">
      <c r="A473" s="2"/>
      <c r="B473" s="2"/>
      <c r="C473" s="2"/>
      <c r="D473" s="36"/>
    </row>
    <row r="474" spans="1:4">
      <c r="A474" s="2"/>
      <c r="B474" s="2"/>
      <c r="C474" s="2"/>
      <c r="D474" s="36"/>
    </row>
    <row r="475" spans="1:4">
      <c r="A475" s="2"/>
      <c r="B475" s="2"/>
      <c r="C475" s="2"/>
      <c r="D475" s="36"/>
    </row>
    <row r="476" spans="1:4">
      <c r="A476" s="2"/>
      <c r="B476" s="2"/>
      <c r="C476" s="2"/>
      <c r="D476" s="36"/>
    </row>
    <row r="477" spans="1:4">
      <c r="A477" s="2"/>
      <c r="B477" s="2"/>
      <c r="C477" s="2"/>
      <c r="D477" s="36"/>
    </row>
    <row r="478" spans="1:4">
      <c r="A478" s="2"/>
      <c r="B478" s="2"/>
      <c r="C478" s="2"/>
      <c r="D478" s="36"/>
    </row>
    <row r="479" spans="1:4">
      <c r="A479" s="2"/>
      <c r="B479" s="2"/>
      <c r="C479" s="2"/>
      <c r="D479" s="36"/>
    </row>
    <row r="480" spans="1:4">
      <c r="A480" s="2"/>
      <c r="B480" s="2"/>
      <c r="C480" s="2"/>
      <c r="D480" s="36"/>
    </row>
    <row r="481" spans="1:4">
      <c r="A481" s="2"/>
      <c r="B481" s="2"/>
      <c r="C481" s="2"/>
      <c r="D481" s="36"/>
    </row>
    <row r="482" spans="1:4">
      <c r="A482" s="2"/>
      <c r="B482" s="2"/>
      <c r="C482" s="2"/>
      <c r="D482" s="36"/>
    </row>
    <row r="483" spans="1:4">
      <c r="A483" s="2"/>
      <c r="B483" s="2"/>
      <c r="C483" s="2"/>
      <c r="D483" s="36"/>
    </row>
    <row r="484" spans="1:4">
      <c r="A484" s="2"/>
      <c r="B484" s="2"/>
      <c r="C484" s="2"/>
      <c r="D484" s="36"/>
    </row>
    <row r="485" spans="1:4">
      <c r="A485" s="2"/>
      <c r="B485" s="2"/>
      <c r="C485" s="2"/>
      <c r="D485" s="36"/>
    </row>
    <row r="486" spans="1:4">
      <c r="A486" s="2"/>
      <c r="B486" s="2"/>
      <c r="C486" s="2"/>
      <c r="D486" s="36"/>
    </row>
    <row r="487" spans="1:4">
      <c r="A487" s="2"/>
      <c r="B487" s="2"/>
      <c r="C487" s="2"/>
      <c r="D487" s="36"/>
    </row>
    <row r="488" spans="1:4">
      <c r="A488" s="2"/>
      <c r="B488" s="2"/>
      <c r="C488" s="2"/>
      <c r="D488" s="36"/>
    </row>
    <row r="489" spans="1:4">
      <c r="A489" s="2"/>
      <c r="B489" s="2"/>
      <c r="C489" s="2"/>
      <c r="D489" s="36"/>
    </row>
    <row r="490" spans="1:4">
      <c r="A490" s="2"/>
      <c r="B490" s="2"/>
      <c r="C490" s="2"/>
      <c r="D490" s="36"/>
    </row>
    <row r="491" spans="1:4">
      <c r="A491" s="2"/>
      <c r="B491" s="2"/>
      <c r="C491" s="2"/>
      <c r="D491" s="36"/>
    </row>
    <row r="492" spans="1:4">
      <c r="A492" s="2"/>
      <c r="B492" s="2"/>
      <c r="C492" s="2"/>
      <c r="D492" s="36"/>
    </row>
    <row r="493" spans="1:4">
      <c r="A493" s="2"/>
      <c r="B493" s="2"/>
      <c r="C493" s="2"/>
      <c r="D493" s="36"/>
    </row>
    <row r="494" spans="1:4">
      <c r="A494" s="2"/>
      <c r="B494" s="2"/>
      <c r="C494" s="2"/>
      <c r="D494" s="36"/>
    </row>
    <row r="495" spans="1:4">
      <c r="A495" s="2"/>
      <c r="B495" s="2"/>
      <c r="C495" s="2"/>
      <c r="D495" s="36"/>
    </row>
    <row r="496" spans="1:4">
      <c r="A496" s="2"/>
      <c r="B496" s="2"/>
      <c r="C496" s="2"/>
      <c r="D496" s="36"/>
    </row>
    <row r="497" spans="1:4">
      <c r="A497" s="2"/>
      <c r="B497" s="2"/>
      <c r="C497" s="2"/>
      <c r="D497" s="36"/>
    </row>
    <row r="498" spans="1:4">
      <c r="A498" s="2"/>
      <c r="B498" s="2"/>
      <c r="C498" s="2"/>
      <c r="D498" s="36"/>
    </row>
    <row r="499" spans="1:4">
      <c r="A499" s="2"/>
      <c r="B499" s="2"/>
      <c r="C499" s="2"/>
      <c r="D499" s="36"/>
    </row>
    <row r="500" spans="1:4">
      <c r="A500" s="2"/>
      <c r="B500" s="2"/>
      <c r="C500" s="2"/>
      <c r="D500" s="36"/>
    </row>
    <row r="501" spans="1:4">
      <c r="A501" s="2"/>
      <c r="B501" s="2"/>
      <c r="C501" s="2"/>
      <c r="D501" s="36"/>
    </row>
    <row r="502" spans="1:4">
      <c r="A502" s="2"/>
      <c r="B502" s="2"/>
      <c r="C502" s="2"/>
      <c r="D502" s="36"/>
    </row>
    <row r="503" spans="1:4">
      <c r="A503" s="2"/>
      <c r="B503" s="2"/>
      <c r="C503" s="2"/>
      <c r="D503" s="36"/>
    </row>
    <row r="504" spans="1:4">
      <c r="A504" s="2"/>
      <c r="B504" s="2"/>
      <c r="C504" s="2"/>
      <c r="D504" s="36"/>
    </row>
    <row r="505" spans="1:4">
      <c r="A505" s="2"/>
      <c r="B505" s="2"/>
      <c r="C505" s="2"/>
      <c r="D505" s="36"/>
    </row>
    <row r="506" spans="1:4">
      <c r="A506" s="2"/>
      <c r="B506" s="2"/>
      <c r="C506" s="2"/>
      <c r="D506" s="36"/>
    </row>
    <row r="507" spans="1:4">
      <c r="A507" s="2"/>
      <c r="B507" s="2"/>
      <c r="C507" s="2"/>
      <c r="D507" s="36"/>
    </row>
    <row r="508" spans="1:4">
      <c r="A508" s="2"/>
      <c r="B508" s="2"/>
      <c r="C508" s="2"/>
      <c r="D508" s="36"/>
    </row>
    <row r="509" spans="1:4">
      <c r="A509" s="2"/>
      <c r="B509" s="2"/>
      <c r="C509" s="2"/>
      <c r="D509" s="36"/>
    </row>
    <row r="510" spans="1:4">
      <c r="A510" s="2"/>
      <c r="B510" s="2"/>
      <c r="C510" s="2"/>
      <c r="D510" s="36"/>
    </row>
    <row r="511" spans="1:4">
      <c r="A511" s="2"/>
      <c r="B511" s="2"/>
      <c r="C511" s="2"/>
      <c r="D511" s="36"/>
    </row>
    <row r="512" spans="1:4">
      <c r="A512" s="2"/>
      <c r="B512" s="2"/>
      <c r="C512" s="2"/>
      <c r="D512" s="36"/>
    </row>
    <row r="513" spans="1:4">
      <c r="A513" s="2"/>
      <c r="B513" s="2"/>
      <c r="C513" s="2"/>
      <c r="D513" s="36"/>
    </row>
    <row r="514" spans="1:4">
      <c r="A514" s="2"/>
      <c r="B514" s="2"/>
      <c r="C514" s="2"/>
      <c r="D514" s="36"/>
    </row>
    <row r="515" spans="1:4">
      <c r="A515" s="2"/>
      <c r="B515" s="2"/>
      <c r="C515" s="2"/>
      <c r="D515" s="36"/>
    </row>
    <row r="516" spans="1:4">
      <c r="A516" s="2"/>
      <c r="B516" s="2"/>
      <c r="C516" s="2"/>
      <c r="D516" s="36"/>
    </row>
    <row r="517" spans="1:4">
      <c r="A517" s="2"/>
      <c r="B517" s="2"/>
      <c r="C517" s="2"/>
      <c r="D517" s="36"/>
    </row>
    <row r="518" spans="1:4">
      <c r="A518" s="2"/>
      <c r="B518" s="2"/>
      <c r="C518" s="2"/>
      <c r="D518" s="36"/>
    </row>
    <row r="519" spans="1:4">
      <c r="A519" s="2"/>
      <c r="B519" s="2"/>
      <c r="C519" s="2"/>
      <c r="D519" s="36"/>
    </row>
    <row r="520" spans="1:4">
      <c r="A520" s="2"/>
      <c r="B520" s="2"/>
      <c r="C520" s="2"/>
      <c r="D520" s="36"/>
    </row>
    <row r="521" spans="1:4">
      <c r="A521" s="2"/>
      <c r="B521" s="2"/>
      <c r="C521" s="2"/>
      <c r="D521" s="36"/>
    </row>
    <row r="522" spans="1:4">
      <c r="A522" s="2"/>
      <c r="B522" s="2"/>
      <c r="C522" s="2"/>
      <c r="D522" s="36"/>
    </row>
    <row r="523" spans="1:4">
      <c r="A523" s="2"/>
      <c r="B523" s="2"/>
      <c r="C523" s="2"/>
      <c r="D523" s="36"/>
    </row>
    <row r="524" spans="1:4">
      <c r="A524" s="2"/>
      <c r="B524" s="2"/>
      <c r="C524" s="2"/>
      <c r="D524" s="36"/>
    </row>
    <row r="525" spans="1:4">
      <c r="A525" s="2"/>
      <c r="B525" s="2"/>
      <c r="C525" s="2"/>
      <c r="D525" s="36"/>
    </row>
    <row r="526" spans="1:4">
      <c r="A526" s="2"/>
      <c r="B526" s="2"/>
      <c r="C526" s="2"/>
      <c r="D526" s="36"/>
    </row>
    <row r="527" spans="1:4">
      <c r="A527" s="2"/>
      <c r="B527" s="2"/>
      <c r="C527" s="2"/>
      <c r="D527" s="36"/>
    </row>
    <row r="528" spans="1:4">
      <c r="A528" s="2"/>
      <c r="B528" s="2"/>
      <c r="C528" s="2"/>
      <c r="D528" s="36"/>
    </row>
    <row r="529" spans="1:4">
      <c r="A529" s="2"/>
      <c r="B529" s="2"/>
      <c r="C529" s="2"/>
      <c r="D529" s="36"/>
    </row>
    <row r="530" spans="1:4">
      <c r="A530" s="2"/>
      <c r="B530" s="2"/>
      <c r="C530" s="2"/>
      <c r="D530" s="36"/>
    </row>
    <row r="531" spans="1:4">
      <c r="A531" s="2"/>
      <c r="B531" s="2"/>
      <c r="C531" s="2"/>
      <c r="D531" s="36"/>
    </row>
    <row r="532" spans="1:4">
      <c r="A532" s="2"/>
      <c r="B532" s="2"/>
      <c r="C532" s="2"/>
      <c r="D532" s="36"/>
    </row>
    <row r="533" spans="1:4">
      <c r="A533" s="2"/>
      <c r="B533" s="2"/>
      <c r="C533" s="2"/>
      <c r="D533" s="36"/>
    </row>
    <row r="534" spans="1:4">
      <c r="A534" s="2"/>
      <c r="B534" s="2"/>
      <c r="C534" s="2"/>
      <c r="D534" s="36"/>
    </row>
    <row r="535" spans="1:4">
      <c r="A535" s="2"/>
      <c r="B535" s="2"/>
      <c r="C535" s="2"/>
      <c r="D535" s="36"/>
    </row>
    <row r="536" spans="1:4">
      <c r="A536" s="2"/>
      <c r="B536" s="2"/>
      <c r="C536" s="2"/>
      <c r="D536" s="36"/>
    </row>
    <row r="537" spans="1:4">
      <c r="A537" s="2"/>
      <c r="B537" s="2"/>
      <c r="C537" s="2"/>
      <c r="D537" s="36"/>
    </row>
    <row r="538" spans="1:4">
      <c r="A538" s="2"/>
      <c r="B538" s="2"/>
      <c r="C538" s="2"/>
      <c r="D538" s="36"/>
    </row>
    <row r="539" spans="1:4">
      <c r="A539" s="2"/>
      <c r="B539" s="2"/>
      <c r="C539" s="2"/>
      <c r="D539" s="36"/>
    </row>
    <row r="540" spans="1:4">
      <c r="A540" s="2"/>
      <c r="B540" s="2"/>
      <c r="C540" s="2"/>
      <c r="D540" s="36"/>
    </row>
    <row r="541" spans="1:4">
      <c r="A541" s="2"/>
      <c r="B541" s="2"/>
      <c r="C541" s="2"/>
      <c r="D541" s="36"/>
    </row>
    <row r="542" spans="1:4">
      <c r="A542" s="2"/>
      <c r="B542" s="2"/>
      <c r="C542" s="2"/>
      <c r="D542" s="36"/>
    </row>
    <row r="543" spans="1:4">
      <c r="A543" s="2"/>
      <c r="B543" s="2"/>
      <c r="C543" s="2"/>
      <c r="D543" s="36"/>
    </row>
    <row r="544" spans="1:4">
      <c r="A544" s="2"/>
      <c r="B544" s="2"/>
      <c r="C544" s="2"/>
      <c r="D544" s="36"/>
    </row>
    <row r="545" spans="1:4">
      <c r="A545" s="2"/>
      <c r="B545" s="2"/>
      <c r="C545" s="2"/>
      <c r="D545" s="36"/>
    </row>
    <row r="546" spans="1:4">
      <c r="A546" s="2"/>
      <c r="B546" s="2"/>
      <c r="C546" s="2"/>
      <c r="D546" s="36"/>
    </row>
    <row r="547" spans="1:4">
      <c r="A547" s="2"/>
      <c r="B547" s="2"/>
      <c r="C547" s="2"/>
      <c r="D547" s="36"/>
    </row>
    <row r="548" spans="1:4">
      <c r="A548" s="2"/>
      <c r="B548" s="2"/>
      <c r="C548" s="2"/>
      <c r="D548" s="36"/>
    </row>
    <row r="549" spans="1:4">
      <c r="A549" s="2"/>
      <c r="B549" s="2"/>
      <c r="C549" s="2"/>
      <c r="D549" s="36"/>
    </row>
    <row r="550" spans="1:4">
      <c r="A550" s="2"/>
      <c r="B550" s="2"/>
      <c r="C550" s="2"/>
      <c r="D550" s="36"/>
    </row>
    <row r="551" spans="1:4">
      <c r="A551" s="2"/>
      <c r="B551" s="2"/>
      <c r="C551" s="2"/>
      <c r="D551" s="36"/>
    </row>
    <row r="552" spans="1:4">
      <c r="A552" s="2"/>
      <c r="B552" s="2"/>
      <c r="C552" s="2"/>
      <c r="D552" s="36"/>
    </row>
    <row r="553" spans="1:4">
      <c r="A553" s="2"/>
      <c r="B553" s="2"/>
      <c r="C553" s="2"/>
      <c r="D553" s="36"/>
    </row>
    <row r="554" spans="1:4">
      <c r="A554" s="2"/>
      <c r="B554" s="2"/>
      <c r="C554" s="2"/>
      <c r="D554" s="36"/>
    </row>
    <row r="555" spans="1:4">
      <c r="A555" s="2"/>
      <c r="B555" s="2"/>
      <c r="C555" s="2"/>
      <c r="D555" s="36"/>
    </row>
    <row r="556" spans="1:4">
      <c r="A556" s="2"/>
      <c r="B556" s="2"/>
      <c r="C556" s="2"/>
      <c r="D556" s="36"/>
    </row>
    <row r="557" spans="1:4">
      <c r="A557" s="2"/>
      <c r="B557" s="2"/>
      <c r="C557" s="2"/>
      <c r="D557" s="36"/>
    </row>
    <row r="558" spans="1:4">
      <c r="A558" s="2"/>
      <c r="B558" s="2"/>
      <c r="C558" s="2"/>
      <c r="D558" s="36"/>
    </row>
    <row r="559" spans="1:4">
      <c r="A559" s="2"/>
      <c r="B559" s="2"/>
      <c r="C559" s="2"/>
      <c r="D559" s="36"/>
    </row>
    <row r="560" spans="1:4">
      <c r="A560" s="2"/>
      <c r="B560" s="2"/>
      <c r="C560" s="2"/>
      <c r="D560" s="36"/>
    </row>
    <row r="561" spans="1:4">
      <c r="A561" s="2"/>
      <c r="B561" s="2"/>
      <c r="C561" s="2"/>
      <c r="D561" s="36"/>
    </row>
    <row r="562" spans="1:4">
      <c r="A562" s="2"/>
      <c r="B562" s="2"/>
      <c r="C562" s="2"/>
      <c r="D562" s="36"/>
    </row>
    <row r="563" spans="1:4">
      <c r="A563" s="2"/>
      <c r="B563" s="2"/>
      <c r="C563" s="2"/>
      <c r="D563" s="36"/>
    </row>
    <row r="564" spans="1:4">
      <c r="A564" s="2"/>
      <c r="B564" s="2"/>
      <c r="C564" s="2"/>
      <c r="D564" s="36"/>
    </row>
    <row r="565" spans="1:4">
      <c r="A565" s="2"/>
      <c r="B565" s="2"/>
      <c r="C565" s="2"/>
      <c r="D565" s="36"/>
    </row>
    <row r="566" spans="1:4">
      <c r="A566" s="2"/>
      <c r="B566" s="2"/>
      <c r="C566" s="2"/>
      <c r="D566" s="36"/>
    </row>
    <row r="567" spans="1:4">
      <c r="A567" s="2"/>
      <c r="B567" s="2"/>
      <c r="C567" s="2"/>
      <c r="D567" s="36"/>
    </row>
    <row r="568" spans="1:4">
      <c r="A568" s="2"/>
      <c r="B568" s="2"/>
      <c r="C568" s="2"/>
      <c r="D568" s="36"/>
    </row>
    <row r="569" spans="1:4">
      <c r="A569" s="2"/>
      <c r="B569" s="2"/>
      <c r="C569" s="2"/>
      <c r="D569" s="36"/>
    </row>
    <row r="570" spans="1:4">
      <c r="A570" s="2"/>
      <c r="B570" s="2"/>
      <c r="C570" s="2"/>
      <c r="D570" s="36"/>
    </row>
    <row r="571" spans="1:4">
      <c r="A571" s="2"/>
      <c r="B571" s="2"/>
      <c r="C571" s="2"/>
      <c r="D571" s="36"/>
    </row>
    <row r="572" spans="1:4">
      <c r="A572" s="2"/>
      <c r="B572" s="2"/>
      <c r="C572" s="2"/>
      <c r="D572" s="36"/>
    </row>
    <row r="573" spans="1:4">
      <c r="A573" s="2"/>
      <c r="B573" s="2"/>
      <c r="C573" s="2"/>
      <c r="D573" s="36"/>
    </row>
    <row r="574" spans="1:4">
      <c r="A574" s="2"/>
      <c r="B574" s="2"/>
      <c r="C574" s="2"/>
      <c r="D574" s="36"/>
    </row>
    <row r="575" spans="1:4">
      <c r="A575" s="2"/>
      <c r="B575" s="2"/>
      <c r="C575" s="2"/>
      <c r="D575" s="36"/>
    </row>
    <row r="576" spans="1:4">
      <c r="A576" s="2"/>
      <c r="B576" s="2"/>
      <c r="C576" s="2"/>
      <c r="D576" s="36"/>
    </row>
    <row r="577" spans="1:4">
      <c r="A577" s="2"/>
      <c r="B577" s="2"/>
      <c r="C577" s="2"/>
      <c r="D577" s="36"/>
    </row>
    <row r="578" spans="1:4">
      <c r="A578" s="2"/>
      <c r="B578" s="2"/>
      <c r="C578" s="2"/>
      <c r="D578" s="36"/>
    </row>
    <row r="579" spans="1:4">
      <c r="A579" s="2"/>
      <c r="B579" s="2"/>
      <c r="C579" s="2"/>
      <c r="D579" s="36"/>
    </row>
    <row r="580" spans="1:4">
      <c r="A580" s="2"/>
      <c r="B580" s="2"/>
      <c r="C580" s="2"/>
      <c r="D580" s="36"/>
    </row>
    <row r="581" spans="1:4">
      <c r="A581" s="2"/>
      <c r="B581" s="2"/>
      <c r="C581" s="2"/>
      <c r="D581" s="36"/>
    </row>
    <row r="582" spans="1:4">
      <c r="A582" s="2"/>
      <c r="B582" s="2"/>
      <c r="C582" s="2"/>
      <c r="D582" s="36"/>
    </row>
    <row r="583" spans="1:4">
      <c r="A583" s="2"/>
      <c r="B583" s="2"/>
      <c r="C583" s="2"/>
      <c r="D583" s="36"/>
    </row>
    <row r="584" spans="1:4">
      <c r="A584" s="2"/>
      <c r="B584" s="2"/>
      <c r="C584" s="2"/>
      <c r="D584" s="36"/>
    </row>
    <row r="585" spans="1:4">
      <c r="A585" s="2"/>
      <c r="B585" s="2"/>
      <c r="C585" s="2"/>
      <c r="D585" s="36"/>
    </row>
    <row r="586" spans="1:4">
      <c r="A586" s="2"/>
      <c r="B586" s="2"/>
      <c r="C586" s="2"/>
      <c r="D586" s="36"/>
    </row>
    <row r="587" spans="1:4">
      <c r="A587" s="2"/>
      <c r="B587" s="2"/>
      <c r="C587" s="2"/>
      <c r="D587" s="36"/>
    </row>
    <row r="588" spans="1:4">
      <c r="A588" s="2"/>
      <c r="B588" s="2"/>
      <c r="C588" s="2"/>
      <c r="D588" s="36"/>
    </row>
    <row r="589" spans="1:4">
      <c r="A589" s="2"/>
      <c r="B589" s="2"/>
      <c r="C589" s="2"/>
      <c r="D589" s="36"/>
    </row>
    <row r="590" spans="1:4">
      <c r="A590" s="2"/>
      <c r="B590" s="2"/>
      <c r="C590" s="2"/>
      <c r="D590" s="36"/>
    </row>
    <row r="591" spans="1:4">
      <c r="A591" s="2"/>
      <c r="B591" s="2"/>
      <c r="C591" s="2"/>
      <c r="D591" s="36"/>
    </row>
    <row r="592" spans="1:4">
      <c r="A592" s="2"/>
      <c r="B592" s="2"/>
      <c r="C592" s="2"/>
      <c r="D592" s="36"/>
    </row>
    <row r="593" spans="1:4">
      <c r="A593" s="2"/>
      <c r="B593" s="2"/>
      <c r="C593" s="2"/>
      <c r="D593" s="36"/>
    </row>
    <row r="594" spans="1:4">
      <c r="A594" s="2"/>
      <c r="B594" s="2"/>
      <c r="C594" s="2"/>
      <c r="D594" s="36"/>
    </row>
    <row r="595" spans="1:4">
      <c r="A595" s="2"/>
      <c r="B595" s="2"/>
      <c r="C595" s="2"/>
      <c r="D595" s="36"/>
    </row>
    <row r="596" spans="1:4">
      <c r="A596" s="2"/>
      <c r="B596" s="2"/>
      <c r="C596" s="2"/>
      <c r="D596" s="36"/>
    </row>
    <row r="597" spans="1:4">
      <c r="A597" s="2"/>
      <c r="B597" s="2"/>
      <c r="C597" s="2"/>
      <c r="D597" s="36"/>
    </row>
    <row r="598" spans="1:4">
      <c r="A598" s="2"/>
      <c r="B598" s="2"/>
      <c r="C598" s="2"/>
      <c r="D598" s="36"/>
    </row>
    <row r="599" spans="1:4">
      <c r="A599" s="2"/>
      <c r="B599" s="2"/>
      <c r="C599" s="2"/>
      <c r="D599" s="36"/>
    </row>
    <row r="600" spans="1:4">
      <c r="A600" s="2"/>
      <c r="B600" s="2"/>
      <c r="C600" s="2"/>
      <c r="D600" s="36"/>
    </row>
    <row r="601" spans="1:4">
      <c r="A601" s="2"/>
      <c r="B601" s="2"/>
      <c r="C601" s="2"/>
      <c r="D601" s="36"/>
    </row>
    <row r="602" spans="1:4">
      <c r="A602" s="2"/>
      <c r="B602" s="2"/>
      <c r="C602" s="2"/>
      <c r="D602" s="36"/>
    </row>
    <row r="603" spans="1:4">
      <c r="A603" s="2"/>
      <c r="B603" s="2"/>
      <c r="C603" s="2"/>
      <c r="D603" s="36"/>
    </row>
    <row r="604" spans="1:4">
      <c r="A604" s="2"/>
      <c r="B604" s="2"/>
      <c r="C604" s="2"/>
      <c r="D604" s="36"/>
    </row>
    <row r="605" spans="1:4">
      <c r="A605" s="2"/>
      <c r="B605" s="2"/>
      <c r="C605" s="2"/>
      <c r="D605" s="36"/>
    </row>
    <row r="606" spans="1:4">
      <c r="A606" s="2"/>
      <c r="B606" s="2"/>
      <c r="C606" s="2"/>
      <c r="D606" s="36"/>
    </row>
    <row r="607" spans="1:4">
      <c r="A607" s="2"/>
      <c r="B607" s="2"/>
      <c r="C607" s="2"/>
      <c r="D607" s="36"/>
    </row>
    <row r="608" spans="1:4">
      <c r="A608" s="2"/>
      <c r="B608" s="2"/>
      <c r="C608" s="2"/>
      <c r="D608" s="36"/>
    </row>
    <row r="609" spans="1:4">
      <c r="A609" s="2"/>
      <c r="B609" s="2"/>
      <c r="C609" s="2"/>
      <c r="D609" s="36"/>
    </row>
    <row r="610" spans="1:4">
      <c r="A610" s="2"/>
      <c r="B610" s="2"/>
      <c r="C610" s="2"/>
      <c r="D610" s="36"/>
    </row>
    <row r="611" spans="1:4">
      <c r="A611" s="2"/>
      <c r="B611" s="2"/>
      <c r="C611" s="2"/>
      <c r="D611" s="36"/>
    </row>
    <row r="612" spans="1:4">
      <c r="A612" s="2"/>
      <c r="B612" s="2"/>
      <c r="C612" s="2"/>
      <c r="D612" s="36"/>
    </row>
    <row r="613" spans="1:4">
      <c r="A613" s="2"/>
      <c r="B613" s="2"/>
      <c r="C613" s="2"/>
      <c r="D613" s="36"/>
    </row>
    <row r="614" spans="1:4">
      <c r="A614" s="2"/>
      <c r="B614" s="2"/>
      <c r="C614" s="2"/>
      <c r="D614" s="36"/>
    </row>
    <row r="615" spans="1:4">
      <c r="A615" s="2"/>
      <c r="B615" s="2"/>
      <c r="C615" s="2"/>
      <c r="D615" s="36"/>
    </row>
    <row r="616" spans="1:4">
      <c r="A616" s="2"/>
      <c r="B616" s="2"/>
      <c r="C616" s="2"/>
      <c r="D616" s="36"/>
    </row>
    <row r="617" spans="1:4">
      <c r="A617" s="2"/>
      <c r="B617" s="2"/>
      <c r="C617" s="2"/>
      <c r="D617" s="36"/>
    </row>
    <row r="618" spans="1:4">
      <c r="A618" s="2"/>
      <c r="B618" s="2"/>
      <c r="C618" s="2"/>
      <c r="D618" s="36"/>
    </row>
    <row r="619" spans="1:4">
      <c r="A619" s="2"/>
      <c r="B619" s="2"/>
      <c r="C619" s="2"/>
      <c r="D619" s="36"/>
    </row>
    <row r="620" spans="1:4">
      <c r="A620" s="2"/>
      <c r="B620" s="2"/>
      <c r="C620" s="2"/>
      <c r="D620" s="36"/>
    </row>
    <row r="621" spans="1:4">
      <c r="A621" s="2"/>
      <c r="B621" s="2"/>
      <c r="C621" s="2"/>
      <c r="D621" s="36"/>
    </row>
    <row r="622" spans="1:4">
      <c r="A622" s="2"/>
      <c r="B622" s="2"/>
      <c r="C622" s="2"/>
      <c r="D622" s="36"/>
    </row>
    <row r="623" spans="1:4">
      <c r="A623" s="2"/>
      <c r="B623" s="2"/>
      <c r="C623" s="2"/>
      <c r="D623" s="36"/>
    </row>
    <row r="624" spans="1:4">
      <c r="A624" s="2"/>
      <c r="B624" s="2"/>
      <c r="C624" s="2"/>
      <c r="D624" s="36"/>
    </row>
    <row r="625" spans="1:4">
      <c r="A625" s="2"/>
      <c r="B625" s="2"/>
      <c r="C625" s="2"/>
      <c r="D625" s="36"/>
    </row>
    <row r="626" spans="1:4">
      <c r="A626" s="2"/>
      <c r="B626" s="2"/>
      <c r="C626" s="2"/>
      <c r="D626" s="36"/>
    </row>
    <row r="627" spans="1:4">
      <c r="A627" s="2"/>
      <c r="B627" s="2"/>
      <c r="C627" s="2"/>
      <c r="D627" s="36"/>
    </row>
    <row r="628" spans="1:4">
      <c r="A628" s="2"/>
      <c r="B628" s="2"/>
      <c r="C628" s="2"/>
      <c r="D628" s="36"/>
    </row>
    <row r="629" spans="1:4">
      <c r="A629" s="2"/>
      <c r="B629" s="2"/>
      <c r="C629" s="2"/>
      <c r="D629" s="36"/>
    </row>
    <row r="630" spans="1:4">
      <c r="A630" s="2"/>
      <c r="B630" s="2"/>
      <c r="C630" s="2"/>
      <c r="D630" s="36"/>
    </row>
    <row r="631" spans="1:4">
      <c r="A631" s="2"/>
      <c r="B631" s="2"/>
      <c r="C631" s="2"/>
      <c r="D631" s="36"/>
    </row>
    <row r="632" spans="1:4">
      <c r="A632" s="2"/>
      <c r="B632" s="2"/>
      <c r="C632" s="2"/>
      <c r="D632" s="36"/>
    </row>
    <row r="633" spans="1:4">
      <c r="A633" s="2"/>
      <c r="B633" s="2"/>
      <c r="C633" s="2"/>
      <c r="D633" s="36"/>
    </row>
    <row r="634" spans="1:4">
      <c r="A634" s="2"/>
      <c r="B634" s="2"/>
      <c r="C634" s="2"/>
      <c r="D634" s="36"/>
    </row>
    <row r="635" spans="1:4">
      <c r="A635" s="2"/>
      <c r="B635" s="2"/>
      <c r="C635" s="2"/>
      <c r="D635" s="36"/>
    </row>
    <row r="636" spans="1:4">
      <c r="A636" s="2"/>
      <c r="B636" s="2"/>
      <c r="C636" s="2"/>
      <c r="D636" s="36"/>
    </row>
    <row r="637" spans="1:4">
      <c r="A637" s="2"/>
      <c r="B637" s="2"/>
      <c r="C637" s="2"/>
      <c r="D637" s="36"/>
    </row>
    <row r="638" spans="1:4">
      <c r="A638" s="2"/>
      <c r="B638" s="2"/>
      <c r="C638" s="2"/>
      <c r="D638" s="36"/>
    </row>
    <row r="639" spans="1:4">
      <c r="A639" s="2"/>
      <c r="B639" s="2"/>
      <c r="C639" s="2"/>
      <c r="D639" s="36"/>
    </row>
    <row r="640" spans="1:4">
      <c r="A640" s="2"/>
      <c r="B640" s="2"/>
      <c r="C640" s="2"/>
      <c r="D640" s="36"/>
    </row>
    <row r="641" spans="1:4">
      <c r="A641" s="2"/>
      <c r="B641" s="2"/>
      <c r="C641" s="2"/>
      <c r="D641" s="36"/>
    </row>
    <row r="642" spans="1:4">
      <c r="A642" s="2"/>
      <c r="B642" s="2"/>
      <c r="C642" s="2"/>
      <c r="D642" s="36"/>
    </row>
    <row r="643" spans="1:4">
      <c r="A643" s="2"/>
      <c r="B643" s="2"/>
      <c r="C643" s="2"/>
      <c r="D643" s="36"/>
    </row>
    <row r="644" spans="1:4">
      <c r="A644" s="2"/>
      <c r="B644" s="2"/>
      <c r="C644" s="2"/>
      <c r="D644" s="36"/>
    </row>
    <row r="645" spans="1:4">
      <c r="A645" s="2"/>
      <c r="B645" s="2"/>
      <c r="C645" s="2"/>
      <c r="D645" s="36"/>
    </row>
    <row r="646" spans="1:4">
      <c r="A646" s="2"/>
      <c r="B646" s="2"/>
      <c r="C646" s="2"/>
      <c r="D646" s="36"/>
    </row>
    <row r="647" spans="1:4">
      <c r="A647" s="2"/>
      <c r="B647" s="2"/>
      <c r="C647" s="2"/>
      <c r="D647" s="36"/>
    </row>
    <row r="648" spans="1:4">
      <c r="A648" s="2"/>
      <c r="B648" s="2"/>
      <c r="C648" s="2"/>
      <c r="D648" s="36"/>
    </row>
    <row r="649" spans="1:4">
      <c r="A649" s="2"/>
      <c r="B649" s="2"/>
      <c r="C649" s="2"/>
      <c r="D649" s="36"/>
    </row>
    <row r="650" spans="1:4">
      <c r="A650" s="2"/>
      <c r="B650" s="2"/>
      <c r="C650" s="2"/>
      <c r="D650" s="36"/>
    </row>
    <row r="651" spans="1:4">
      <c r="A651" s="2"/>
      <c r="B651" s="2"/>
      <c r="C651" s="2"/>
      <c r="D651" s="36"/>
    </row>
    <row r="652" spans="1:4">
      <c r="A652" s="2"/>
      <c r="B652" s="2"/>
      <c r="C652" s="2"/>
      <c r="D652" s="36"/>
    </row>
    <row r="653" spans="1:4">
      <c r="A653" s="2"/>
      <c r="B653" s="2"/>
      <c r="C653" s="2"/>
      <c r="D653" s="36"/>
    </row>
    <row r="654" spans="1:4">
      <c r="A654" s="2"/>
      <c r="B654" s="2"/>
      <c r="C654" s="2"/>
      <c r="D654" s="36"/>
    </row>
    <row r="655" spans="1:4">
      <c r="A655" s="2"/>
      <c r="B655" s="2"/>
      <c r="C655" s="2"/>
      <c r="D655" s="36"/>
    </row>
    <row r="656" spans="1:4">
      <c r="A656" s="2"/>
      <c r="B656" s="2"/>
      <c r="C656" s="2"/>
      <c r="D656" s="36"/>
    </row>
    <row r="657" spans="1:4">
      <c r="A657" s="2"/>
      <c r="B657" s="2"/>
      <c r="C657" s="2"/>
      <c r="D657" s="36"/>
    </row>
    <row r="658" spans="1:4">
      <c r="A658" s="2"/>
      <c r="B658" s="2"/>
      <c r="C658" s="2"/>
      <c r="D658" s="36"/>
    </row>
    <row r="659" spans="1:4">
      <c r="A659" s="2"/>
      <c r="B659" s="2"/>
      <c r="C659" s="2"/>
      <c r="D659" s="36"/>
    </row>
    <row r="660" spans="1:4">
      <c r="A660" s="2"/>
      <c r="B660" s="2"/>
      <c r="C660" s="2"/>
      <c r="D660" s="36"/>
    </row>
    <row r="661" spans="1:4">
      <c r="A661" s="2"/>
      <c r="B661" s="2"/>
      <c r="C661" s="2"/>
      <c r="D661" s="36"/>
    </row>
    <row r="662" spans="1:4">
      <c r="A662" s="2"/>
      <c r="B662" s="2"/>
      <c r="C662" s="2"/>
      <c r="D662" s="36"/>
    </row>
    <row r="663" spans="1:4">
      <c r="A663" s="2"/>
      <c r="B663" s="2"/>
      <c r="C663" s="2"/>
      <c r="D663" s="36"/>
    </row>
    <row r="664" spans="1:4">
      <c r="A664" s="2"/>
      <c r="B664" s="2"/>
      <c r="C664" s="2"/>
      <c r="D664" s="36"/>
    </row>
    <row r="665" spans="1:4">
      <c r="A665" s="2"/>
      <c r="B665" s="2"/>
      <c r="C665" s="2"/>
      <c r="D665" s="36"/>
    </row>
    <row r="666" spans="1:4">
      <c r="A666" s="2"/>
      <c r="B666" s="2"/>
      <c r="C666" s="2"/>
      <c r="D666" s="36"/>
    </row>
    <row r="667" spans="1:4">
      <c r="A667" s="2"/>
      <c r="B667" s="2"/>
      <c r="C667" s="2"/>
      <c r="D667" s="36"/>
    </row>
    <row r="668" spans="1:4">
      <c r="A668" s="2"/>
      <c r="B668" s="2"/>
      <c r="C668" s="2"/>
      <c r="D668" s="36"/>
    </row>
    <row r="669" spans="1:4">
      <c r="A669" s="2"/>
      <c r="B669" s="2"/>
      <c r="C669" s="2"/>
      <c r="D669" s="36"/>
    </row>
    <row r="670" spans="1:4">
      <c r="A670" s="2"/>
      <c r="B670" s="2"/>
      <c r="C670" s="2"/>
      <c r="D670" s="36"/>
    </row>
    <row r="671" spans="1:4">
      <c r="A671" s="2"/>
      <c r="B671" s="2"/>
      <c r="C671" s="2"/>
      <c r="D671" s="36"/>
    </row>
    <row r="672" spans="1:4">
      <c r="A672" s="2"/>
      <c r="B672" s="2"/>
      <c r="C672" s="2"/>
      <c r="D672" s="36"/>
    </row>
    <row r="673" spans="1:4">
      <c r="A673" s="2"/>
      <c r="B673" s="2"/>
      <c r="C673" s="2"/>
      <c r="D673" s="36"/>
    </row>
    <row r="674" spans="1:4">
      <c r="A674" s="2"/>
      <c r="B674" s="2"/>
      <c r="C674" s="2"/>
      <c r="D674" s="36"/>
    </row>
    <row r="675" spans="1:4">
      <c r="A675" s="2"/>
      <c r="B675" s="2"/>
      <c r="C675" s="2"/>
      <c r="D675" s="36"/>
    </row>
    <row r="676" spans="1:4">
      <c r="A676" s="2"/>
      <c r="B676" s="2"/>
      <c r="C676" s="2"/>
      <c r="D676" s="36"/>
    </row>
    <row r="677" spans="1:4">
      <c r="A677" s="2"/>
      <c r="B677" s="2"/>
      <c r="C677" s="2"/>
      <c r="D677" s="36"/>
    </row>
    <row r="678" spans="1:4">
      <c r="A678" s="2"/>
      <c r="B678" s="2"/>
      <c r="C678" s="2"/>
      <c r="D678" s="36"/>
    </row>
    <row r="679" spans="1:4">
      <c r="A679" s="2"/>
      <c r="B679" s="2"/>
      <c r="C679" s="2"/>
      <c r="D679" s="36"/>
    </row>
    <row r="680" spans="1:4">
      <c r="A680" s="2"/>
      <c r="B680" s="2"/>
      <c r="C680" s="2"/>
      <c r="D680" s="36"/>
    </row>
    <row r="681" spans="1:4">
      <c r="A681" s="2"/>
      <c r="B681" s="2"/>
      <c r="C681" s="2"/>
      <c r="D681" s="36"/>
    </row>
    <row r="682" spans="1:4">
      <c r="A682" s="2"/>
      <c r="B682" s="2"/>
      <c r="C682" s="2"/>
      <c r="D682" s="36"/>
    </row>
    <row r="683" spans="1:4">
      <c r="A683" s="2"/>
      <c r="B683" s="2"/>
      <c r="C683" s="2"/>
      <c r="D683" s="36"/>
    </row>
    <row r="684" spans="1:4">
      <c r="A684" s="2"/>
      <c r="B684" s="2"/>
      <c r="C684" s="2"/>
      <c r="D684" s="36"/>
    </row>
    <row r="685" spans="1:4">
      <c r="A685" s="2"/>
      <c r="B685" s="2"/>
      <c r="C685" s="2"/>
      <c r="D685" s="36"/>
    </row>
    <row r="686" spans="1:4">
      <c r="A686" s="2"/>
      <c r="B686" s="2"/>
      <c r="C686" s="2"/>
      <c r="D686" s="36"/>
    </row>
    <row r="687" spans="1:4">
      <c r="A687" s="2"/>
      <c r="B687" s="2"/>
      <c r="C687" s="2"/>
      <c r="D687" s="36"/>
    </row>
    <row r="688" spans="1:4">
      <c r="A688" s="2"/>
      <c r="B688" s="2"/>
      <c r="C688" s="2"/>
      <c r="D688" s="36"/>
    </row>
    <row r="689" spans="1:4">
      <c r="A689" s="2"/>
      <c r="B689" s="2"/>
      <c r="C689" s="2"/>
      <c r="D689" s="36"/>
    </row>
    <row r="690" spans="1:4">
      <c r="A690" s="2"/>
      <c r="B690" s="2"/>
      <c r="C690" s="2"/>
      <c r="D690" s="36"/>
    </row>
    <row r="691" spans="1:4">
      <c r="A691" s="2"/>
      <c r="B691" s="2"/>
      <c r="C691" s="2"/>
      <c r="D691" s="36"/>
    </row>
    <row r="692" spans="1:4">
      <c r="A692" s="2"/>
      <c r="B692" s="2"/>
      <c r="C692" s="2"/>
      <c r="D692" s="36"/>
    </row>
    <row r="693" spans="1:4">
      <c r="A693" s="2"/>
      <c r="B693" s="2"/>
      <c r="C693" s="2"/>
      <c r="D693" s="36"/>
    </row>
    <row r="694" spans="1:4">
      <c r="A694" s="2"/>
      <c r="B694" s="2"/>
      <c r="C694" s="2"/>
      <c r="D694" s="36"/>
    </row>
    <row r="695" spans="1:4">
      <c r="A695" s="2"/>
      <c r="B695" s="2"/>
      <c r="C695" s="2"/>
      <c r="D695" s="36"/>
    </row>
    <row r="696" spans="1:4">
      <c r="A696" s="2"/>
      <c r="B696" s="2"/>
      <c r="C696" s="2"/>
      <c r="D696" s="36"/>
    </row>
    <row r="697" spans="1:4">
      <c r="A697" s="2"/>
      <c r="B697" s="2"/>
      <c r="C697" s="2"/>
      <c r="D697" s="36"/>
    </row>
    <row r="698" spans="1:4">
      <c r="A698" s="2"/>
      <c r="B698" s="2"/>
      <c r="C698" s="2"/>
      <c r="D698" s="36"/>
    </row>
    <row r="699" spans="1:4">
      <c r="A699" s="2"/>
      <c r="B699" s="2"/>
      <c r="C699" s="2"/>
      <c r="D699" s="36"/>
    </row>
    <row r="700" spans="1:4">
      <c r="A700" s="2"/>
      <c r="B700" s="2"/>
      <c r="C700" s="2"/>
      <c r="D700" s="36"/>
    </row>
    <row r="701" spans="1:4">
      <c r="A701" s="2"/>
      <c r="B701" s="2"/>
      <c r="C701" s="2"/>
      <c r="D701" s="36"/>
    </row>
    <row r="702" spans="1:4">
      <c r="A702" s="2"/>
      <c r="B702" s="2"/>
      <c r="C702" s="2"/>
      <c r="D702" s="36"/>
    </row>
    <row r="703" spans="1:4">
      <c r="A703" s="2"/>
      <c r="B703" s="2"/>
      <c r="C703" s="2"/>
      <c r="D703" s="36"/>
    </row>
    <row r="704" spans="1:4">
      <c r="A704" s="2"/>
      <c r="B704" s="2"/>
      <c r="C704" s="2"/>
      <c r="D704" s="36"/>
    </row>
    <row r="705" spans="1:4">
      <c r="A705" s="2"/>
      <c r="B705" s="2"/>
      <c r="C705" s="2"/>
      <c r="D705" s="36"/>
    </row>
    <row r="706" spans="1:4">
      <c r="A706" s="2"/>
      <c r="B706" s="2"/>
      <c r="C706" s="2"/>
      <c r="D706" s="36"/>
    </row>
    <row r="707" spans="1:4">
      <c r="A707" s="2"/>
      <c r="B707" s="2"/>
      <c r="C707" s="2"/>
      <c r="D707" s="36"/>
    </row>
    <row r="708" spans="1:4">
      <c r="A708" s="2"/>
      <c r="B708" s="2"/>
      <c r="C708" s="2"/>
      <c r="D708" s="36"/>
    </row>
    <row r="709" spans="1:4">
      <c r="A709" s="2"/>
      <c r="B709" s="2"/>
      <c r="C709" s="2"/>
      <c r="D709" s="36"/>
    </row>
    <row r="710" spans="1:4">
      <c r="A710" s="2"/>
      <c r="B710" s="2"/>
      <c r="C710" s="2"/>
      <c r="D710" s="36"/>
    </row>
    <row r="711" spans="1:4">
      <c r="A711" s="2"/>
      <c r="B711" s="2"/>
      <c r="C711" s="2"/>
      <c r="D711" s="36"/>
    </row>
    <row r="712" spans="1:4">
      <c r="A712" s="2"/>
      <c r="B712" s="2"/>
      <c r="C712" s="2"/>
      <c r="D712" s="36"/>
    </row>
    <row r="713" spans="1:4">
      <c r="A713" s="2"/>
      <c r="B713" s="2"/>
      <c r="C713" s="2"/>
      <c r="D713" s="36"/>
    </row>
    <row r="714" spans="1:4">
      <c r="A714" s="2"/>
      <c r="B714" s="2"/>
      <c r="C714" s="2"/>
      <c r="D714" s="36"/>
    </row>
    <row r="715" spans="1:4">
      <c r="A715" s="2"/>
      <c r="B715" s="2"/>
      <c r="C715" s="2"/>
      <c r="D715" s="36"/>
    </row>
    <row r="716" spans="1:4">
      <c r="A716" s="2"/>
      <c r="B716" s="2"/>
      <c r="C716" s="2"/>
      <c r="D716" s="36"/>
    </row>
    <row r="717" spans="1:4">
      <c r="A717" s="2"/>
      <c r="B717" s="2"/>
      <c r="C717" s="2"/>
      <c r="D717" s="36"/>
    </row>
    <row r="718" spans="1:4">
      <c r="A718" s="2"/>
      <c r="B718" s="2"/>
      <c r="C718" s="2"/>
      <c r="D718" s="36"/>
    </row>
    <row r="719" spans="1:4">
      <c r="A719" s="2"/>
      <c r="B719" s="2"/>
      <c r="C719" s="2"/>
      <c r="D719" s="36"/>
    </row>
    <row r="720" spans="1:4">
      <c r="A720" s="2"/>
      <c r="B720" s="2"/>
      <c r="C720" s="2"/>
      <c r="D720" s="36"/>
    </row>
    <row r="721" spans="1:4">
      <c r="A721" s="2"/>
      <c r="B721" s="2"/>
      <c r="C721" s="2"/>
      <c r="D721" s="36"/>
    </row>
    <row r="722" spans="1:4">
      <c r="A722" s="2"/>
      <c r="B722" s="2"/>
      <c r="C722" s="2"/>
      <c r="D722" s="36"/>
    </row>
    <row r="723" spans="1:4">
      <c r="A723" s="2"/>
      <c r="B723" s="2"/>
      <c r="C723" s="2"/>
      <c r="D723" s="36"/>
    </row>
    <row r="724" spans="1:4">
      <c r="A724" s="2"/>
      <c r="B724" s="2"/>
      <c r="C724" s="2"/>
      <c r="D724" s="36"/>
    </row>
    <row r="725" spans="1:4">
      <c r="A725" s="2"/>
      <c r="B725" s="2"/>
      <c r="C725" s="2"/>
      <c r="D725" s="36"/>
    </row>
    <row r="726" spans="1:4">
      <c r="A726" s="2"/>
      <c r="B726" s="2"/>
      <c r="C726" s="2"/>
      <c r="D726" s="36"/>
    </row>
    <row r="727" spans="1:4">
      <c r="A727" s="2"/>
      <c r="B727" s="2"/>
      <c r="C727" s="2"/>
      <c r="D727" s="36"/>
    </row>
    <row r="728" spans="1:4">
      <c r="A728" s="2"/>
      <c r="B728" s="2"/>
      <c r="C728" s="2"/>
      <c r="D728" s="36"/>
    </row>
    <row r="729" spans="1:4">
      <c r="A729" s="2"/>
      <c r="B729" s="2"/>
      <c r="C729" s="2"/>
      <c r="D729" s="36"/>
    </row>
    <row r="730" spans="1:4">
      <c r="A730" s="2"/>
      <c r="B730" s="2"/>
      <c r="C730" s="2"/>
      <c r="D730" s="36"/>
    </row>
    <row r="731" spans="1:4">
      <c r="A731" s="2"/>
      <c r="B731" s="2"/>
      <c r="C731" s="2"/>
      <c r="D731" s="36"/>
    </row>
    <row r="732" spans="1:4">
      <c r="A732" s="2"/>
      <c r="B732" s="2"/>
      <c r="C732" s="2"/>
      <c r="D732" s="36"/>
    </row>
    <row r="733" spans="1:4">
      <c r="A733" s="2"/>
      <c r="B733" s="2"/>
      <c r="C733" s="2"/>
      <c r="D733" s="36"/>
    </row>
    <row r="734" spans="1:4">
      <c r="A734" s="2"/>
      <c r="B734" s="2"/>
      <c r="C734" s="2"/>
      <c r="D734" s="36"/>
    </row>
    <row r="735" spans="1:4">
      <c r="A735" s="2"/>
      <c r="B735" s="2"/>
      <c r="C735" s="2"/>
      <c r="D735" s="36"/>
    </row>
    <row r="736" spans="1:4">
      <c r="A736" s="2"/>
      <c r="B736" s="2"/>
      <c r="C736" s="2"/>
      <c r="D736" s="36"/>
    </row>
    <row r="737" spans="1:4">
      <c r="A737" s="2"/>
      <c r="B737" s="2"/>
      <c r="C737" s="2"/>
      <c r="D737" s="36"/>
    </row>
    <row r="738" spans="1:4">
      <c r="A738" s="2"/>
      <c r="B738" s="2"/>
      <c r="C738" s="2"/>
      <c r="D738" s="36"/>
    </row>
    <row r="739" spans="1:4">
      <c r="A739" s="2"/>
      <c r="B739" s="2"/>
      <c r="C739" s="2"/>
      <c r="D739" s="36"/>
    </row>
    <row r="740" spans="1:4">
      <c r="A740" s="2"/>
      <c r="B740" s="2"/>
      <c r="C740" s="2"/>
      <c r="D740" s="36"/>
    </row>
    <row r="741" spans="1:4">
      <c r="A741" s="2"/>
      <c r="B741" s="2"/>
      <c r="C741" s="2"/>
      <c r="D741" s="36"/>
    </row>
    <row r="742" spans="1:4">
      <c r="A742" s="2"/>
      <c r="B742" s="2"/>
      <c r="C742" s="2"/>
      <c r="D742" s="36"/>
    </row>
    <row r="743" spans="1:4">
      <c r="A743" s="2"/>
      <c r="B743" s="2"/>
      <c r="C743" s="2"/>
      <c r="D743" s="36"/>
    </row>
    <row r="744" spans="1:4">
      <c r="A744" s="2"/>
      <c r="B744" s="2"/>
      <c r="C744" s="2"/>
      <c r="D744" s="36"/>
    </row>
    <row r="745" spans="1:4">
      <c r="A745" s="2"/>
      <c r="B745" s="2"/>
      <c r="C745" s="2"/>
      <c r="D745" s="36"/>
    </row>
    <row r="746" spans="1:4">
      <c r="A746" s="2"/>
      <c r="B746" s="2"/>
      <c r="C746" s="2"/>
      <c r="D746" s="36"/>
    </row>
    <row r="747" spans="1:4">
      <c r="A747" s="2"/>
      <c r="B747" s="2"/>
      <c r="C747" s="2"/>
      <c r="D747" s="36"/>
    </row>
    <row r="748" spans="1:4">
      <c r="A748" s="2"/>
      <c r="B748" s="2"/>
      <c r="C748" s="2"/>
      <c r="D748" s="36"/>
    </row>
    <row r="749" spans="1:4">
      <c r="A749" s="2"/>
      <c r="B749" s="2"/>
      <c r="C749" s="2"/>
      <c r="D749" s="36"/>
    </row>
    <row r="750" spans="1:4">
      <c r="A750" s="2"/>
      <c r="B750" s="2"/>
      <c r="C750" s="2"/>
      <c r="D750" s="36"/>
    </row>
    <row r="751" spans="1:4">
      <c r="A751" s="2"/>
      <c r="B751" s="2"/>
      <c r="C751" s="2"/>
      <c r="D751" s="36"/>
    </row>
    <row r="752" spans="1:4">
      <c r="A752" s="2"/>
      <c r="B752" s="2"/>
      <c r="C752" s="2"/>
      <c r="D752" s="36"/>
    </row>
    <row r="753" spans="1:4">
      <c r="A753" s="2"/>
      <c r="B753" s="2"/>
      <c r="C753" s="2"/>
      <c r="D753" s="36"/>
    </row>
    <row r="754" spans="1:4">
      <c r="A754" s="2"/>
      <c r="B754" s="2"/>
      <c r="C754" s="2"/>
      <c r="D754" s="36"/>
    </row>
    <row r="755" spans="1:4">
      <c r="A755" s="2"/>
      <c r="B755" s="2"/>
      <c r="C755" s="2"/>
      <c r="D755" s="36"/>
    </row>
    <row r="756" spans="1:4">
      <c r="A756" s="2"/>
      <c r="B756" s="2"/>
      <c r="C756" s="2"/>
      <c r="D756" s="36"/>
    </row>
    <row r="757" spans="1:4">
      <c r="A757" s="2"/>
      <c r="B757" s="2"/>
      <c r="C757" s="2"/>
      <c r="D757" s="36"/>
    </row>
    <row r="758" spans="1:4">
      <c r="A758" s="2"/>
      <c r="B758" s="2"/>
      <c r="C758" s="2"/>
      <c r="D758" s="36"/>
    </row>
    <row r="759" spans="1:4">
      <c r="A759" s="2"/>
      <c r="B759" s="2"/>
      <c r="C759" s="2"/>
      <c r="D759" s="36"/>
    </row>
    <row r="760" spans="1:4">
      <c r="A760" s="2"/>
      <c r="B760" s="2"/>
      <c r="C760" s="2"/>
      <c r="D760" s="36"/>
    </row>
    <row r="761" spans="1:4">
      <c r="A761" s="2"/>
      <c r="B761" s="2"/>
      <c r="C761" s="2"/>
      <c r="D761" s="36"/>
    </row>
    <row r="762" spans="1:4">
      <c r="A762" s="2"/>
      <c r="B762" s="2"/>
      <c r="C762" s="2"/>
      <c r="D762" s="36"/>
    </row>
    <row r="763" spans="1:4">
      <c r="A763" s="2"/>
      <c r="B763" s="2"/>
      <c r="C763" s="2"/>
      <c r="D763" s="36"/>
    </row>
    <row r="764" spans="1:4">
      <c r="A764" s="2"/>
      <c r="B764" s="2"/>
      <c r="C764" s="2"/>
      <c r="D764" s="36"/>
    </row>
    <row r="765" spans="1:4">
      <c r="A765" s="2"/>
      <c r="B765" s="2"/>
      <c r="C765" s="2"/>
      <c r="D765" s="36"/>
    </row>
    <row r="766" spans="1:4">
      <c r="A766" s="2"/>
      <c r="B766" s="2"/>
      <c r="C766" s="2"/>
      <c r="D766" s="36"/>
    </row>
    <row r="767" spans="1:4">
      <c r="A767" s="2"/>
      <c r="B767" s="2"/>
      <c r="C767" s="2"/>
      <c r="D767" s="36"/>
    </row>
    <row r="768" spans="1:4">
      <c r="A768" s="2"/>
      <c r="B768" s="2"/>
      <c r="C768" s="2"/>
      <c r="D768" s="36"/>
    </row>
    <row r="769" spans="1:4">
      <c r="A769" s="2"/>
      <c r="B769" s="2"/>
      <c r="C769" s="2"/>
      <c r="D769" s="36"/>
    </row>
    <row r="770" spans="1:4">
      <c r="A770" s="2"/>
      <c r="B770" s="2"/>
      <c r="C770" s="2"/>
      <c r="D770" s="36"/>
    </row>
    <row r="771" spans="1:4">
      <c r="A771" s="2"/>
      <c r="B771" s="2"/>
      <c r="C771" s="2"/>
      <c r="D771" s="36"/>
    </row>
    <row r="772" spans="1:4">
      <c r="A772" s="2"/>
      <c r="B772" s="2"/>
      <c r="C772" s="2"/>
      <c r="D772" s="36"/>
    </row>
    <row r="773" spans="1:4">
      <c r="A773" s="2"/>
      <c r="B773" s="2"/>
      <c r="C773" s="2"/>
      <c r="D773" s="36"/>
    </row>
    <row r="774" spans="1:4">
      <c r="A774" s="2"/>
      <c r="B774" s="2"/>
      <c r="C774" s="2"/>
      <c r="D774" s="36"/>
    </row>
    <row r="775" spans="1:4">
      <c r="A775" s="2"/>
      <c r="B775" s="2"/>
      <c r="C775" s="2"/>
      <c r="D775" s="36"/>
    </row>
    <row r="776" spans="1:4">
      <c r="A776" s="2"/>
      <c r="B776" s="2"/>
      <c r="C776" s="2"/>
      <c r="D776" s="36"/>
    </row>
    <row r="777" spans="1:4">
      <c r="A777" s="2"/>
      <c r="B777" s="2"/>
      <c r="C777" s="2"/>
      <c r="D777" s="36"/>
    </row>
    <row r="778" spans="1:4">
      <c r="A778" s="2"/>
      <c r="B778" s="2"/>
      <c r="C778" s="2"/>
      <c r="D778" s="36"/>
    </row>
    <row r="779" spans="1:4">
      <c r="A779" s="2"/>
      <c r="B779" s="2"/>
      <c r="C779" s="2"/>
      <c r="D779" s="36"/>
    </row>
    <row r="780" spans="1:4">
      <c r="A780" s="2"/>
      <c r="B780" s="2"/>
      <c r="C780" s="2"/>
      <c r="D780" s="36"/>
    </row>
    <row r="781" spans="1:4">
      <c r="A781" s="2"/>
      <c r="B781" s="2"/>
      <c r="C781" s="2"/>
      <c r="D781" s="36"/>
    </row>
    <row r="782" spans="1:4">
      <c r="A782" s="2"/>
      <c r="B782" s="2"/>
      <c r="C782" s="2"/>
      <c r="D782" s="36"/>
    </row>
    <row r="783" spans="1:4">
      <c r="A783" s="2"/>
      <c r="B783" s="2"/>
      <c r="C783" s="2"/>
      <c r="D783" s="36"/>
    </row>
    <row r="784" spans="1:4">
      <c r="A784" s="2"/>
      <c r="B784" s="2"/>
      <c r="C784" s="2"/>
      <c r="D784" s="36"/>
    </row>
    <row r="785" spans="1:4">
      <c r="A785" s="2"/>
      <c r="B785" s="2"/>
      <c r="C785" s="2"/>
      <c r="D785" s="36"/>
    </row>
    <row r="786" spans="1:4">
      <c r="A786" s="2"/>
      <c r="B786" s="2"/>
      <c r="C786" s="2"/>
      <c r="D786" s="36"/>
    </row>
    <row r="787" spans="1:4">
      <c r="A787" s="2"/>
      <c r="B787" s="2"/>
      <c r="C787" s="2"/>
      <c r="D787" s="36"/>
    </row>
    <row r="788" spans="1:4">
      <c r="A788" s="2"/>
      <c r="B788" s="2"/>
      <c r="C788" s="2"/>
      <c r="D788" s="36"/>
    </row>
    <row r="789" spans="1:4">
      <c r="A789" s="2"/>
      <c r="B789" s="2"/>
      <c r="C789" s="2"/>
      <c r="D789" s="36"/>
    </row>
    <row r="790" spans="1:4">
      <c r="A790" s="2"/>
      <c r="B790" s="2"/>
      <c r="C790" s="2"/>
      <c r="D790" s="36"/>
    </row>
    <row r="791" spans="1:4">
      <c r="A791" s="2"/>
      <c r="B791" s="2"/>
      <c r="C791" s="2"/>
      <c r="D791" s="36"/>
    </row>
    <row r="792" spans="1:4">
      <c r="A792" s="2"/>
      <c r="B792" s="2"/>
      <c r="C792" s="2"/>
      <c r="D792" s="36"/>
    </row>
    <row r="793" spans="1:4">
      <c r="A793" s="2"/>
      <c r="B793" s="2"/>
      <c r="C793" s="2"/>
      <c r="D793" s="36"/>
    </row>
    <row r="794" spans="1:4">
      <c r="A794" s="2"/>
      <c r="B794" s="2"/>
      <c r="C794" s="2"/>
      <c r="D794" s="36"/>
    </row>
    <row r="795" spans="1:4">
      <c r="A795" s="2"/>
      <c r="B795" s="2"/>
      <c r="C795" s="2"/>
      <c r="D795" s="36"/>
    </row>
    <row r="796" spans="1:4">
      <c r="A796" s="2"/>
      <c r="B796" s="2"/>
      <c r="C796" s="2"/>
      <c r="D796" s="36"/>
    </row>
    <row r="797" spans="1:4">
      <c r="A797" s="2"/>
      <c r="B797" s="2"/>
      <c r="C797" s="2"/>
      <c r="D797" s="36"/>
    </row>
    <row r="798" spans="1:4">
      <c r="A798" s="2"/>
      <c r="B798" s="2"/>
      <c r="C798" s="2"/>
      <c r="D798" s="36"/>
    </row>
    <row r="799" spans="1:4">
      <c r="A799" s="2"/>
      <c r="B799" s="2"/>
      <c r="C799" s="2"/>
      <c r="D799" s="36"/>
    </row>
    <row r="800" spans="1:4">
      <c r="A800" s="2"/>
      <c r="B800" s="2"/>
      <c r="C800" s="2"/>
      <c r="D800" s="36"/>
    </row>
    <row r="801" spans="1:4">
      <c r="A801" s="2"/>
      <c r="B801" s="2"/>
      <c r="C801" s="2"/>
      <c r="D801" s="36"/>
    </row>
    <row r="802" spans="1:4">
      <c r="A802" s="2"/>
      <c r="B802" s="2"/>
      <c r="C802" s="2"/>
      <c r="D802" s="36"/>
    </row>
    <row r="803" spans="1:4">
      <c r="A803" s="2"/>
      <c r="B803" s="2"/>
      <c r="C803" s="2"/>
      <c r="D803" s="36"/>
    </row>
    <row r="804" spans="1:4">
      <c r="A804" s="2"/>
      <c r="B804" s="2"/>
      <c r="C804" s="2"/>
      <c r="D804" s="36"/>
    </row>
    <row r="805" spans="1:4">
      <c r="A805" s="2"/>
      <c r="B805" s="2"/>
      <c r="C805" s="2"/>
      <c r="D805" s="36"/>
    </row>
    <row r="806" spans="1:4">
      <c r="A806" s="2"/>
      <c r="B806" s="2"/>
      <c r="C806" s="2"/>
      <c r="D806" s="36"/>
    </row>
    <row r="807" spans="1:4">
      <c r="A807" s="2"/>
      <c r="B807" s="2"/>
      <c r="C807" s="2"/>
      <c r="D807" s="36"/>
    </row>
    <row r="808" spans="1:4">
      <c r="A808" s="2"/>
      <c r="B808" s="2"/>
      <c r="C808" s="2"/>
      <c r="D808" s="36"/>
    </row>
    <row r="809" spans="1:4">
      <c r="A809" s="2"/>
      <c r="B809" s="2"/>
      <c r="C809" s="2"/>
      <c r="D809" s="36"/>
    </row>
    <row r="810" spans="1:4">
      <c r="A810" s="2"/>
      <c r="B810" s="2"/>
      <c r="C810" s="2"/>
      <c r="D810" s="36"/>
    </row>
    <row r="811" spans="1:4">
      <c r="A811" s="2"/>
      <c r="B811" s="2"/>
      <c r="C811" s="2"/>
      <c r="D811" s="36"/>
    </row>
    <row r="812" spans="1:4">
      <c r="A812" s="2"/>
      <c r="B812" s="2"/>
      <c r="C812" s="2"/>
      <c r="D812" s="36"/>
    </row>
    <row r="813" spans="1:4">
      <c r="A813" s="2"/>
      <c r="B813" s="2"/>
      <c r="C813" s="2"/>
      <c r="D813" s="36"/>
    </row>
    <row r="814" spans="1:4">
      <c r="A814" s="2"/>
      <c r="B814" s="2"/>
      <c r="C814" s="2"/>
      <c r="D814" s="36"/>
    </row>
    <row r="815" spans="1:4">
      <c r="A815" s="2"/>
      <c r="B815" s="2"/>
      <c r="C815" s="2"/>
      <c r="D815" s="36"/>
    </row>
    <row r="816" spans="1:4">
      <c r="A816" s="2"/>
      <c r="B816" s="2"/>
      <c r="C816" s="2"/>
      <c r="D816" s="36"/>
    </row>
    <row r="817" spans="1:4">
      <c r="A817" s="2"/>
      <c r="B817" s="2"/>
      <c r="C817" s="2"/>
      <c r="D817" s="36"/>
    </row>
    <row r="818" spans="1:4">
      <c r="A818" s="2"/>
      <c r="B818" s="2"/>
      <c r="C818" s="2"/>
      <c r="D818" s="36"/>
    </row>
    <row r="819" spans="1:4">
      <c r="A819" s="2"/>
      <c r="B819" s="2"/>
      <c r="C819" s="2"/>
      <c r="D819" s="36"/>
    </row>
    <row r="820" spans="1:4">
      <c r="A820" s="2"/>
      <c r="B820" s="2"/>
      <c r="C820" s="2"/>
      <c r="D820" s="36"/>
    </row>
    <row r="821" spans="1:4">
      <c r="A821" s="2"/>
      <c r="B821" s="2"/>
      <c r="C821" s="2"/>
      <c r="D821" s="36"/>
    </row>
    <row r="822" spans="1:4">
      <c r="A822" s="2"/>
      <c r="B822" s="2"/>
      <c r="C822" s="2"/>
      <c r="D822" s="36"/>
    </row>
    <row r="823" spans="1:4">
      <c r="A823" s="2"/>
      <c r="B823" s="2"/>
      <c r="C823" s="2"/>
      <c r="D823" s="36"/>
    </row>
    <row r="824" spans="1:4">
      <c r="A824" s="2"/>
      <c r="B824" s="2"/>
      <c r="C824" s="2"/>
      <c r="D824" s="36"/>
    </row>
    <row r="825" spans="1:4">
      <c r="A825" s="2"/>
      <c r="B825" s="2"/>
      <c r="C825" s="2"/>
      <c r="D825" s="36"/>
    </row>
    <row r="826" spans="1:4">
      <c r="A826" s="2"/>
      <c r="B826" s="2"/>
      <c r="C826" s="2"/>
      <c r="D826" s="36"/>
    </row>
    <row r="827" spans="1:4">
      <c r="A827" s="2"/>
      <c r="B827" s="2"/>
      <c r="C827" s="2"/>
      <c r="D827" s="36"/>
    </row>
    <row r="828" spans="1:4">
      <c r="A828" s="2"/>
      <c r="B828" s="2"/>
      <c r="C828" s="2"/>
      <c r="D828" s="36"/>
    </row>
    <row r="829" spans="1:4">
      <c r="A829" s="2"/>
      <c r="B829" s="2"/>
      <c r="C829" s="2"/>
      <c r="D829" s="36"/>
    </row>
    <row r="830" spans="1:4">
      <c r="A830" s="2"/>
      <c r="B830" s="2"/>
      <c r="C830" s="2"/>
      <c r="D830" s="36"/>
    </row>
    <row r="831" spans="1:4">
      <c r="A831" s="2"/>
      <c r="B831" s="2"/>
      <c r="C831" s="2"/>
      <c r="D831" s="36"/>
    </row>
    <row r="832" spans="1:4">
      <c r="A832" s="2"/>
      <c r="B832" s="2"/>
      <c r="C832" s="2"/>
      <c r="D832" s="36"/>
    </row>
    <row r="833" spans="1:4">
      <c r="A833" s="2"/>
      <c r="B833" s="2"/>
      <c r="C833" s="2"/>
      <c r="D833" s="36"/>
    </row>
    <row r="834" spans="1:4">
      <c r="A834" s="2"/>
      <c r="B834" s="2"/>
      <c r="C834" s="2"/>
      <c r="D834" s="36"/>
    </row>
    <row r="835" spans="1:4">
      <c r="A835" s="2"/>
      <c r="B835" s="2"/>
      <c r="C835" s="2"/>
      <c r="D835" s="36"/>
    </row>
    <row r="836" spans="1:4">
      <c r="A836" s="2"/>
      <c r="B836" s="2"/>
      <c r="C836" s="2"/>
      <c r="D836" s="36"/>
    </row>
    <row r="837" spans="1:4">
      <c r="A837" s="2"/>
      <c r="B837" s="2"/>
      <c r="C837" s="2"/>
      <c r="D837" s="36"/>
    </row>
    <row r="838" spans="1:4">
      <c r="A838" s="2"/>
      <c r="B838" s="2"/>
      <c r="C838" s="2"/>
      <c r="D838" s="36"/>
    </row>
    <row r="839" spans="1:4">
      <c r="A839" s="2"/>
      <c r="B839" s="2"/>
      <c r="C839" s="2"/>
      <c r="D839" s="36"/>
    </row>
    <row r="840" spans="1:4">
      <c r="A840" s="2"/>
      <c r="B840" s="2"/>
      <c r="C840" s="2"/>
      <c r="D840" s="36"/>
    </row>
    <row r="841" spans="1:4">
      <c r="A841" s="2"/>
      <c r="B841" s="2"/>
      <c r="C841" s="2"/>
      <c r="D841" s="36"/>
    </row>
    <row r="842" spans="1:4">
      <c r="A842" s="2"/>
      <c r="B842" s="2"/>
      <c r="C842" s="2"/>
      <c r="D842" s="36"/>
    </row>
    <row r="843" spans="1:4">
      <c r="A843" s="2"/>
      <c r="B843" s="2"/>
      <c r="C843" s="2"/>
      <c r="D843" s="36"/>
    </row>
    <row r="844" spans="1:4">
      <c r="A844" s="2"/>
      <c r="B844" s="2"/>
      <c r="C844" s="2"/>
      <c r="D844" s="36"/>
    </row>
    <row r="845" spans="1:4">
      <c r="A845" s="2"/>
      <c r="B845" s="2"/>
      <c r="C845" s="2"/>
      <c r="D845" s="36"/>
    </row>
    <row r="846" spans="1:4">
      <c r="A846" s="2"/>
      <c r="B846" s="2"/>
      <c r="C846" s="2"/>
      <c r="D846" s="36"/>
    </row>
    <row r="847" spans="1:4">
      <c r="A847" s="2"/>
      <c r="B847" s="2"/>
      <c r="C847" s="2"/>
      <c r="D847" s="36"/>
    </row>
    <row r="848" spans="1:4">
      <c r="A848" s="2"/>
      <c r="B848" s="2"/>
      <c r="C848" s="2"/>
      <c r="D848" s="36"/>
    </row>
    <row r="849" spans="1:4">
      <c r="A849" s="2"/>
      <c r="B849" s="2"/>
      <c r="C849" s="2"/>
      <c r="D849" s="36"/>
    </row>
    <row r="850" spans="1:4">
      <c r="A850" s="2"/>
      <c r="B850" s="2"/>
      <c r="C850" s="2"/>
      <c r="D850" s="36"/>
    </row>
    <row r="851" spans="1:4">
      <c r="A851" s="2"/>
      <c r="B851" s="2"/>
      <c r="C851" s="2"/>
      <c r="D851" s="36"/>
    </row>
    <row r="852" spans="1:4">
      <c r="A852" s="2"/>
      <c r="B852" s="2"/>
      <c r="C852" s="2"/>
      <c r="D852" s="36"/>
    </row>
    <row r="853" spans="1:4">
      <c r="A853" s="2"/>
      <c r="B853" s="2"/>
      <c r="C853" s="2"/>
      <c r="D853" s="36"/>
    </row>
    <row r="854" spans="1:4">
      <c r="A854" s="2"/>
      <c r="B854" s="2"/>
      <c r="C854" s="2"/>
      <c r="D854" s="36"/>
    </row>
    <row r="855" spans="1:4">
      <c r="A855" s="2"/>
      <c r="B855" s="2"/>
      <c r="C855" s="2"/>
      <c r="D855" s="36"/>
    </row>
    <row r="856" spans="1:4">
      <c r="A856" s="2"/>
      <c r="B856" s="2"/>
      <c r="C856" s="2"/>
      <c r="D856" s="36"/>
    </row>
    <row r="857" spans="1:4">
      <c r="A857" s="2"/>
      <c r="B857" s="2"/>
      <c r="C857" s="2"/>
      <c r="D857" s="36"/>
    </row>
    <row r="858" spans="1:4">
      <c r="A858" s="2"/>
      <c r="B858" s="2"/>
      <c r="C858" s="2"/>
      <c r="D858" s="36"/>
    </row>
    <row r="859" spans="1:4">
      <c r="A859" s="2"/>
      <c r="B859" s="2"/>
      <c r="C859" s="2"/>
      <c r="D859" s="36"/>
    </row>
    <row r="860" spans="1:4">
      <c r="A860" s="2"/>
      <c r="B860" s="2"/>
      <c r="C860" s="2"/>
      <c r="D860" s="36"/>
    </row>
    <row r="861" spans="1:4">
      <c r="A861" s="2"/>
      <c r="B861" s="2"/>
      <c r="C861" s="2"/>
      <c r="D861" s="36"/>
    </row>
    <row r="862" spans="1:4">
      <c r="A862" s="2"/>
      <c r="B862" s="2"/>
      <c r="C862" s="2"/>
      <c r="D862" s="36"/>
    </row>
    <row r="863" spans="1:4">
      <c r="A863" s="2"/>
      <c r="B863" s="2"/>
      <c r="C863" s="2"/>
      <c r="D863" s="36"/>
    </row>
    <row r="864" spans="1:4">
      <c r="A864" s="2"/>
      <c r="B864" s="2"/>
      <c r="C864" s="2"/>
      <c r="D864" s="36"/>
    </row>
    <row r="865" spans="1:4">
      <c r="A865" s="2"/>
      <c r="B865" s="2"/>
      <c r="C865" s="2"/>
      <c r="D865" s="36"/>
    </row>
    <row r="866" spans="1:4">
      <c r="A866" s="2"/>
      <c r="B866" s="2"/>
      <c r="C866" s="2"/>
      <c r="D866" s="36"/>
    </row>
    <row r="867" spans="1:4">
      <c r="A867" s="2"/>
      <c r="B867" s="2"/>
      <c r="C867" s="2"/>
      <c r="D867" s="36"/>
    </row>
    <row r="868" spans="1:4">
      <c r="A868" s="2"/>
      <c r="B868" s="2"/>
      <c r="C868" s="2"/>
      <c r="D868" s="36"/>
    </row>
    <row r="869" spans="1:4">
      <c r="A869" s="2"/>
      <c r="B869" s="2"/>
      <c r="C869" s="2"/>
      <c r="D869" s="36"/>
    </row>
    <row r="870" spans="1:4">
      <c r="A870" s="2"/>
      <c r="B870" s="2"/>
      <c r="C870" s="2"/>
      <c r="D870" s="36"/>
    </row>
    <row r="871" spans="1:4">
      <c r="A871" s="2"/>
      <c r="B871" s="2"/>
      <c r="C871" s="2"/>
      <c r="D871" s="36"/>
    </row>
    <row r="872" spans="1:4">
      <c r="A872" s="2"/>
      <c r="B872" s="2"/>
      <c r="C872" s="2"/>
      <c r="D872" s="36"/>
    </row>
    <row r="873" spans="1:4">
      <c r="A873" s="2"/>
      <c r="B873" s="2"/>
      <c r="C873" s="2"/>
      <c r="D873" s="36"/>
    </row>
    <row r="874" spans="1:4">
      <c r="A874" s="2"/>
      <c r="B874" s="2"/>
      <c r="C874" s="2"/>
      <c r="D874" s="36"/>
    </row>
    <row r="875" spans="1:4">
      <c r="A875" s="2"/>
      <c r="B875" s="2"/>
      <c r="C875" s="2"/>
      <c r="D875" s="36"/>
    </row>
    <row r="876" spans="1:4">
      <c r="A876" s="2"/>
      <c r="B876" s="2"/>
      <c r="C876" s="2"/>
      <c r="D876" s="36"/>
    </row>
    <row r="877" spans="1:4">
      <c r="A877" s="2"/>
      <c r="B877" s="2"/>
      <c r="C877" s="2"/>
      <c r="D877" s="36"/>
    </row>
    <row r="878" spans="1:4">
      <c r="A878" s="2"/>
      <c r="B878" s="2"/>
      <c r="C878" s="2"/>
      <c r="D878" s="36"/>
    </row>
    <row r="879" spans="1:4">
      <c r="A879" s="2"/>
      <c r="B879" s="2"/>
      <c r="C879" s="2"/>
      <c r="D879" s="36"/>
    </row>
    <row r="880" spans="1:4">
      <c r="A880" s="2"/>
      <c r="B880" s="2"/>
      <c r="C880" s="2"/>
      <c r="D880" s="36"/>
    </row>
    <row r="881" spans="1:4">
      <c r="A881" s="2"/>
      <c r="B881" s="2"/>
      <c r="C881" s="2"/>
      <c r="D881" s="36"/>
    </row>
    <row r="882" spans="1:4">
      <c r="A882" s="2"/>
      <c r="B882" s="2"/>
      <c r="C882" s="2"/>
      <c r="D882" s="36"/>
    </row>
    <row r="883" spans="1:4">
      <c r="A883" s="2"/>
      <c r="B883" s="2"/>
      <c r="C883" s="2"/>
      <c r="D883" s="36"/>
    </row>
    <row r="884" spans="1:4">
      <c r="A884" s="2"/>
      <c r="B884" s="2"/>
      <c r="C884" s="2"/>
      <c r="D884" s="36"/>
    </row>
    <row r="885" spans="1:4">
      <c r="A885" s="2"/>
      <c r="B885" s="2"/>
      <c r="C885" s="2"/>
      <c r="D885" s="36"/>
    </row>
    <row r="886" spans="1:4">
      <c r="A886" s="2"/>
      <c r="B886" s="2"/>
      <c r="C886" s="2"/>
      <c r="D886" s="36"/>
    </row>
    <row r="887" spans="1:4">
      <c r="A887" s="2"/>
      <c r="B887" s="2"/>
      <c r="C887" s="2"/>
      <c r="D887" s="36"/>
    </row>
    <row r="888" spans="1:4">
      <c r="A888" s="2"/>
      <c r="B888" s="2"/>
      <c r="C888" s="2"/>
      <c r="D888" s="36"/>
    </row>
    <row r="889" spans="1:4">
      <c r="A889" s="2"/>
      <c r="B889" s="2"/>
      <c r="C889" s="2"/>
      <c r="D889" s="36"/>
    </row>
    <row r="890" spans="1:4">
      <c r="A890" s="2"/>
      <c r="B890" s="2"/>
      <c r="C890" s="2"/>
      <c r="D890" s="36"/>
    </row>
    <row r="891" spans="1:4">
      <c r="A891" s="2"/>
      <c r="B891" s="2"/>
      <c r="C891" s="2"/>
      <c r="D891" s="36"/>
    </row>
    <row r="892" spans="1:4">
      <c r="A892" s="2"/>
      <c r="B892" s="2"/>
      <c r="C892" s="2"/>
      <c r="D892" s="36"/>
    </row>
    <row r="893" spans="1:4">
      <c r="A893" s="2"/>
      <c r="B893" s="2"/>
      <c r="C893" s="2"/>
      <c r="D893" s="36"/>
    </row>
    <row r="894" spans="1:4">
      <c r="A894" s="2"/>
      <c r="B894" s="2"/>
      <c r="C894" s="2"/>
      <c r="D894" s="36"/>
    </row>
    <row r="895" spans="1:4">
      <c r="A895" s="2"/>
      <c r="B895" s="2"/>
      <c r="C895" s="2"/>
      <c r="D895" s="36"/>
    </row>
    <row r="896" spans="1:4">
      <c r="A896" s="2"/>
      <c r="B896" s="2"/>
      <c r="C896" s="2"/>
      <c r="D896" s="36"/>
    </row>
    <row r="897" spans="1:4">
      <c r="A897" s="2"/>
      <c r="B897" s="2"/>
      <c r="C897" s="2"/>
      <c r="D897" s="36"/>
    </row>
    <row r="898" spans="1:4">
      <c r="A898" s="2"/>
      <c r="B898" s="2"/>
      <c r="C898" s="2"/>
      <c r="D898" s="36"/>
    </row>
    <row r="899" spans="1:4">
      <c r="A899" s="2"/>
      <c r="B899" s="2"/>
      <c r="C899" s="2"/>
      <c r="D899" s="36"/>
    </row>
    <row r="900" spans="1:4">
      <c r="A900" s="2"/>
      <c r="B900" s="2"/>
      <c r="C900" s="2"/>
      <c r="D900" s="36"/>
    </row>
    <row r="901" spans="1:4">
      <c r="A901" s="2"/>
      <c r="B901" s="2"/>
      <c r="C901" s="2"/>
      <c r="D901" s="36"/>
    </row>
    <row r="902" spans="1:4">
      <c r="A902" s="2"/>
      <c r="B902" s="2"/>
      <c r="C902" s="2"/>
      <c r="D902" s="36"/>
    </row>
    <row r="903" spans="1:4">
      <c r="A903" s="2"/>
      <c r="B903" s="2"/>
      <c r="C903" s="2"/>
      <c r="D903" s="36"/>
    </row>
    <row r="904" spans="1:4">
      <c r="A904" s="2"/>
      <c r="B904" s="2"/>
      <c r="C904" s="2"/>
      <c r="D904" s="36"/>
    </row>
    <row r="905" spans="1:4">
      <c r="A905" s="2"/>
      <c r="B905" s="2"/>
      <c r="C905" s="2"/>
      <c r="D905" s="36"/>
    </row>
    <row r="906" spans="1:4">
      <c r="A906" s="2"/>
      <c r="B906" s="2"/>
      <c r="C906" s="2"/>
      <c r="D906" s="36"/>
    </row>
    <row r="907" spans="1:4">
      <c r="A907" s="2"/>
      <c r="B907" s="2"/>
      <c r="C907" s="2"/>
      <c r="D907" s="36"/>
    </row>
    <row r="908" spans="1:4">
      <c r="A908" s="2"/>
      <c r="B908" s="2"/>
      <c r="C908" s="2"/>
      <c r="D908" s="36"/>
    </row>
    <row r="909" spans="1:4">
      <c r="A909" s="2"/>
      <c r="B909" s="2"/>
      <c r="C909" s="2"/>
      <c r="D909" s="36"/>
    </row>
    <row r="910" spans="1:4">
      <c r="A910" s="2"/>
      <c r="B910" s="2"/>
      <c r="C910" s="2"/>
      <c r="D910" s="36"/>
    </row>
    <row r="911" spans="1:4">
      <c r="A911" s="2"/>
      <c r="B911" s="2"/>
      <c r="C911" s="2"/>
      <c r="D911" s="36"/>
    </row>
    <row r="912" spans="1:4">
      <c r="A912" s="2"/>
      <c r="B912" s="2"/>
      <c r="C912" s="2"/>
      <c r="D912" s="36"/>
    </row>
    <row r="913" spans="1:4">
      <c r="A913" s="2"/>
      <c r="B913" s="2"/>
      <c r="C913" s="2"/>
      <c r="D913" s="36"/>
    </row>
    <row r="914" spans="1:4">
      <c r="A914" s="2"/>
      <c r="B914" s="2"/>
      <c r="C914" s="2"/>
      <c r="D914" s="36"/>
    </row>
    <row r="915" spans="1:4">
      <c r="A915" s="2"/>
      <c r="B915" s="2"/>
      <c r="C915" s="2"/>
      <c r="D915" s="36"/>
    </row>
    <row r="916" spans="1:4">
      <c r="A916" s="2"/>
      <c r="B916" s="2"/>
      <c r="C916" s="2"/>
      <c r="D916" s="36"/>
    </row>
    <row r="917" spans="1:4">
      <c r="A917" s="2"/>
      <c r="B917" s="2"/>
      <c r="C917" s="2"/>
      <c r="D917" s="36"/>
    </row>
    <row r="918" spans="1:4">
      <c r="A918" s="2"/>
      <c r="B918" s="2"/>
      <c r="C918" s="2"/>
      <c r="D918" s="36"/>
    </row>
    <row r="919" spans="1:4">
      <c r="A919" s="2"/>
      <c r="B919" s="2"/>
      <c r="C919" s="2"/>
      <c r="D919" s="36"/>
    </row>
    <row r="920" spans="1:4">
      <c r="A920" s="2"/>
      <c r="B920" s="2"/>
      <c r="C920" s="2"/>
      <c r="D920" s="36"/>
    </row>
    <row r="921" spans="1:4">
      <c r="A921" s="2"/>
      <c r="B921" s="2"/>
      <c r="C921" s="2"/>
      <c r="D921" s="36"/>
    </row>
    <row r="922" spans="1:4">
      <c r="A922" s="2"/>
      <c r="B922" s="2"/>
      <c r="C922" s="2"/>
      <c r="D922" s="36"/>
    </row>
    <row r="923" spans="1:4">
      <c r="A923" s="2"/>
      <c r="B923" s="2"/>
      <c r="C923" s="2"/>
      <c r="D923" s="36"/>
    </row>
    <row r="924" spans="1:4">
      <c r="A924" s="2"/>
      <c r="B924" s="2"/>
      <c r="C924" s="2"/>
      <c r="D924" s="36"/>
    </row>
    <row r="925" spans="1:4">
      <c r="A925" s="2"/>
      <c r="B925" s="2"/>
      <c r="C925" s="2"/>
      <c r="D925" s="36"/>
    </row>
    <row r="926" spans="1:4">
      <c r="A926" s="2"/>
      <c r="B926" s="2"/>
      <c r="C926" s="2"/>
      <c r="D926" s="36"/>
    </row>
    <row r="927" spans="1:4">
      <c r="A927" s="2"/>
      <c r="B927" s="2"/>
      <c r="C927" s="2"/>
      <c r="D927" s="36"/>
    </row>
    <row r="928" spans="1:4">
      <c r="A928" s="2"/>
      <c r="B928" s="2"/>
      <c r="C928" s="2"/>
      <c r="D928" s="36"/>
    </row>
    <row r="929" spans="1:4">
      <c r="A929" s="2"/>
      <c r="B929" s="2"/>
      <c r="C929" s="2"/>
      <c r="D929" s="36"/>
    </row>
    <row r="930" spans="1:4">
      <c r="A930" s="2"/>
      <c r="B930" s="2"/>
      <c r="C930" s="2"/>
      <c r="D930" s="36"/>
    </row>
    <row r="931" spans="1:4">
      <c r="A931" s="2"/>
      <c r="B931" s="2"/>
      <c r="C931" s="2"/>
      <c r="D931" s="36"/>
    </row>
    <row r="932" spans="1:4">
      <c r="A932" s="2"/>
      <c r="B932" s="2"/>
      <c r="C932" s="2"/>
      <c r="D932" s="36"/>
    </row>
    <row r="933" spans="1:4">
      <c r="A933" s="2"/>
      <c r="B933" s="2"/>
      <c r="C933" s="2"/>
      <c r="D933" s="36"/>
    </row>
    <row r="934" spans="1:4">
      <c r="A934" s="2"/>
      <c r="B934" s="2"/>
      <c r="C934" s="2"/>
      <c r="D934" s="36"/>
    </row>
    <row r="935" spans="1:4">
      <c r="A935" s="2"/>
      <c r="B935" s="2"/>
      <c r="C935" s="2"/>
      <c r="D935" s="36"/>
    </row>
    <row r="936" spans="1:4">
      <c r="A936" s="2"/>
      <c r="B936" s="2"/>
      <c r="C936" s="2"/>
      <c r="D936" s="36"/>
    </row>
    <row r="937" spans="1:4">
      <c r="A937" s="2"/>
      <c r="B937" s="2"/>
      <c r="C937" s="2"/>
      <c r="D937" s="36"/>
    </row>
    <row r="938" spans="1:4">
      <c r="A938" s="2"/>
      <c r="B938" s="2"/>
      <c r="C938" s="2"/>
      <c r="D938" s="36"/>
    </row>
    <row r="939" spans="1:4">
      <c r="A939" s="2"/>
      <c r="B939" s="2"/>
      <c r="C939" s="2"/>
      <c r="D939" s="36"/>
    </row>
    <row r="940" spans="1:4">
      <c r="A940" s="2"/>
      <c r="B940" s="2"/>
      <c r="C940" s="2"/>
      <c r="D940" s="36"/>
    </row>
    <row r="941" spans="1:4">
      <c r="A941" s="2"/>
      <c r="B941" s="2"/>
      <c r="C941" s="2"/>
      <c r="D941" s="36"/>
    </row>
    <row r="942" spans="1:4">
      <c r="A942" s="2"/>
      <c r="B942" s="2"/>
      <c r="C942" s="2"/>
      <c r="D942" s="36"/>
    </row>
    <row r="943" spans="1:4">
      <c r="A943" s="2"/>
      <c r="B943" s="2"/>
      <c r="C943" s="2"/>
      <c r="D943" s="36"/>
    </row>
    <row r="944" spans="1:4">
      <c r="A944" s="2"/>
      <c r="B944" s="2"/>
      <c r="C944" s="2"/>
      <c r="D944" s="36"/>
    </row>
    <row r="945" spans="1:4">
      <c r="A945" s="2"/>
      <c r="B945" s="2"/>
      <c r="C945" s="2"/>
      <c r="D945" s="36"/>
    </row>
    <row r="946" spans="1:4">
      <c r="A946" s="2"/>
      <c r="B946" s="2"/>
      <c r="C946" s="2"/>
      <c r="D946" s="36"/>
    </row>
    <row r="947" spans="1:4">
      <c r="A947" s="2"/>
      <c r="B947" s="2"/>
      <c r="C947" s="2"/>
      <c r="D947" s="36"/>
    </row>
    <row r="948" spans="1:4">
      <c r="A948" s="2"/>
      <c r="B948" s="2"/>
      <c r="C948" s="2"/>
      <c r="D948" s="36"/>
    </row>
    <row r="949" spans="1:4">
      <c r="A949" s="2"/>
      <c r="B949" s="2"/>
      <c r="C949" s="2"/>
      <c r="D949" s="36"/>
    </row>
    <row r="950" spans="1:4">
      <c r="A950" s="2"/>
      <c r="B950" s="2"/>
      <c r="C950" s="2"/>
      <c r="D950" s="36"/>
    </row>
    <row r="951" spans="1:4">
      <c r="A951" s="2"/>
      <c r="B951" s="2"/>
      <c r="C951" s="2"/>
      <c r="D951" s="36"/>
    </row>
    <row r="952" spans="1:4">
      <c r="A952" s="2"/>
      <c r="B952" s="2"/>
      <c r="C952" s="2"/>
      <c r="D952" s="36"/>
    </row>
    <row r="953" spans="1:4">
      <c r="A953" s="2"/>
      <c r="B953" s="2"/>
      <c r="C953" s="2"/>
      <c r="D953" s="36"/>
    </row>
    <row r="954" spans="1:4">
      <c r="A954" s="2"/>
      <c r="B954" s="2"/>
      <c r="C954" s="2"/>
      <c r="D954" s="36"/>
    </row>
    <row r="955" spans="1:4">
      <c r="A955" s="2"/>
      <c r="B955" s="2"/>
      <c r="C955" s="2"/>
      <c r="D955" s="36"/>
    </row>
    <row r="956" spans="1:4">
      <c r="A956" s="2"/>
      <c r="B956" s="2"/>
      <c r="C956" s="2"/>
      <c r="D956" s="36"/>
    </row>
    <row r="957" spans="1:4">
      <c r="A957" s="2"/>
      <c r="B957" s="2"/>
      <c r="C957" s="2"/>
      <c r="D957" s="36"/>
    </row>
    <row r="958" spans="1:4">
      <c r="A958" s="2"/>
      <c r="B958" s="2"/>
      <c r="C958" s="2"/>
      <c r="D958" s="36"/>
    </row>
    <row r="959" spans="1:4">
      <c r="A959" s="2"/>
      <c r="B959" s="2"/>
      <c r="C959" s="2"/>
      <c r="D959" s="36"/>
    </row>
    <row r="960" spans="1:4">
      <c r="A960" s="2"/>
      <c r="B960" s="2"/>
      <c r="C960" s="2"/>
      <c r="D960" s="36"/>
    </row>
    <row r="961" spans="1:4">
      <c r="A961" s="2"/>
      <c r="B961" s="2"/>
      <c r="C961" s="2"/>
      <c r="D961" s="36"/>
    </row>
    <row r="962" spans="1:4">
      <c r="A962" s="2"/>
      <c r="B962" s="2"/>
      <c r="C962" s="2"/>
      <c r="D962" s="36"/>
    </row>
    <row r="963" spans="1:4">
      <c r="A963" s="2"/>
      <c r="B963" s="2"/>
      <c r="C963" s="2"/>
      <c r="D963" s="36"/>
    </row>
    <row r="964" spans="1:4">
      <c r="A964" s="2"/>
      <c r="B964" s="2"/>
      <c r="C964" s="2"/>
      <c r="D964" s="36"/>
    </row>
    <row r="965" spans="1:4">
      <c r="A965" s="2"/>
      <c r="B965" s="2"/>
      <c r="C965" s="2"/>
      <c r="D965" s="36"/>
    </row>
    <row r="966" spans="1:4">
      <c r="A966" s="2"/>
      <c r="B966" s="2"/>
      <c r="C966" s="2"/>
      <c r="D966" s="36"/>
    </row>
    <row r="967" spans="1:4">
      <c r="A967" s="2"/>
      <c r="B967" s="2"/>
      <c r="C967" s="2"/>
      <c r="D967" s="36"/>
    </row>
    <row r="968" spans="1:4">
      <c r="A968" s="2"/>
      <c r="B968" s="2"/>
      <c r="C968" s="2"/>
      <c r="D968" s="36"/>
    </row>
    <row r="969" spans="1:4">
      <c r="A969" s="2"/>
      <c r="B969" s="2"/>
      <c r="C969" s="2"/>
      <c r="D969" s="36"/>
    </row>
    <row r="970" spans="1:4">
      <c r="A970" s="2"/>
      <c r="B970" s="2"/>
      <c r="C970" s="2"/>
      <c r="D970" s="36"/>
    </row>
    <row r="971" spans="1:4">
      <c r="A971" s="2"/>
      <c r="B971" s="2"/>
      <c r="C971" s="2"/>
      <c r="D971" s="36"/>
    </row>
    <row r="972" spans="1:4">
      <c r="A972" s="2"/>
      <c r="B972" s="2"/>
      <c r="C972" s="2"/>
      <c r="D972" s="36"/>
    </row>
    <row r="973" spans="1:4">
      <c r="A973" s="2"/>
      <c r="B973" s="2"/>
      <c r="C973" s="2"/>
      <c r="D973" s="36"/>
    </row>
    <row r="974" spans="1:4">
      <c r="A974" s="2"/>
      <c r="B974" s="2"/>
      <c r="C974" s="2"/>
      <c r="D974" s="36"/>
    </row>
    <row r="975" spans="1:4">
      <c r="A975" s="2"/>
      <c r="B975" s="2"/>
      <c r="C975" s="2"/>
      <c r="D975" s="36"/>
    </row>
    <row r="976" spans="1:4">
      <c r="A976" s="2"/>
      <c r="B976" s="2"/>
      <c r="C976" s="2"/>
      <c r="D976" s="36"/>
    </row>
    <row r="977" spans="1:4">
      <c r="A977" s="2"/>
      <c r="B977" s="2"/>
      <c r="C977" s="2"/>
      <c r="D977" s="36"/>
    </row>
    <row r="978" spans="1:4">
      <c r="A978" s="2"/>
      <c r="B978" s="2"/>
      <c r="C978" s="2"/>
      <c r="D978" s="36"/>
    </row>
    <row r="979" spans="1:4">
      <c r="A979" s="2"/>
      <c r="B979" s="2"/>
      <c r="C979" s="2"/>
      <c r="D979" s="36"/>
    </row>
    <row r="980" spans="1:4">
      <c r="A980" s="2"/>
      <c r="B980" s="2"/>
      <c r="C980" s="2"/>
      <c r="D980" s="36"/>
    </row>
    <row r="981" spans="1:4">
      <c r="A981" s="2"/>
      <c r="B981" s="2"/>
      <c r="C981" s="2"/>
      <c r="D981" s="36"/>
    </row>
    <row r="982" spans="1:4">
      <c r="A982" s="2"/>
      <c r="B982" s="2"/>
      <c r="C982" s="2"/>
      <c r="D982" s="36"/>
    </row>
    <row r="983" spans="1:4">
      <c r="A983" s="2"/>
      <c r="B983" s="2"/>
      <c r="C983" s="2"/>
      <c r="D983" s="36"/>
    </row>
    <row r="984" spans="1:4">
      <c r="A984" s="2"/>
      <c r="B984" s="2"/>
      <c r="C984" s="2"/>
      <c r="D984" s="36"/>
    </row>
    <row r="985" spans="1:4">
      <c r="A985" s="2"/>
      <c r="B985" s="2"/>
      <c r="C985" s="2"/>
      <c r="D985" s="36"/>
    </row>
    <row r="986" spans="1:4">
      <c r="A986" s="2"/>
      <c r="B986" s="2"/>
      <c r="C986" s="2"/>
      <c r="D986" s="36"/>
    </row>
    <row r="987" spans="1:4">
      <c r="A987" s="2"/>
      <c r="B987" s="2"/>
      <c r="C987" s="2"/>
      <c r="D987" s="36"/>
    </row>
    <row r="988" spans="1:4">
      <c r="A988" s="2"/>
      <c r="B988" s="2"/>
      <c r="C988" s="2"/>
      <c r="D988" s="36"/>
    </row>
    <row r="989" spans="1:4">
      <c r="A989" s="2"/>
      <c r="B989" s="2"/>
      <c r="C989" s="2"/>
      <c r="D989" s="36"/>
    </row>
    <row r="990" spans="1:4">
      <c r="A990" s="2"/>
      <c r="B990" s="2"/>
      <c r="C990" s="2"/>
      <c r="D990" s="36"/>
    </row>
    <row r="991" spans="1:4">
      <c r="A991" s="2"/>
      <c r="B991" s="2"/>
      <c r="C991" s="2"/>
      <c r="D991" s="36"/>
    </row>
    <row r="992" spans="1:4">
      <c r="A992" s="2"/>
      <c r="B992" s="2"/>
      <c r="C992" s="2"/>
      <c r="D992" s="36"/>
    </row>
    <row r="993" spans="1:4">
      <c r="A993" s="2"/>
      <c r="B993" s="2"/>
      <c r="C993" s="2"/>
      <c r="D993" s="36"/>
    </row>
    <row r="994" spans="1:4">
      <c r="A994" s="2"/>
      <c r="B994" s="2"/>
      <c r="C994" s="2"/>
      <c r="D994" s="36"/>
    </row>
    <row r="995" spans="1:4">
      <c r="A995" s="2"/>
      <c r="B995" s="2"/>
      <c r="C995" s="2"/>
      <c r="D995" s="36"/>
    </row>
    <row r="996" spans="1:4">
      <c r="A996" s="2"/>
      <c r="B996" s="2"/>
      <c r="C996" s="2"/>
      <c r="D996" s="36"/>
    </row>
    <row r="997" spans="1:4">
      <c r="A997" s="2"/>
      <c r="B997" s="2"/>
      <c r="C997" s="2"/>
      <c r="D997" s="36"/>
    </row>
    <row r="998" spans="1:4">
      <c r="A998" s="2"/>
      <c r="B998" s="2"/>
      <c r="C998" s="2"/>
      <c r="D998" s="36"/>
    </row>
    <row r="999" spans="1:4">
      <c r="A999" s="2"/>
      <c r="B999" s="2"/>
      <c r="C999" s="2"/>
      <c r="D999" s="36"/>
    </row>
    <row r="1000" spans="1:4">
      <c r="A1000" s="2"/>
      <c r="B1000" s="2"/>
      <c r="C1000" s="2"/>
      <c r="D1000" s="36"/>
    </row>
    <row r="1001" spans="1:4">
      <c r="A1001" s="2"/>
      <c r="B1001" s="2"/>
      <c r="C1001" s="2"/>
      <c r="D1001" s="36"/>
    </row>
    <row r="1002" spans="1:4">
      <c r="A1002" s="2"/>
      <c r="B1002" s="2"/>
      <c r="C1002" s="2"/>
      <c r="D1002" s="36"/>
    </row>
    <row r="1003" spans="1:4">
      <c r="A1003" s="2"/>
      <c r="B1003" s="2"/>
      <c r="C1003" s="2"/>
      <c r="D1003" s="36"/>
    </row>
    <row r="1004" spans="1:4">
      <c r="A1004" s="2"/>
      <c r="B1004" s="2"/>
      <c r="C1004" s="2"/>
      <c r="D1004" s="36"/>
    </row>
    <row r="1005" spans="1:4">
      <c r="A1005" s="2"/>
      <c r="B1005" s="2"/>
      <c r="C1005" s="2"/>
      <c r="D1005" s="36"/>
    </row>
    <row r="1006" spans="1:4">
      <c r="A1006" s="2"/>
      <c r="B1006" s="2"/>
      <c r="C1006" s="2"/>
      <c r="D1006" s="36"/>
    </row>
    <row r="1007" spans="1:4">
      <c r="A1007" s="2"/>
      <c r="B1007" s="2"/>
      <c r="C1007" s="2"/>
      <c r="D1007" s="36"/>
    </row>
    <row r="1008" spans="1:4">
      <c r="A1008" s="2"/>
      <c r="B1008" s="2"/>
      <c r="C1008" s="2"/>
      <c r="D1008" s="36"/>
    </row>
    <row r="1009" spans="1:4">
      <c r="A1009" s="2"/>
      <c r="B1009" s="2"/>
      <c r="C1009" s="2"/>
      <c r="D1009" s="36"/>
    </row>
    <row r="1010" spans="1:4">
      <c r="A1010" s="2"/>
      <c r="B1010" s="2"/>
      <c r="C1010" s="2"/>
      <c r="D1010" s="36"/>
    </row>
    <row r="1011" spans="1:4">
      <c r="A1011" s="2"/>
      <c r="B1011" s="2"/>
      <c r="C1011" s="2"/>
      <c r="D1011" s="36"/>
    </row>
    <row r="1012" spans="1:4">
      <c r="A1012" s="2"/>
      <c r="B1012" s="2"/>
      <c r="C1012" s="2"/>
      <c r="D1012" s="36"/>
    </row>
    <row r="1013" spans="1:4">
      <c r="A1013" s="2"/>
      <c r="B1013" s="2"/>
      <c r="C1013" s="2"/>
      <c r="D1013" s="36"/>
    </row>
    <row r="1014" spans="1:4">
      <c r="A1014" s="2"/>
      <c r="B1014" s="2"/>
      <c r="C1014" s="2"/>
      <c r="D1014" s="36"/>
    </row>
    <row r="1015" spans="1:4">
      <c r="A1015" s="2"/>
      <c r="B1015" s="2"/>
      <c r="C1015" s="2"/>
      <c r="D1015" s="36"/>
    </row>
    <row r="1016" spans="1:4">
      <c r="A1016" s="2"/>
      <c r="B1016" s="2"/>
      <c r="C1016" s="2"/>
      <c r="D1016" s="36"/>
    </row>
    <row r="1017" spans="1:4">
      <c r="A1017" s="2"/>
      <c r="B1017" s="2"/>
      <c r="C1017" s="2"/>
      <c r="D1017" s="36"/>
    </row>
    <row r="1018" spans="1:4">
      <c r="A1018" s="2"/>
      <c r="B1018" s="2"/>
      <c r="C1018" s="2"/>
      <c r="D1018" s="36"/>
    </row>
    <row r="1019" spans="1:4">
      <c r="A1019" s="2"/>
      <c r="B1019" s="2"/>
      <c r="C1019" s="2"/>
      <c r="D1019" s="36"/>
    </row>
    <row r="1020" spans="1:4">
      <c r="A1020" s="2"/>
      <c r="B1020" s="2"/>
      <c r="C1020" s="2"/>
      <c r="D1020" s="36"/>
    </row>
    <row r="1021" spans="1:4">
      <c r="A1021" s="2"/>
      <c r="B1021" s="2"/>
      <c r="C1021" s="2"/>
      <c r="D1021" s="36"/>
    </row>
    <row r="1022" spans="1:4">
      <c r="A1022" s="2"/>
      <c r="B1022" s="2"/>
      <c r="C1022" s="2"/>
      <c r="D1022" s="36"/>
    </row>
    <row r="1023" spans="1:4">
      <c r="A1023" s="2"/>
      <c r="B1023" s="2"/>
      <c r="C1023" s="2"/>
      <c r="D1023" s="36"/>
    </row>
    <row r="1024" spans="1:4">
      <c r="A1024" s="2"/>
      <c r="B1024" s="2"/>
      <c r="C1024" s="2"/>
      <c r="D1024" s="36"/>
    </row>
    <row r="1025" spans="1:4">
      <c r="A1025" s="2"/>
      <c r="B1025" s="2"/>
      <c r="C1025" s="2"/>
      <c r="D1025" s="36"/>
    </row>
    <row r="1026" spans="1:4">
      <c r="A1026" s="2"/>
      <c r="B1026" s="2"/>
      <c r="C1026" s="2"/>
      <c r="D1026" s="36"/>
    </row>
    <row r="1027" spans="1:4">
      <c r="A1027" s="2"/>
      <c r="B1027" s="2"/>
      <c r="C1027" s="2"/>
      <c r="D1027" s="36"/>
    </row>
    <row r="1028" spans="1:4">
      <c r="A1028" s="2"/>
      <c r="B1028" s="2"/>
      <c r="C1028" s="2"/>
      <c r="D1028" s="36"/>
    </row>
    <row r="1029" spans="1:4">
      <c r="A1029" s="2"/>
      <c r="B1029" s="2"/>
      <c r="C1029" s="2"/>
      <c r="D1029" s="36"/>
    </row>
    <row r="1030" spans="1:4">
      <c r="A1030" s="2"/>
      <c r="B1030" s="2"/>
      <c r="C1030" s="2"/>
      <c r="D1030" s="36"/>
    </row>
    <row r="1031" spans="1:4">
      <c r="A1031" s="2"/>
      <c r="B1031" s="2"/>
      <c r="C1031" s="2"/>
      <c r="D1031" s="36"/>
    </row>
    <row r="1032" spans="1:4">
      <c r="A1032" s="2"/>
      <c r="B1032" s="2"/>
      <c r="C1032" s="2"/>
      <c r="D1032" s="36"/>
    </row>
    <row r="1033" spans="1:4">
      <c r="A1033" s="2"/>
      <c r="B1033" s="2"/>
      <c r="C1033" s="2"/>
      <c r="D1033" s="36"/>
    </row>
    <row r="1034" spans="1:4">
      <c r="A1034" s="2"/>
      <c r="B1034" s="2"/>
      <c r="C1034" s="2"/>
      <c r="D1034" s="36"/>
    </row>
    <row r="1035" spans="1:4">
      <c r="A1035" s="2"/>
      <c r="B1035" s="2"/>
      <c r="C1035" s="2"/>
      <c r="D1035" s="36"/>
    </row>
    <row r="1036" spans="1:4">
      <c r="A1036" s="2"/>
      <c r="B1036" s="2"/>
      <c r="C1036" s="2"/>
      <c r="D1036" s="36"/>
    </row>
    <row r="1037" spans="1:4">
      <c r="A1037" s="2"/>
      <c r="B1037" s="2"/>
      <c r="C1037" s="2"/>
      <c r="D1037" s="36"/>
    </row>
    <row r="1038" spans="1:4">
      <c r="A1038" s="2"/>
      <c r="B1038" s="2"/>
      <c r="C1038" s="2"/>
      <c r="D1038" s="36"/>
    </row>
    <row r="1039" spans="1:4">
      <c r="A1039" s="2"/>
      <c r="B1039" s="2"/>
      <c r="C1039" s="2"/>
      <c r="D1039" s="36"/>
    </row>
    <row r="1040" spans="1:4">
      <c r="A1040" s="2"/>
      <c r="B1040" s="2"/>
      <c r="C1040" s="2"/>
      <c r="D1040" s="36"/>
    </row>
    <row r="1041" spans="1:4">
      <c r="A1041" s="2"/>
      <c r="B1041" s="2"/>
      <c r="C1041" s="2"/>
      <c r="D1041" s="36"/>
    </row>
    <row r="1042" spans="1:4">
      <c r="A1042" s="2"/>
      <c r="B1042" s="2"/>
      <c r="C1042" s="2"/>
      <c r="D1042" s="36"/>
    </row>
    <row r="1043" spans="1:4">
      <c r="A1043" s="2"/>
      <c r="B1043" s="2"/>
      <c r="C1043" s="2"/>
      <c r="D1043" s="36"/>
    </row>
    <row r="1044" spans="1:4">
      <c r="A1044" s="2"/>
      <c r="B1044" s="2"/>
      <c r="C1044" s="2"/>
      <c r="D1044" s="36"/>
    </row>
    <row r="1045" spans="1:4">
      <c r="A1045" s="2"/>
      <c r="B1045" s="2"/>
      <c r="C1045" s="2"/>
      <c r="D1045" s="36"/>
    </row>
    <row r="1046" spans="1:4">
      <c r="A1046" s="2"/>
      <c r="B1046" s="2"/>
      <c r="C1046" s="2"/>
      <c r="D1046" s="36"/>
    </row>
    <row r="1047" spans="1:4">
      <c r="A1047" s="2"/>
      <c r="B1047" s="2"/>
      <c r="C1047" s="2"/>
      <c r="D1047" s="36"/>
    </row>
    <row r="1048" spans="1:4">
      <c r="A1048" s="2"/>
      <c r="B1048" s="2"/>
      <c r="C1048" s="2"/>
      <c r="D1048" s="36"/>
    </row>
    <row r="1049" spans="1:4">
      <c r="A1049" s="2"/>
      <c r="B1049" s="2"/>
      <c r="C1049" s="2"/>
      <c r="D1049" s="36"/>
    </row>
    <row r="1050" spans="1:4">
      <c r="A1050" s="2"/>
      <c r="B1050" s="2"/>
      <c r="C1050" s="2"/>
      <c r="D1050" s="36"/>
    </row>
    <row r="1051" spans="1:4">
      <c r="A1051" s="2"/>
      <c r="B1051" s="2"/>
      <c r="C1051" s="2"/>
      <c r="D1051" s="36"/>
    </row>
    <row r="1052" spans="1:4">
      <c r="A1052" s="2"/>
      <c r="B1052" s="2"/>
      <c r="C1052" s="2"/>
      <c r="D1052" s="36"/>
    </row>
    <row r="1053" spans="1:4">
      <c r="A1053" s="2"/>
      <c r="B1053" s="2"/>
      <c r="C1053" s="2"/>
      <c r="D1053" s="36"/>
    </row>
    <row r="1054" spans="1:4">
      <c r="A1054" s="2"/>
      <c r="B1054" s="2"/>
      <c r="C1054" s="2"/>
      <c r="D1054" s="36"/>
    </row>
    <row r="1055" spans="1:4">
      <c r="A1055" s="2"/>
      <c r="B1055" s="2"/>
      <c r="C1055" s="2"/>
      <c r="D1055" s="36"/>
    </row>
    <row r="1056" spans="1:4">
      <c r="A1056" s="2"/>
      <c r="B1056" s="2"/>
      <c r="C1056" s="2"/>
      <c r="D1056" s="36"/>
    </row>
    <row r="1057" spans="1:4">
      <c r="A1057" s="2"/>
      <c r="B1057" s="2"/>
      <c r="C1057" s="2"/>
      <c r="D1057" s="36"/>
    </row>
    <row r="1058" spans="1:4">
      <c r="A1058" s="2"/>
      <c r="B1058" s="2"/>
      <c r="C1058" s="2"/>
      <c r="D1058" s="36"/>
    </row>
    <row r="1059" spans="1:4">
      <c r="A1059" s="2"/>
      <c r="B1059" s="2"/>
      <c r="C1059" s="2"/>
      <c r="D1059" s="36"/>
    </row>
    <row r="1060" spans="1:4">
      <c r="A1060" s="2"/>
      <c r="B1060" s="2"/>
      <c r="C1060" s="2"/>
      <c r="D1060" s="36"/>
    </row>
    <row r="1061" spans="1:4">
      <c r="A1061" s="2"/>
      <c r="B1061" s="2"/>
      <c r="C1061" s="2"/>
      <c r="D1061" s="36"/>
    </row>
    <row r="1062" spans="1:4">
      <c r="A1062" s="2"/>
      <c r="B1062" s="2"/>
      <c r="C1062" s="2"/>
      <c r="D1062" s="36"/>
    </row>
    <row r="1063" spans="1:4">
      <c r="A1063" s="2"/>
      <c r="B1063" s="2"/>
      <c r="C1063" s="2"/>
      <c r="D1063" s="36"/>
    </row>
    <row r="1064" spans="1:4">
      <c r="A1064" s="2"/>
      <c r="B1064" s="2"/>
      <c r="C1064" s="2"/>
      <c r="D1064" s="36"/>
    </row>
    <row r="1065" spans="1:4">
      <c r="A1065" s="2"/>
      <c r="B1065" s="2"/>
      <c r="C1065" s="2"/>
      <c r="D1065" s="36"/>
    </row>
    <row r="1066" spans="1:4">
      <c r="A1066" s="2"/>
      <c r="B1066" s="2"/>
      <c r="C1066" s="2"/>
      <c r="D1066" s="36"/>
    </row>
    <row r="1067" spans="1:4">
      <c r="A1067" s="2"/>
      <c r="B1067" s="2"/>
      <c r="C1067" s="2"/>
      <c r="D1067" s="36"/>
    </row>
    <row r="1068" spans="1:4">
      <c r="A1068" s="2"/>
      <c r="B1068" s="2"/>
      <c r="C1068" s="2"/>
      <c r="D1068" s="36"/>
    </row>
    <row r="1069" spans="1:4">
      <c r="A1069" s="2"/>
      <c r="B1069" s="2"/>
      <c r="C1069" s="2"/>
      <c r="D1069" s="36"/>
    </row>
    <row r="1070" spans="1:4">
      <c r="A1070" s="2"/>
      <c r="B1070" s="2"/>
      <c r="C1070" s="2"/>
      <c r="D1070" s="36"/>
    </row>
    <row r="1071" spans="1:4">
      <c r="A1071" s="2"/>
      <c r="B1071" s="2"/>
      <c r="C1071" s="2"/>
      <c r="D1071" s="36"/>
    </row>
    <row r="1072" spans="1:4">
      <c r="A1072" s="2"/>
      <c r="B1072" s="2"/>
      <c r="C1072" s="2"/>
      <c r="D1072" s="36"/>
    </row>
    <row r="1073" spans="1:4">
      <c r="A1073" s="2"/>
      <c r="B1073" s="2"/>
      <c r="C1073" s="2"/>
      <c r="D1073" s="36"/>
    </row>
    <row r="1074" spans="1:4">
      <c r="A1074" s="2"/>
      <c r="B1074" s="2"/>
      <c r="C1074" s="2"/>
      <c r="D1074" s="36"/>
    </row>
    <row r="1075" spans="1:4">
      <c r="A1075" s="2"/>
      <c r="B1075" s="2"/>
      <c r="C1075" s="2"/>
      <c r="D1075" s="36"/>
    </row>
    <row r="1076" spans="1:4">
      <c r="A1076" s="2"/>
      <c r="B1076" s="2"/>
      <c r="C1076" s="2"/>
      <c r="D1076" s="36"/>
    </row>
    <row r="1077" spans="1:4">
      <c r="A1077" s="2"/>
      <c r="B1077" s="2"/>
      <c r="C1077" s="2"/>
      <c r="D1077" s="36"/>
    </row>
    <row r="1078" spans="1:4">
      <c r="A1078" s="2"/>
      <c r="B1078" s="2"/>
      <c r="C1078" s="2"/>
      <c r="D1078" s="36"/>
    </row>
    <row r="1079" spans="1:4">
      <c r="A1079" s="2"/>
      <c r="B1079" s="2"/>
      <c r="C1079" s="2"/>
      <c r="D1079" s="36"/>
    </row>
    <row r="1080" spans="1:4">
      <c r="A1080" s="2"/>
      <c r="B1080" s="2"/>
      <c r="C1080" s="2"/>
      <c r="D1080" s="36"/>
    </row>
    <row r="1081" spans="1:4">
      <c r="A1081" s="2"/>
      <c r="B1081" s="2"/>
      <c r="C1081" s="2"/>
      <c r="D1081" s="36"/>
    </row>
    <row r="1082" spans="1:4">
      <c r="A1082" s="2"/>
      <c r="B1082" s="2"/>
      <c r="C1082" s="2"/>
      <c r="D1082" s="36"/>
    </row>
    <row r="1083" spans="1:4">
      <c r="A1083" s="2"/>
      <c r="B1083" s="2"/>
      <c r="C1083" s="2"/>
      <c r="D1083" s="36"/>
    </row>
    <row r="1084" spans="1:4">
      <c r="A1084" s="2"/>
      <c r="B1084" s="2"/>
      <c r="C1084" s="2"/>
      <c r="D1084" s="36"/>
    </row>
    <row r="1085" spans="1:4">
      <c r="A1085" s="2"/>
      <c r="B1085" s="2"/>
      <c r="C1085" s="2"/>
      <c r="D1085" s="36"/>
    </row>
    <row r="1086" spans="1:4">
      <c r="A1086" s="2"/>
      <c r="B1086" s="2"/>
      <c r="C1086" s="2"/>
      <c r="D1086" s="36"/>
    </row>
    <row r="1087" spans="1:4">
      <c r="A1087" s="2"/>
      <c r="B1087" s="2"/>
      <c r="C1087" s="2"/>
      <c r="D1087" s="36"/>
    </row>
    <row r="1088" spans="1:4">
      <c r="A1088" s="2"/>
      <c r="B1088" s="2"/>
      <c r="C1088" s="2"/>
      <c r="D1088" s="36"/>
    </row>
    <row r="1089" spans="1:4">
      <c r="A1089" s="2"/>
      <c r="B1089" s="2"/>
      <c r="C1089" s="2"/>
      <c r="D1089" s="36"/>
    </row>
    <row r="1090" spans="1:4">
      <c r="A1090" s="2"/>
      <c r="B1090" s="2"/>
      <c r="C1090" s="2"/>
      <c r="D1090" s="36"/>
    </row>
    <row r="1091" spans="1:4">
      <c r="A1091" s="2"/>
      <c r="B1091" s="2"/>
      <c r="C1091" s="2"/>
      <c r="D1091" s="36"/>
    </row>
    <row r="1092" spans="1:4">
      <c r="A1092" s="2"/>
      <c r="B1092" s="2"/>
      <c r="C1092" s="2"/>
      <c r="D1092" s="36"/>
    </row>
    <row r="1093" spans="1:4">
      <c r="A1093" s="2"/>
      <c r="B1093" s="2"/>
      <c r="C1093" s="2"/>
      <c r="D1093" s="36"/>
    </row>
    <row r="1094" spans="1:4">
      <c r="A1094" s="2"/>
      <c r="B1094" s="2"/>
      <c r="C1094" s="2"/>
      <c r="D1094" s="36"/>
    </row>
    <row r="1095" spans="1:4">
      <c r="A1095" s="2"/>
      <c r="B1095" s="2"/>
      <c r="C1095" s="2"/>
      <c r="D1095" s="36"/>
    </row>
    <row r="1096" spans="1:4">
      <c r="A1096" s="2"/>
      <c r="B1096" s="2"/>
      <c r="C1096" s="2"/>
      <c r="D1096" s="36"/>
    </row>
    <row r="1097" spans="1:4">
      <c r="A1097" s="2"/>
      <c r="B1097" s="2"/>
      <c r="C1097" s="2"/>
      <c r="D1097" s="36"/>
    </row>
    <row r="1098" spans="1:4">
      <c r="A1098" s="2"/>
      <c r="B1098" s="2"/>
      <c r="C1098" s="2"/>
      <c r="D1098" s="36"/>
    </row>
    <row r="1099" spans="1:4">
      <c r="A1099" s="2"/>
      <c r="B1099" s="2"/>
      <c r="C1099" s="2"/>
      <c r="D1099" s="36"/>
    </row>
    <row r="1100" spans="1:4">
      <c r="A1100" s="2"/>
      <c r="B1100" s="2"/>
      <c r="C1100" s="2"/>
      <c r="D1100" s="36"/>
    </row>
    <row r="1101" spans="1:4">
      <c r="A1101" s="2"/>
      <c r="B1101" s="2"/>
      <c r="C1101" s="2"/>
      <c r="D1101" s="36"/>
    </row>
    <row r="1102" spans="1:4">
      <c r="A1102" s="2"/>
      <c r="B1102" s="2"/>
      <c r="C1102" s="2"/>
      <c r="D1102" s="36"/>
    </row>
    <row r="1103" spans="1:4">
      <c r="A1103" s="2"/>
      <c r="B1103" s="2"/>
      <c r="C1103" s="2"/>
      <c r="D1103" s="36"/>
    </row>
    <row r="1104" spans="1:4">
      <c r="A1104" s="2"/>
      <c r="B1104" s="2"/>
      <c r="C1104" s="2"/>
      <c r="D1104" s="36"/>
    </row>
    <row r="1105" spans="1:4">
      <c r="A1105" s="2"/>
      <c r="B1105" s="2"/>
      <c r="C1105" s="2"/>
      <c r="D1105" s="36"/>
    </row>
    <row r="1106" spans="1:4">
      <c r="A1106" s="2"/>
      <c r="B1106" s="2"/>
      <c r="C1106" s="2"/>
      <c r="D1106" s="36"/>
    </row>
    <row r="1107" spans="1:4">
      <c r="A1107" s="2"/>
      <c r="B1107" s="2"/>
      <c r="C1107" s="2"/>
      <c r="D1107" s="36"/>
    </row>
    <row r="1108" spans="1:4">
      <c r="A1108" s="2"/>
      <c r="B1108" s="2"/>
      <c r="C1108" s="2"/>
      <c r="D1108" s="36"/>
    </row>
    <row r="1109" spans="1:4">
      <c r="A1109" s="2"/>
      <c r="B1109" s="2"/>
      <c r="C1109" s="2"/>
      <c r="D1109" s="36"/>
    </row>
    <row r="1110" spans="1:4">
      <c r="A1110" s="2"/>
      <c r="B1110" s="2"/>
      <c r="C1110" s="2"/>
      <c r="D1110" s="36"/>
    </row>
    <row r="1111" spans="1:4">
      <c r="A1111" s="2"/>
      <c r="B1111" s="2"/>
      <c r="C1111" s="2"/>
      <c r="D1111" s="36"/>
    </row>
    <row r="1112" spans="1:4">
      <c r="A1112" s="2"/>
      <c r="B1112" s="2"/>
      <c r="C1112" s="2"/>
      <c r="D1112" s="36"/>
    </row>
    <row r="1113" spans="1:4">
      <c r="A1113" s="2"/>
      <c r="B1113" s="2"/>
      <c r="C1113" s="2"/>
      <c r="D1113" s="36"/>
    </row>
    <row r="1114" spans="1:4">
      <c r="A1114" s="2"/>
      <c r="B1114" s="2"/>
      <c r="C1114" s="2"/>
      <c r="D1114" s="36"/>
    </row>
    <row r="1115" spans="1:4">
      <c r="A1115" s="2"/>
      <c r="B1115" s="2"/>
      <c r="C1115" s="2"/>
      <c r="D1115" s="36"/>
    </row>
    <row r="1116" spans="1:4">
      <c r="A1116" s="2"/>
      <c r="B1116" s="2"/>
      <c r="C1116" s="2"/>
      <c r="D1116" s="36"/>
    </row>
    <row r="1117" spans="1:4">
      <c r="A1117" s="2"/>
      <c r="B1117" s="2"/>
      <c r="C1117" s="2"/>
      <c r="D1117" s="36"/>
    </row>
    <row r="1118" spans="1:4">
      <c r="A1118" s="2"/>
      <c r="B1118" s="2"/>
      <c r="C1118" s="2"/>
      <c r="D1118" s="36"/>
    </row>
    <row r="1119" spans="1:4">
      <c r="A1119" s="2"/>
      <c r="B1119" s="2"/>
      <c r="C1119" s="2"/>
      <c r="D1119" s="36"/>
    </row>
    <row r="1120" spans="1:4">
      <c r="A1120" s="2"/>
      <c r="B1120" s="2"/>
      <c r="C1120" s="2"/>
      <c r="D1120" s="36"/>
    </row>
    <row r="1121" spans="1:4">
      <c r="A1121" s="2"/>
      <c r="B1121" s="2"/>
      <c r="C1121" s="2"/>
      <c r="D1121" s="36"/>
    </row>
    <row r="1122" spans="1:4">
      <c r="A1122" s="2"/>
      <c r="B1122" s="2"/>
      <c r="C1122" s="2"/>
      <c r="D1122" s="36"/>
    </row>
    <row r="1123" spans="1:4">
      <c r="A1123" s="2"/>
      <c r="B1123" s="2"/>
      <c r="C1123" s="2"/>
      <c r="D1123" s="36"/>
    </row>
    <row r="1124" spans="1:4">
      <c r="A1124" s="2"/>
      <c r="B1124" s="2"/>
      <c r="C1124" s="2"/>
      <c r="D1124" s="36"/>
    </row>
    <row r="1125" spans="1:4">
      <c r="A1125" s="2"/>
      <c r="B1125" s="2"/>
      <c r="C1125" s="2"/>
      <c r="D1125" s="36"/>
    </row>
    <row r="1126" spans="1:4">
      <c r="A1126" s="2"/>
      <c r="B1126" s="2"/>
      <c r="C1126" s="2"/>
      <c r="D1126" s="36"/>
    </row>
    <row r="1127" spans="1:4">
      <c r="A1127" s="2"/>
      <c r="B1127" s="2"/>
      <c r="C1127" s="2"/>
      <c r="D1127" s="36"/>
    </row>
  </sheetData>
  <pageMargins left="0.7" right="0.7" top="0.75" bottom="0.75" header="0.3" footer="0.3"/>
  <pageSetup scale="75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selection activeCell="A11" sqref="A11:XFD11"/>
    </sheetView>
  </sheetViews>
  <sheetFormatPr defaultColWidth="46" defaultRowHeight="15"/>
  <cols>
    <col min="1" max="1" width="45.85546875" style="8" bestFit="1" customWidth="1"/>
    <col min="2" max="9" width="5.5703125" style="8" bestFit="1" customWidth="1"/>
    <col min="10" max="16384" width="46" style="8"/>
  </cols>
  <sheetData>
    <row r="1" spans="1:9">
      <c r="A1" s="25" t="s">
        <v>89</v>
      </c>
      <c r="B1" s="25" t="s">
        <v>66</v>
      </c>
      <c r="C1" s="25" t="s">
        <v>90</v>
      </c>
      <c r="D1" s="25" t="s">
        <v>91</v>
      </c>
      <c r="E1" s="25" t="s">
        <v>92</v>
      </c>
      <c r="F1" s="25" t="s">
        <v>69</v>
      </c>
      <c r="G1" s="25" t="s">
        <v>67</v>
      </c>
      <c r="H1" s="25" t="s">
        <v>64</v>
      </c>
      <c r="I1" s="25" t="s">
        <v>93</v>
      </c>
    </row>
    <row r="2" spans="1:9">
      <c r="A2" s="8" t="s">
        <v>73</v>
      </c>
      <c r="B2" s="26">
        <v>0.31492922148662977</v>
      </c>
      <c r="C2" s="26">
        <v>0.31492922148662977</v>
      </c>
      <c r="D2" s="26">
        <v>0.31492922148662977</v>
      </c>
      <c r="E2" s="26">
        <v>0.31492922148662977</v>
      </c>
      <c r="F2" s="26">
        <v>0.31492922148662977</v>
      </c>
      <c r="G2" s="26">
        <v>0.31492922148662977</v>
      </c>
      <c r="H2" s="26">
        <v>0.31492922148662977</v>
      </c>
      <c r="I2" s="26">
        <v>0.31492922148662977</v>
      </c>
    </row>
    <row r="3" spans="1:9">
      <c r="A3" s="8" t="s">
        <v>94</v>
      </c>
      <c r="B3" s="26">
        <v>0.43140989244743805</v>
      </c>
      <c r="C3" s="26">
        <v>0.43140989244743805</v>
      </c>
      <c r="D3" s="26">
        <v>0.43140989244743805</v>
      </c>
      <c r="E3" s="26">
        <v>0.43140989244743805</v>
      </c>
      <c r="F3" s="26">
        <v>0.43140989244743805</v>
      </c>
      <c r="G3" s="26">
        <v>0.43140989244743805</v>
      </c>
      <c r="H3" s="26">
        <v>0.43140989244743805</v>
      </c>
      <c r="I3" s="26">
        <v>0.43140989244743805</v>
      </c>
    </row>
    <row r="4" spans="1:9">
      <c r="A4" s="8" t="s">
        <v>74</v>
      </c>
      <c r="B4" s="26">
        <v>0.28904462793978353</v>
      </c>
      <c r="C4" s="26">
        <v>0.28904462793978353</v>
      </c>
      <c r="D4" s="26">
        <v>0.28904462793978353</v>
      </c>
      <c r="E4" s="26">
        <v>0.28904462793978353</v>
      </c>
      <c r="F4" s="26">
        <v>0.28904462793978353</v>
      </c>
      <c r="G4" s="26">
        <v>0.28904462793978353</v>
      </c>
      <c r="H4" s="26">
        <v>0.28904462793978353</v>
      </c>
      <c r="I4" s="26">
        <v>0.28904462793978353</v>
      </c>
    </row>
    <row r="5" spans="1:9">
      <c r="A5" s="8" t="s">
        <v>95</v>
      </c>
      <c r="B5" s="26">
        <v>0.39344582191206351</v>
      </c>
      <c r="C5" s="26">
        <v>0.39344582191206351</v>
      </c>
      <c r="D5" s="26">
        <v>0.39344582191206351</v>
      </c>
      <c r="E5" s="26">
        <v>0.39344582191206351</v>
      </c>
      <c r="F5" s="26">
        <v>0.39344582191206351</v>
      </c>
      <c r="G5" s="26">
        <v>0.39344582191206351</v>
      </c>
      <c r="H5" s="26">
        <v>0.39344582191206351</v>
      </c>
      <c r="I5" s="26">
        <v>0.39344582191206351</v>
      </c>
    </row>
    <row r="6" spans="1:9">
      <c r="A6" s="8" t="s">
        <v>96</v>
      </c>
      <c r="B6" s="26">
        <v>0.44607782879065094</v>
      </c>
      <c r="C6" s="26">
        <v>0.44607782879065094</v>
      </c>
      <c r="D6" s="26">
        <v>0.44607782879065094</v>
      </c>
      <c r="E6" s="26">
        <v>0.44607782879065094</v>
      </c>
      <c r="F6" s="26">
        <v>0.44607782879065094</v>
      </c>
      <c r="G6" s="26">
        <v>0.44607782879065094</v>
      </c>
      <c r="H6" s="26">
        <v>0.44607782879065094</v>
      </c>
      <c r="I6" s="26">
        <v>0.44607782879065094</v>
      </c>
    </row>
    <row r="7" spans="1:9">
      <c r="A7" s="8" t="s">
        <v>97</v>
      </c>
      <c r="B7" s="26">
        <v>0.44607782879065094</v>
      </c>
      <c r="C7" s="26">
        <v>0.44607782879065094</v>
      </c>
      <c r="D7" s="26">
        <v>0.44607782879065094</v>
      </c>
      <c r="E7" s="26">
        <v>0.44607782879065094</v>
      </c>
      <c r="F7" s="26">
        <v>0.44607782879065094</v>
      </c>
      <c r="G7" s="26">
        <v>0.44607782879065094</v>
      </c>
      <c r="H7" s="26">
        <v>0.44607782879065094</v>
      </c>
      <c r="I7" s="26">
        <v>0.44607782879065094</v>
      </c>
    </row>
    <row r="8" spans="1:9">
      <c r="A8" s="8" t="s">
        <v>98</v>
      </c>
      <c r="B8" s="26">
        <v>0.28818180815488864</v>
      </c>
      <c r="C8" s="26">
        <v>0.28818180815488864</v>
      </c>
      <c r="D8" s="26">
        <v>0.28818180815488864</v>
      </c>
      <c r="E8" s="26">
        <v>0.28818180815488864</v>
      </c>
      <c r="F8" s="26">
        <v>0.28818180815488864</v>
      </c>
      <c r="G8" s="26">
        <v>0.28818180815488864</v>
      </c>
      <c r="H8" s="26">
        <v>0.28818180815488864</v>
      </c>
      <c r="I8" s="26">
        <v>0.28818180815488864</v>
      </c>
    </row>
    <row r="9" spans="1:9">
      <c r="A9" s="8" t="s">
        <v>82</v>
      </c>
      <c r="B9" s="26">
        <v>0.31492922148662977</v>
      </c>
      <c r="C9" s="26">
        <v>0.31492922148662977</v>
      </c>
      <c r="D9" s="26">
        <v>0.31492922148662977</v>
      </c>
      <c r="E9" s="26">
        <v>0.31492922148662977</v>
      </c>
      <c r="F9" s="26">
        <v>0.31492922148662977</v>
      </c>
      <c r="G9" s="26">
        <v>0.31492922148662977</v>
      </c>
      <c r="H9" s="26">
        <v>0.31492922148662977</v>
      </c>
      <c r="I9" s="26">
        <v>0.31492922148662977</v>
      </c>
    </row>
    <row r="10" spans="1:9">
      <c r="A10" s="8" t="s">
        <v>83</v>
      </c>
      <c r="B10" s="26">
        <v>0.36669840858032232</v>
      </c>
      <c r="C10" s="26">
        <v>0.36669840858032232</v>
      </c>
      <c r="D10" s="26">
        <v>0.36669840858032232</v>
      </c>
      <c r="E10" s="26">
        <v>0.36669840858032232</v>
      </c>
      <c r="F10" s="26">
        <v>0.36669840858032232</v>
      </c>
      <c r="G10" s="26">
        <v>0.36669840858032232</v>
      </c>
      <c r="H10" s="26">
        <v>0.36669840858032232</v>
      </c>
      <c r="I10" s="26">
        <v>0.36669840858032232</v>
      </c>
    </row>
    <row r="11" spans="1:9">
      <c r="A11" s="8" t="s">
        <v>99</v>
      </c>
      <c r="B11" s="26">
        <v>0.28818180815488864</v>
      </c>
      <c r="C11" s="26">
        <v>0.28818180815488864</v>
      </c>
      <c r="D11" s="26">
        <v>0.28818180815488864</v>
      </c>
      <c r="E11" s="26">
        <v>0.28818180815488864</v>
      </c>
      <c r="F11" s="26">
        <v>0.28818180815488864</v>
      </c>
      <c r="G11" s="26">
        <v>0.28818180815488864</v>
      </c>
      <c r="H11" s="26">
        <v>0.28818180815488864</v>
      </c>
      <c r="I11" s="26">
        <v>0.28818180815488864</v>
      </c>
    </row>
    <row r="12" spans="1:9">
      <c r="A12" s="8" t="s">
        <v>100</v>
      </c>
      <c r="B12" s="26">
        <v>0.34081381503347608</v>
      </c>
      <c r="C12" s="26">
        <v>0.34081381503347608</v>
      </c>
      <c r="D12" s="26">
        <v>0.34081381503347608</v>
      </c>
      <c r="E12" s="26">
        <v>0.34081381503347608</v>
      </c>
      <c r="F12" s="26">
        <v>0.34081381503347608</v>
      </c>
      <c r="G12" s="26">
        <v>0.34081381503347608</v>
      </c>
      <c r="H12" s="26">
        <v>0.34081381503347608</v>
      </c>
      <c r="I12" s="26">
        <v>0.34081381503347608</v>
      </c>
    </row>
    <row r="13" spans="1:9">
      <c r="A13" s="8" t="s">
        <v>101</v>
      </c>
      <c r="B13" s="26">
        <v>0.26229721460804234</v>
      </c>
      <c r="C13" s="26">
        <v>0.26229721460804234</v>
      </c>
      <c r="D13" s="26">
        <v>0.26229721460804234</v>
      </c>
      <c r="E13" s="26">
        <v>0.26229721460804234</v>
      </c>
      <c r="F13" s="26">
        <v>0.26229721460804234</v>
      </c>
      <c r="G13" s="26">
        <v>0.26229721460804234</v>
      </c>
      <c r="H13" s="26">
        <v>0.26229721460804234</v>
      </c>
      <c r="I13" s="26">
        <v>0.26229721460804234</v>
      </c>
    </row>
    <row r="14" spans="1:9">
      <c r="A14" s="8" t="s">
        <v>102</v>
      </c>
      <c r="B14" s="26">
        <v>0.26229721460804234</v>
      </c>
      <c r="C14" s="26">
        <v>0.26229721460804234</v>
      </c>
      <c r="D14" s="26">
        <v>0.26229721460804234</v>
      </c>
      <c r="E14" s="26">
        <v>0.26229721460804234</v>
      </c>
      <c r="F14" s="26">
        <v>0.26229721460804234</v>
      </c>
      <c r="G14" s="26">
        <v>0.26229721460804234</v>
      </c>
      <c r="H14" s="26">
        <v>0.26229721460804234</v>
      </c>
      <c r="I14" s="26">
        <v>0.26229721460804234</v>
      </c>
    </row>
    <row r="15" spans="1:9">
      <c r="A15" s="8" t="s">
        <v>87</v>
      </c>
      <c r="B15" s="26">
        <v>5.2632006878587441E-2</v>
      </c>
      <c r="C15" s="26">
        <v>5.2632006878587441E-2</v>
      </c>
      <c r="D15" s="26">
        <v>5.2632006878587441E-2</v>
      </c>
      <c r="E15" s="26">
        <v>5.2632006878587441E-2</v>
      </c>
      <c r="F15" s="26">
        <v>5.2632006878587441E-2</v>
      </c>
      <c r="G15" s="26">
        <v>5.2632006878587441E-2</v>
      </c>
      <c r="H15" s="26">
        <v>5.2632006878587441E-2</v>
      </c>
      <c r="I15" s="26">
        <v>5.2632006878587441E-2</v>
      </c>
    </row>
    <row r="16" spans="1:9">
      <c r="A16" s="8" t="s">
        <v>88</v>
      </c>
      <c r="B16" s="26">
        <v>2.5884593546846281E-2</v>
      </c>
      <c r="C16" s="26">
        <v>2.5884593546846281E-2</v>
      </c>
      <c r="D16" s="26">
        <v>2.5884593546846281E-2</v>
      </c>
      <c r="E16" s="26">
        <v>2.5884593546846281E-2</v>
      </c>
      <c r="F16" s="26">
        <v>2.5884593546846281E-2</v>
      </c>
      <c r="G16" s="26">
        <v>2.5884593546846281E-2</v>
      </c>
      <c r="H16" s="26">
        <v>2.5884593546846281E-2</v>
      </c>
      <c r="I16" s="26">
        <v>2.5884593546846281E-2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7"/>
  <sheetViews>
    <sheetView workbookViewId="0">
      <selection sqref="A1:XFD1048576"/>
    </sheetView>
  </sheetViews>
  <sheetFormatPr defaultColWidth="9.28515625" defaultRowHeight="15"/>
  <cols>
    <col min="1" max="1" width="10.85546875" style="8" bestFit="1" customWidth="1"/>
    <col min="2" max="2" width="12" style="8" customWidth="1"/>
    <col min="3" max="3" width="10" style="8" customWidth="1"/>
    <col min="4" max="4" width="11.5703125" style="8" customWidth="1"/>
    <col min="5" max="16384" width="9.28515625" style="8"/>
  </cols>
  <sheetData>
    <row r="1" spans="1:4" s="28" customFormat="1" ht="30">
      <c r="A1" s="27" t="s">
        <v>103</v>
      </c>
      <c r="B1" s="27" t="s">
        <v>104</v>
      </c>
      <c r="C1" s="27" t="s">
        <v>105</v>
      </c>
      <c r="D1" s="27" t="s">
        <v>106</v>
      </c>
    </row>
    <row r="2" spans="1:4">
      <c r="A2" s="8" t="s">
        <v>107</v>
      </c>
      <c r="B2" s="29">
        <v>0.21662408079198633</v>
      </c>
      <c r="C2" s="29">
        <v>50.8</v>
      </c>
      <c r="D2" s="29">
        <v>0</v>
      </c>
    </row>
    <row r="3" spans="1:4">
      <c r="A3" s="8" t="s">
        <v>108</v>
      </c>
      <c r="B3" s="29">
        <v>0.8000257540499307</v>
      </c>
      <c r="C3" s="29">
        <v>49.9</v>
      </c>
      <c r="D3" s="29">
        <v>0</v>
      </c>
    </row>
    <row r="4" spans="1:4">
      <c r="A4" s="8" t="s">
        <v>109</v>
      </c>
      <c r="B4" s="29">
        <v>0.62530322808123395</v>
      </c>
      <c r="C4" s="29">
        <v>53.6</v>
      </c>
      <c r="D4" s="29">
        <v>0.65991277806456849</v>
      </c>
    </row>
    <row r="5" spans="1:4">
      <c r="A5" s="8" t="s">
        <v>110</v>
      </c>
      <c r="B5" s="29">
        <v>0.33207993731950614</v>
      </c>
      <c r="C5" s="29">
        <v>53.9</v>
      </c>
      <c r="D5" s="29">
        <v>8.2489456030307357E-2</v>
      </c>
    </row>
    <row r="6" spans="1:4">
      <c r="A6" s="8" t="s">
        <v>111</v>
      </c>
      <c r="B6" s="29">
        <v>0</v>
      </c>
      <c r="C6" s="29">
        <v>49.3</v>
      </c>
      <c r="D6" s="29">
        <v>0.33309682523931117</v>
      </c>
    </row>
    <row r="7" spans="1:4">
      <c r="A7" s="8" t="s">
        <v>112</v>
      </c>
      <c r="B7" s="29">
        <v>0.19169263689718</v>
      </c>
      <c r="C7" s="29">
        <v>57.7</v>
      </c>
      <c r="D7" s="2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1"/>
  <sheetViews>
    <sheetView workbookViewId="0">
      <selection activeCell="D14" sqref="D14"/>
    </sheetView>
  </sheetViews>
  <sheetFormatPr defaultRowHeight="15"/>
  <cols>
    <col min="1" max="1" width="17.42578125" bestFit="1" customWidth="1"/>
  </cols>
  <sheetData>
    <row r="1" spans="1:6">
      <c r="A1" s="20" t="s">
        <v>8</v>
      </c>
    </row>
    <row r="2" spans="1:6">
      <c r="A2" t="s">
        <v>31</v>
      </c>
      <c r="B2" t="s">
        <v>32</v>
      </c>
    </row>
    <row r="3" spans="1:6">
      <c r="A3" s="8" t="s">
        <v>28</v>
      </c>
      <c r="B3">
        <v>15.9</v>
      </c>
      <c r="C3" s="8" t="s">
        <v>29</v>
      </c>
    </row>
    <row r="4" spans="1:6">
      <c r="A4" s="8" t="s">
        <v>30</v>
      </c>
      <c r="B4" s="29">
        <f>'Moore''s Creek Phases 3 and 4'!K40</f>
        <v>108.52190348424286</v>
      </c>
      <c r="C4" s="8" t="s">
        <v>29</v>
      </c>
      <c r="D4" s="22"/>
      <c r="E4" s="8"/>
    </row>
    <row r="5" spans="1:6">
      <c r="A5" s="8" t="s">
        <v>35</v>
      </c>
      <c r="B5">
        <f>(B3/B4)*365</f>
        <v>53.477683432291208</v>
      </c>
      <c r="C5" s="8" t="s">
        <v>134</v>
      </c>
    </row>
    <row r="6" spans="1:6">
      <c r="A6" t="s">
        <v>34</v>
      </c>
      <c r="B6" s="21">
        <f>(ROUND((43.75*B5)/(4.38+B5),1))/100</f>
        <v>0.40399999999999997</v>
      </c>
    </row>
    <row r="7" spans="1:6">
      <c r="A7" t="s">
        <v>33</v>
      </c>
      <c r="B7" s="21">
        <f>(ROUND(44.53+6.146*LN(B5)+0.145*(LN(B5)^2),1))/100</f>
        <v>0.71299999999999997</v>
      </c>
    </row>
    <row r="8" spans="1:6" s="8" customFormat="1">
      <c r="B8" s="21"/>
    </row>
    <row r="9" spans="1:6" s="8" customFormat="1">
      <c r="A9" s="20" t="s">
        <v>37</v>
      </c>
    </row>
    <row r="10" spans="1:6" s="8" customFormat="1">
      <c r="A10" s="8" t="s">
        <v>31</v>
      </c>
      <c r="B10" s="8" t="s">
        <v>32</v>
      </c>
    </row>
    <row r="11" spans="1:6" s="8" customFormat="1">
      <c r="B11" s="8" t="s">
        <v>53</v>
      </c>
      <c r="D11" s="8" t="s">
        <v>54</v>
      </c>
      <c r="F11" s="8" t="s">
        <v>55</v>
      </c>
    </row>
    <row r="12" spans="1:6" s="8" customFormat="1">
      <c r="A12" s="8" t="s">
        <v>28</v>
      </c>
      <c r="B12" s="8">
        <v>15.55</v>
      </c>
      <c r="C12" s="8" t="s">
        <v>29</v>
      </c>
      <c r="D12" s="8">
        <v>15.48</v>
      </c>
      <c r="E12" s="8" t="s">
        <v>29</v>
      </c>
    </row>
    <row r="13" spans="1:6" s="8" customFormat="1">
      <c r="A13" s="8" t="s">
        <v>30</v>
      </c>
      <c r="B13" s="8">
        <v>525.25</v>
      </c>
      <c r="D13" s="8">
        <v>525.25</v>
      </c>
    </row>
    <row r="14" spans="1:6" s="8" customFormat="1">
      <c r="A14" s="8" t="s">
        <v>35</v>
      </c>
      <c r="B14" s="8">
        <f>(B12/B13)*365</f>
        <v>10.805806758686341</v>
      </c>
      <c r="D14" s="8">
        <f>(D12/D13)*365</f>
        <v>10.757163255592575</v>
      </c>
    </row>
    <row r="15" spans="1:6" s="8" customFormat="1">
      <c r="A15" s="8" t="s">
        <v>34</v>
      </c>
      <c r="B15" s="21">
        <f>(ROUND((43.75*B14)/(4.38+B14),1))/100</f>
        <v>0.311</v>
      </c>
      <c r="D15" s="21">
        <f>(ROUND((43.75*D14)/(4.38+D14),1))/100</f>
        <v>0.311</v>
      </c>
      <c r="F15" s="21">
        <f>B15-D15</f>
        <v>0</v>
      </c>
    </row>
    <row r="16" spans="1:6" s="8" customFormat="1">
      <c r="A16" s="8" t="s">
        <v>33</v>
      </c>
      <c r="B16" s="21">
        <f>(ROUND(44.53+6.146*LN(B14)+0.145*(LN(B14)^2),1))/100</f>
        <v>0.6</v>
      </c>
      <c r="D16" s="21">
        <f>(ROUND(44.53+6.146*LN(D14)+0.145*(LN(D14)^2),1))/100</f>
        <v>0.59899999999999998</v>
      </c>
      <c r="F16" s="21">
        <f>B16-D16</f>
        <v>1.0000000000000009E-3</v>
      </c>
    </row>
    <row r="17" spans="1:3" s="8" customFormat="1">
      <c r="B17" s="21"/>
    </row>
    <row r="18" spans="1:3">
      <c r="A18" s="20" t="s">
        <v>40</v>
      </c>
      <c r="B18" s="8"/>
    </row>
    <row r="19" spans="1:3">
      <c r="A19" s="8" t="s">
        <v>35</v>
      </c>
      <c r="B19" s="8">
        <v>14</v>
      </c>
      <c r="C19" s="8"/>
    </row>
    <row r="20" spans="1:3">
      <c r="A20" s="8" t="s">
        <v>34</v>
      </c>
      <c r="B20" s="21">
        <f>(ROUND((43.75*B19)/(4.38+B19),1))/100</f>
        <v>0.33299999999999996</v>
      </c>
      <c r="C20" s="21"/>
    </row>
    <row r="21" spans="1:3">
      <c r="A21" s="8" t="s">
        <v>33</v>
      </c>
      <c r="B21" s="21">
        <f>(ROUND(44.53+6.146*LN(B19)+0.145*(LN(B19)^2),1))/100</f>
        <v>0.61799999999999999</v>
      </c>
      <c r="C21" s="2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"/>
  <sheetViews>
    <sheetView workbookViewId="0">
      <selection activeCell="B3" sqref="B3"/>
    </sheetView>
  </sheetViews>
  <sheetFormatPr defaultRowHeight="15"/>
  <sheetData>
    <row r="1" spans="1:3">
      <c r="A1" s="20" t="s">
        <v>39</v>
      </c>
      <c r="B1" s="8"/>
      <c r="C1" s="8"/>
    </row>
    <row r="2" spans="1:3">
      <c r="A2" s="8" t="s">
        <v>56</v>
      </c>
      <c r="B2" s="8">
        <v>1</v>
      </c>
      <c r="C2" s="8" t="s">
        <v>57</v>
      </c>
    </row>
    <row r="3" spans="1:3">
      <c r="A3" s="8" t="s">
        <v>58</v>
      </c>
      <c r="B3" s="21">
        <f>0.3178*LN(B2)+0.7405</f>
        <v>0.74050000000000005</v>
      </c>
      <c r="C3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E29" sqref="E29:I29"/>
    </sheetView>
  </sheetViews>
  <sheetFormatPr defaultRowHeight="15"/>
  <cols>
    <col min="1" max="1" width="2.7109375" bestFit="1" customWidth="1"/>
    <col min="2" max="2" width="37.42578125" bestFit="1" customWidth="1"/>
    <col min="3" max="3" width="12.7109375" bestFit="1" customWidth="1"/>
    <col min="4" max="4" width="7.85546875" bestFit="1" customWidth="1"/>
    <col min="5" max="5" width="50.7109375" style="8" bestFit="1" customWidth="1"/>
    <col min="6" max="6" width="8.140625" bestFit="1" customWidth="1"/>
    <col min="7" max="8" width="8.140625" style="8" customWidth="1"/>
    <col min="9" max="9" width="8.140625" style="26" customWidth="1"/>
    <col min="10" max="10" width="15.7109375" bestFit="1" customWidth="1"/>
    <col min="11" max="11" width="11.7109375" customWidth="1"/>
  </cols>
  <sheetData>
    <row r="1" spans="1:13">
      <c r="A1" s="23" t="s">
        <v>59</v>
      </c>
      <c r="B1" s="23" t="s">
        <v>60</v>
      </c>
      <c r="C1" s="23" t="s">
        <v>103</v>
      </c>
      <c r="D1" s="23" t="s">
        <v>62</v>
      </c>
      <c r="E1" s="23" t="s">
        <v>113</v>
      </c>
      <c r="F1" s="23" t="s">
        <v>61</v>
      </c>
      <c r="G1" s="23" t="s">
        <v>123</v>
      </c>
      <c r="H1" s="23" t="s">
        <v>121</v>
      </c>
      <c r="I1" s="26" t="s">
        <v>122</v>
      </c>
      <c r="J1" s="24" t="s">
        <v>127</v>
      </c>
      <c r="K1" s="31" t="s">
        <v>124</v>
      </c>
      <c r="L1" s="32" t="s">
        <v>125</v>
      </c>
      <c r="M1" s="32" t="s">
        <v>126</v>
      </c>
    </row>
    <row r="2" spans="1:13">
      <c r="A2" s="23">
        <v>4</v>
      </c>
      <c r="B2" s="23" t="s">
        <v>68</v>
      </c>
      <c r="C2" s="23" t="s">
        <v>63</v>
      </c>
      <c r="D2" s="23">
        <v>1210</v>
      </c>
      <c r="E2" s="30" t="s">
        <v>114</v>
      </c>
      <c r="F2" s="23" t="s">
        <v>64</v>
      </c>
      <c r="G2" s="26">
        <f>EMCs!$B$13</f>
        <v>1.2445441802046733</v>
      </c>
      <c r="H2" s="26">
        <f>EMCs!$C$13</f>
        <v>0.21319951734720002</v>
      </c>
      <c r="I2" s="26">
        <f>ROCs!$H$11</f>
        <v>0.28818180815488864</v>
      </c>
      <c r="J2" s="24">
        <v>12.487731248799999</v>
      </c>
      <c r="K2" s="29">
        <f>Other!$C$2*I2*J2/12</f>
        <v>15.234653177366637</v>
      </c>
      <c r="L2" s="8">
        <f>ROUND(2.721*K2*G2,1)</f>
        <v>51.6</v>
      </c>
      <c r="M2" s="8">
        <f>ROUND((2.721*K2*H2)+(Other!$B$2*J2),1)</f>
        <v>11.5</v>
      </c>
    </row>
    <row r="3" spans="1:13">
      <c r="A3" s="23">
        <v>4</v>
      </c>
      <c r="B3" s="23" t="s">
        <v>68</v>
      </c>
      <c r="C3" s="23" t="s">
        <v>63</v>
      </c>
      <c r="D3" s="23">
        <v>1210</v>
      </c>
      <c r="E3" s="30" t="s">
        <v>114</v>
      </c>
      <c r="F3" s="23" t="s">
        <v>69</v>
      </c>
      <c r="G3" s="26">
        <f>EMCs!$B$13</f>
        <v>1.2445441802046733</v>
      </c>
      <c r="H3" s="26">
        <f>EMCs!$C$13</f>
        <v>0.21319951734720002</v>
      </c>
      <c r="I3" s="26">
        <f>ROCs!$F$11</f>
        <v>0.28818180815488864</v>
      </c>
      <c r="J3" s="24">
        <v>0.68322675499399999</v>
      </c>
      <c r="K3" s="29">
        <f>Other!$C$2*I3*J3/12</f>
        <v>0.83351590825046451</v>
      </c>
      <c r="L3" s="8">
        <f t="shared" ref="L3:L29" si="0">ROUND(2.721*K3*G3,1)</f>
        <v>2.8</v>
      </c>
      <c r="M3" s="8">
        <f>ROUND((2.721*K3*H3)+(Other!$B$2*J3),1)</f>
        <v>0.6</v>
      </c>
    </row>
    <row r="4" spans="1:13">
      <c r="A4" s="23">
        <v>4</v>
      </c>
      <c r="B4" s="23" t="s">
        <v>68</v>
      </c>
      <c r="C4" s="23" t="s">
        <v>63</v>
      </c>
      <c r="D4" s="23">
        <v>1210</v>
      </c>
      <c r="E4" s="30" t="s">
        <v>114</v>
      </c>
      <c r="F4" s="23" t="s">
        <v>69</v>
      </c>
      <c r="G4" s="26">
        <f>EMCs!$B$13</f>
        <v>1.2445441802046733</v>
      </c>
      <c r="H4" s="26">
        <f>EMCs!$C$13</f>
        <v>0.21319951734720002</v>
      </c>
      <c r="I4" s="26">
        <f>ROCs!$F$11</f>
        <v>0.28818180815488864</v>
      </c>
      <c r="J4" s="24">
        <v>30.886094785699999</v>
      </c>
      <c r="K4" s="29">
        <f>Other!$C$2*I4*J4/12</f>
        <v>37.680098385255349</v>
      </c>
      <c r="L4" s="8">
        <f t="shared" si="0"/>
        <v>127.6</v>
      </c>
      <c r="M4" s="8">
        <f>ROUND((2.721*K4*H4)+(Other!$B$2*J4),1)</f>
        <v>28.5</v>
      </c>
    </row>
    <row r="5" spans="1:13">
      <c r="A5" s="23">
        <v>4</v>
      </c>
      <c r="B5" s="23" t="s">
        <v>68</v>
      </c>
      <c r="C5" s="23" t="s">
        <v>63</v>
      </c>
      <c r="D5" s="23">
        <v>1210</v>
      </c>
      <c r="E5" s="30" t="s">
        <v>114</v>
      </c>
      <c r="F5" s="23" t="s">
        <v>69</v>
      </c>
      <c r="G5" s="26">
        <f>EMCs!$B$13</f>
        <v>1.2445441802046733</v>
      </c>
      <c r="H5" s="26">
        <f>EMCs!$C$13</f>
        <v>0.21319951734720002</v>
      </c>
      <c r="I5" s="26">
        <f>ROCs!$F$11</f>
        <v>0.28818180815488864</v>
      </c>
      <c r="J5" s="24">
        <v>2.3923524113899999E-2</v>
      </c>
      <c r="K5" s="29">
        <f>Other!$C$2*I5*J5/12</f>
        <v>2.9185973448191974E-2</v>
      </c>
      <c r="L5" s="8">
        <f t="shared" si="0"/>
        <v>0.1</v>
      </c>
      <c r="M5" s="8">
        <f>ROUND((2.721*K5*H5)+(Other!$B$2*J5),1)</f>
        <v>0</v>
      </c>
    </row>
    <row r="6" spans="1:13">
      <c r="A6" s="23">
        <v>4</v>
      </c>
      <c r="B6" s="23" t="s">
        <v>68</v>
      </c>
      <c r="C6" s="23" t="s">
        <v>63</v>
      </c>
      <c r="D6" s="23">
        <v>1210</v>
      </c>
      <c r="E6" s="30" t="s">
        <v>114</v>
      </c>
      <c r="F6" s="23" t="s">
        <v>69</v>
      </c>
      <c r="G6" s="26">
        <f>EMCs!$B$13</f>
        <v>1.2445441802046733</v>
      </c>
      <c r="H6" s="26">
        <f>EMCs!$C$13</f>
        <v>0.21319951734720002</v>
      </c>
      <c r="I6" s="26">
        <f>ROCs!$F$11</f>
        <v>0.28818180815488864</v>
      </c>
      <c r="J6" s="24">
        <v>3.0545412215000001E-2</v>
      </c>
      <c r="K6" s="29">
        <f>Other!$C$2*I6*J6/12</f>
        <v>3.7264475987176686E-2</v>
      </c>
      <c r="L6" s="8">
        <f t="shared" si="0"/>
        <v>0.1</v>
      </c>
      <c r="M6" s="8">
        <f>ROUND((2.721*K6*H6)+(Other!$B$2*J6),1)</f>
        <v>0</v>
      </c>
    </row>
    <row r="7" spans="1:13">
      <c r="A7" s="23">
        <v>4</v>
      </c>
      <c r="B7" s="23" t="s">
        <v>68</v>
      </c>
      <c r="C7" s="23" t="s">
        <v>63</v>
      </c>
      <c r="D7" s="23">
        <v>1210</v>
      </c>
      <c r="E7" s="30" t="s">
        <v>114</v>
      </c>
      <c r="F7" s="23" t="s">
        <v>69</v>
      </c>
      <c r="G7" s="26">
        <f>EMCs!$B$13</f>
        <v>1.2445441802046733</v>
      </c>
      <c r="H7" s="26">
        <f>EMCs!$C$13</f>
        <v>0.21319951734720002</v>
      </c>
      <c r="I7" s="26">
        <f>ROCs!$F$11</f>
        <v>0.28818180815488864</v>
      </c>
      <c r="J7" s="24">
        <v>3.39652930414</v>
      </c>
      <c r="K7" s="29">
        <f>Other!$C$2*I7*J7/12</f>
        <v>4.1436626817467532</v>
      </c>
      <c r="L7" s="8">
        <f t="shared" si="0"/>
        <v>14</v>
      </c>
      <c r="M7" s="8">
        <f>ROUND((2.721*K7*H7)+(Other!$B$2*J7),1)</f>
        <v>3.1</v>
      </c>
    </row>
    <row r="8" spans="1:13">
      <c r="A8" s="23">
        <v>4</v>
      </c>
      <c r="B8" s="23" t="s">
        <v>68</v>
      </c>
      <c r="C8" s="23" t="s">
        <v>63</v>
      </c>
      <c r="D8" s="23">
        <v>1210</v>
      </c>
      <c r="E8" s="30" t="s">
        <v>114</v>
      </c>
      <c r="F8" s="23" t="s">
        <v>69</v>
      </c>
      <c r="G8" s="26">
        <f>EMCs!$B$13</f>
        <v>1.2445441802046733</v>
      </c>
      <c r="H8" s="26">
        <f>EMCs!$C$13</f>
        <v>0.21319951734720002</v>
      </c>
      <c r="I8" s="26">
        <f>ROCs!$F$11</f>
        <v>0.28818180815488864</v>
      </c>
      <c r="J8" s="24">
        <v>91.988218516100005</v>
      </c>
      <c r="K8" s="29">
        <f>Other!$C$2*I8*J8/12</f>
        <v>112.22283516321404</v>
      </c>
      <c r="L8" s="8">
        <f t="shared" si="0"/>
        <v>380</v>
      </c>
      <c r="M8" s="8">
        <f>ROUND((2.721*K8*H8)+(Other!$B$2*J8),1)</f>
        <v>85</v>
      </c>
    </row>
    <row r="9" spans="1:13">
      <c r="A9" s="23">
        <v>4</v>
      </c>
      <c r="B9" s="23" t="s">
        <v>68</v>
      </c>
      <c r="C9" s="23" t="s">
        <v>63</v>
      </c>
      <c r="D9" s="23">
        <v>1210</v>
      </c>
      <c r="E9" s="30" t="s">
        <v>114</v>
      </c>
      <c r="F9" s="23" t="s">
        <v>64</v>
      </c>
      <c r="G9" s="26">
        <f>EMCs!$B$13</f>
        <v>1.2445441802046733</v>
      </c>
      <c r="H9" s="26">
        <f>EMCs!$C$13</f>
        <v>0.21319951734720002</v>
      </c>
      <c r="I9" s="26">
        <f>ROCs!$H$11</f>
        <v>0.28818180815488864</v>
      </c>
      <c r="J9" s="24">
        <v>2.0030292383300001E-2</v>
      </c>
      <c r="K9" s="29">
        <f>Other!$C$2*I9*J9/12</f>
        <v>2.44363488788364E-2</v>
      </c>
      <c r="L9" s="8">
        <f t="shared" si="0"/>
        <v>0.1</v>
      </c>
      <c r="M9" s="8">
        <f>ROUND((2.721*K9*H9)+(Other!$B$2*J9),1)</f>
        <v>0</v>
      </c>
    </row>
    <row r="10" spans="1:13">
      <c r="A10" s="23">
        <v>4</v>
      </c>
      <c r="B10" s="23" t="s">
        <v>68</v>
      </c>
      <c r="C10" s="23" t="s">
        <v>63</v>
      </c>
      <c r="D10" s="23">
        <v>1210</v>
      </c>
      <c r="E10" s="30" t="s">
        <v>114</v>
      </c>
      <c r="F10" s="23" t="s">
        <v>64</v>
      </c>
      <c r="G10" s="26">
        <f>EMCs!$B$13</f>
        <v>1.2445441802046733</v>
      </c>
      <c r="H10" s="26">
        <f>EMCs!$C$13</f>
        <v>0.21319951734720002</v>
      </c>
      <c r="I10" s="26">
        <f>ROCs!$H$11</f>
        <v>0.28818180815488864</v>
      </c>
      <c r="J10" s="24">
        <v>6.1344121304999999E-2</v>
      </c>
      <c r="K10" s="29">
        <f>Other!$C$2*I10*J10/12</f>
        <v>7.4837966475438708E-2</v>
      </c>
      <c r="L10" s="8">
        <f t="shared" si="0"/>
        <v>0.3</v>
      </c>
      <c r="M10" s="8">
        <f>ROUND((2.721*K10*H10)+(Other!$B$2*J10),1)</f>
        <v>0.1</v>
      </c>
    </row>
    <row r="11" spans="1:13">
      <c r="A11" s="23">
        <v>4</v>
      </c>
      <c r="B11" s="23" t="s">
        <v>68</v>
      </c>
      <c r="C11" s="23" t="s">
        <v>63</v>
      </c>
      <c r="D11" s="23">
        <v>1210</v>
      </c>
      <c r="E11" s="30" t="s">
        <v>114</v>
      </c>
      <c r="F11" s="23" t="s">
        <v>64</v>
      </c>
      <c r="G11" s="26">
        <f>EMCs!$B$13</f>
        <v>1.2445441802046733</v>
      </c>
      <c r="H11" s="26">
        <f>EMCs!$C$13</f>
        <v>0.21319951734720002</v>
      </c>
      <c r="I11" s="26">
        <f>ROCs!$H$11</f>
        <v>0.28818180815488864</v>
      </c>
      <c r="J11" s="24">
        <v>0.166918713361</v>
      </c>
      <c r="K11" s="29">
        <f>Other!$C$2*I11*J11/12</f>
        <v>0.2036357650723363</v>
      </c>
      <c r="L11" s="8">
        <f t="shared" si="0"/>
        <v>0.7</v>
      </c>
      <c r="M11" s="8">
        <f>ROUND((2.721*K11*H11)+(Other!$B$2*J11),1)</f>
        <v>0.2</v>
      </c>
    </row>
    <row r="12" spans="1:13">
      <c r="A12" s="23">
        <v>4</v>
      </c>
      <c r="B12" s="23" t="s">
        <v>68</v>
      </c>
      <c r="C12" s="23" t="s">
        <v>63</v>
      </c>
      <c r="D12" s="23">
        <v>1210</v>
      </c>
      <c r="E12" s="30" t="s">
        <v>114</v>
      </c>
      <c r="F12" s="23" t="s">
        <v>69</v>
      </c>
      <c r="G12" s="26">
        <f>EMCs!$B$13</f>
        <v>1.2445441802046733</v>
      </c>
      <c r="H12" s="26">
        <f>EMCs!$C$13</f>
        <v>0.21319951734720002</v>
      </c>
      <c r="I12" s="26">
        <f>ROCs!$F$11</f>
        <v>0.28818180815488864</v>
      </c>
      <c r="J12" s="24">
        <v>3.1461230153100002</v>
      </c>
      <c r="K12" s="29">
        <f>Other!$C$2*I12*J12/12</f>
        <v>3.8381746080725918</v>
      </c>
      <c r="L12" s="8">
        <f t="shared" si="0"/>
        <v>13</v>
      </c>
      <c r="M12" s="8">
        <f>ROUND((2.721*K12*H12)+(Other!$B$2*J12),1)</f>
        <v>2.9</v>
      </c>
    </row>
    <row r="13" spans="1:13">
      <c r="A13" s="23">
        <v>4</v>
      </c>
      <c r="B13" s="23" t="s">
        <v>68</v>
      </c>
      <c r="C13" s="23" t="s">
        <v>63</v>
      </c>
      <c r="D13" s="23">
        <v>1210</v>
      </c>
      <c r="E13" s="30" t="s">
        <v>114</v>
      </c>
      <c r="F13" s="23" t="s">
        <v>69</v>
      </c>
      <c r="G13" s="26">
        <f>EMCs!$B$13</f>
        <v>1.2445441802046733</v>
      </c>
      <c r="H13" s="26">
        <f>EMCs!$C$13</f>
        <v>0.21319951734720002</v>
      </c>
      <c r="I13" s="26">
        <f>ROCs!$F$11</f>
        <v>0.28818180815488864</v>
      </c>
      <c r="J13" s="24">
        <v>1.6525091871399999E-2</v>
      </c>
      <c r="K13" s="29">
        <f>Other!$C$2*I13*J13/12</f>
        <v>2.0160110621302147E-2</v>
      </c>
      <c r="L13" s="8">
        <f t="shared" si="0"/>
        <v>0.1</v>
      </c>
      <c r="M13" s="8">
        <f>ROUND((2.721*K13*H13)+(Other!$B$2*J13),1)</f>
        <v>0</v>
      </c>
    </row>
    <row r="14" spans="1:13">
      <c r="A14" s="23">
        <v>4</v>
      </c>
      <c r="B14" s="23" t="s">
        <v>68</v>
      </c>
      <c r="C14" s="23" t="s">
        <v>63</v>
      </c>
      <c r="D14" s="23">
        <v>1210</v>
      </c>
      <c r="E14" s="30" t="s">
        <v>114</v>
      </c>
      <c r="F14" s="23" t="s">
        <v>69</v>
      </c>
      <c r="G14" s="26">
        <f>EMCs!$B$13</f>
        <v>1.2445441802046733</v>
      </c>
      <c r="H14" s="26">
        <f>EMCs!$C$13</f>
        <v>0.21319951734720002</v>
      </c>
      <c r="I14" s="26">
        <f>ROCs!$F$11</f>
        <v>0.28818180815488864</v>
      </c>
      <c r="J14" s="24">
        <v>3.6762050613099999E-2</v>
      </c>
      <c r="K14" s="29">
        <f>Other!$C$2*I14*J14/12</f>
        <v>4.4848586185997186E-2</v>
      </c>
      <c r="L14" s="8">
        <f t="shared" si="0"/>
        <v>0.2</v>
      </c>
      <c r="M14" s="8">
        <f>ROUND((2.721*K14*H14)+(Other!$B$2*J14),1)</f>
        <v>0</v>
      </c>
    </row>
    <row r="15" spans="1:13">
      <c r="A15" s="23">
        <v>4</v>
      </c>
      <c r="B15" s="23" t="s">
        <v>68</v>
      </c>
      <c r="C15" s="23" t="s">
        <v>63</v>
      </c>
      <c r="D15" s="23">
        <v>1330</v>
      </c>
      <c r="E15" s="8" t="s">
        <v>115</v>
      </c>
      <c r="F15" s="23" t="s">
        <v>69</v>
      </c>
      <c r="G15" s="26">
        <f>EMCs!$B$10</f>
        <v>1.3948514483453343</v>
      </c>
      <c r="H15" s="26">
        <f>EMCs!$C$10</f>
        <v>0.33903287162245876</v>
      </c>
      <c r="I15" s="26">
        <f>ROCs!$F$5</f>
        <v>0.39344582191206351</v>
      </c>
      <c r="J15" s="24">
        <v>4.3633599388800004</v>
      </c>
      <c r="K15" s="29">
        <f>Other!$C$2*I15*J15/12</f>
        <v>7.2675569552084411</v>
      </c>
      <c r="L15" s="8">
        <f t="shared" si="0"/>
        <v>27.6</v>
      </c>
      <c r="M15" s="8">
        <f>ROUND((2.721*K15*H15)+(Other!$B$2*J15),1)</f>
        <v>7.6</v>
      </c>
    </row>
    <row r="16" spans="1:13">
      <c r="A16" s="23">
        <v>4</v>
      </c>
      <c r="B16" s="23" t="s">
        <v>68</v>
      </c>
      <c r="C16" s="23" t="s">
        <v>63</v>
      </c>
      <c r="D16" s="23">
        <v>1330</v>
      </c>
      <c r="E16" s="8" t="s">
        <v>115</v>
      </c>
      <c r="F16" s="23" t="s">
        <v>69</v>
      </c>
      <c r="G16" s="26">
        <f>EMCs!$B$10</f>
        <v>1.3948514483453343</v>
      </c>
      <c r="H16" s="26">
        <f>EMCs!$C$10</f>
        <v>0.33903287162245876</v>
      </c>
      <c r="I16" s="26">
        <f>ROCs!$F$5</f>
        <v>0.39344582191206351</v>
      </c>
      <c r="J16" s="24">
        <v>4.9679722102500001</v>
      </c>
      <c r="K16" s="29">
        <f>Other!$C$2*I16*J16/12</f>
        <v>8.2745914835419647</v>
      </c>
      <c r="L16" s="8">
        <f t="shared" si="0"/>
        <v>31.4</v>
      </c>
      <c r="M16" s="8">
        <f>ROUND((2.721*K16*H16)+(Other!$B$2*J16),1)</f>
        <v>8.6999999999999993</v>
      </c>
    </row>
    <row r="17" spans="1:13">
      <c r="A17" s="23">
        <v>4</v>
      </c>
      <c r="B17" s="23" t="s">
        <v>68</v>
      </c>
      <c r="C17" s="23" t="s">
        <v>63</v>
      </c>
      <c r="D17" s="23">
        <v>1330</v>
      </c>
      <c r="E17" s="8" t="s">
        <v>115</v>
      </c>
      <c r="F17" s="23" t="s">
        <v>69</v>
      </c>
      <c r="G17" s="26">
        <f>EMCs!$B$10</f>
        <v>1.3948514483453343</v>
      </c>
      <c r="H17" s="26">
        <f>EMCs!$C$10</f>
        <v>0.33903287162245876</v>
      </c>
      <c r="I17" s="26">
        <f>ROCs!$F$5</f>
        <v>0.39344582191206351</v>
      </c>
      <c r="J17" s="24">
        <v>0.91104234651299998</v>
      </c>
      <c r="K17" s="29">
        <f>Other!$C$2*I17*J17/12</f>
        <v>1.5174205737401261</v>
      </c>
      <c r="L17" s="8">
        <f t="shared" si="0"/>
        <v>5.8</v>
      </c>
      <c r="M17" s="8">
        <f>ROUND((2.721*K17*H17)+(Other!$B$2*J17),1)</f>
        <v>1.6</v>
      </c>
    </row>
    <row r="18" spans="1:13">
      <c r="A18" s="23">
        <v>4</v>
      </c>
      <c r="B18" s="23" t="s">
        <v>68</v>
      </c>
      <c r="C18" s="23" t="s">
        <v>63</v>
      </c>
      <c r="D18" s="23">
        <v>1330</v>
      </c>
      <c r="E18" s="8" t="s">
        <v>115</v>
      </c>
      <c r="F18" s="23" t="s">
        <v>69</v>
      </c>
      <c r="G18" s="26">
        <f>EMCs!$B$10</f>
        <v>1.3948514483453343</v>
      </c>
      <c r="H18" s="26">
        <f>EMCs!$C$10</f>
        <v>0.33903287162245876</v>
      </c>
      <c r="I18" s="26">
        <f>ROCs!$F$5</f>
        <v>0.39344582191206351</v>
      </c>
      <c r="J18" s="24">
        <v>1.8890714123400001E-2</v>
      </c>
      <c r="K18" s="29">
        <f>Other!$C$2*I18*J18/12</f>
        <v>3.1464133772931377E-2</v>
      </c>
      <c r="L18" s="8">
        <f t="shared" si="0"/>
        <v>0.1</v>
      </c>
      <c r="M18" s="8">
        <f>ROUND((2.721*K18*H18)+(Other!$B$2*J18),1)</f>
        <v>0</v>
      </c>
    </row>
    <row r="19" spans="1:13">
      <c r="A19" s="23">
        <v>4</v>
      </c>
      <c r="B19" s="23" t="s">
        <v>68</v>
      </c>
      <c r="C19" s="23" t="s">
        <v>63</v>
      </c>
      <c r="D19" s="23">
        <v>1330</v>
      </c>
      <c r="E19" s="8" t="s">
        <v>115</v>
      </c>
      <c r="F19" s="23" t="s">
        <v>69</v>
      </c>
      <c r="G19" s="26">
        <f>EMCs!$B$10</f>
        <v>1.3948514483453343</v>
      </c>
      <c r="H19" s="26">
        <f>EMCs!$C$10</f>
        <v>0.33903287162245876</v>
      </c>
      <c r="I19" s="26">
        <f>ROCs!$F$5</f>
        <v>0.39344582191206351</v>
      </c>
      <c r="J19" s="24">
        <v>5.1625893433800002E-3</v>
      </c>
      <c r="K19" s="29">
        <f>Other!$C$2*I19*J19/12</f>
        <v>8.5987433113292235E-3</v>
      </c>
      <c r="L19" s="8">
        <f t="shared" si="0"/>
        <v>0</v>
      </c>
      <c r="M19" s="8">
        <f>ROUND((2.721*K19*H19)+(Other!$B$2*J19),1)</f>
        <v>0</v>
      </c>
    </row>
    <row r="20" spans="1:13">
      <c r="A20" s="23">
        <v>4</v>
      </c>
      <c r="B20" s="23" t="s">
        <v>68</v>
      </c>
      <c r="C20" s="23" t="s">
        <v>63</v>
      </c>
      <c r="D20" s="23">
        <v>1330</v>
      </c>
      <c r="E20" s="8" t="s">
        <v>115</v>
      </c>
      <c r="F20" s="23" t="s">
        <v>64</v>
      </c>
      <c r="G20" s="26">
        <f>EMCs!$B$10</f>
        <v>1.3948514483453343</v>
      </c>
      <c r="H20" s="26">
        <f>EMCs!$C$10</f>
        <v>0.33903287162245876</v>
      </c>
      <c r="I20" s="26">
        <f>ROCs!$H$5</f>
        <v>0.39344582191206351</v>
      </c>
      <c r="J20" s="24">
        <v>2.16479736912</v>
      </c>
      <c r="K20" s="29">
        <f>Other!$C$2*I20*J20/12</f>
        <v>3.6056590327048119</v>
      </c>
      <c r="L20" s="8">
        <f t="shared" si="0"/>
        <v>13.7</v>
      </c>
      <c r="M20" s="8">
        <f>ROUND((2.721*K20*H20)+(Other!$B$2*J20),1)</f>
        <v>3.8</v>
      </c>
    </row>
    <row r="21" spans="1:13">
      <c r="A21" s="23">
        <v>4</v>
      </c>
      <c r="B21" s="23" t="s">
        <v>68</v>
      </c>
      <c r="C21" s="23" t="s">
        <v>63</v>
      </c>
      <c r="D21" s="23">
        <v>1330</v>
      </c>
      <c r="E21" s="8" t="s">
        <v>115</v>
      </c>
      <c r="F21" s="23" t="s">
        <v>69</v>
      </c>
      <c r="G21" s="26">
        <f>EMCs!$B$10</f>
        <v>1.3948514483453343</v>
      </c>
      <c r="H21" s="26">
        <f>EMCs!$C$10</f>
        <v>0.33903287162245876</v>
      </c>
      <c r="I21" s="26">
        <f>ROCs!$F$5</f>
        <v>0.39344582191206351</v>
      </c>
      <c r="J21" s="24">
        <v>0.14791396828600001</v>
      </c>
      <c r="K21" s="29">
        <f>Other!$C$2*I21*J21/12</f>
        <v>0.24636362895730468</v>
      </c>
      <c r="L21" s="8">
        <f t="shared" si="0"/>
        <v>0.9</v>
      </c>
      <c r="M21" s="8">
        <f>ROUND((2.721*K21*H21)+(Other!$B$2*J21),1)</f>
        <v>0.3</v>
      </c>
    </row>
    <row r="22" spans="1:13">
      <c r="A22" s="23">
        <v>4</v>
      </c>
      <c r="B22" s="23" t="s">
        <v>68</v>
      </c>
      <c r="C22" s="23" t="s">
        <v>63</v>
      </c>
      <c r="D22" s="23">
        <v>1330</v>
      </c>
      <c r="E22" s="8" t="s">
        <v>115</v>
      </c>
      <c r="F22" s="23" t="s">
        <v>66</v>
      </c>
      <c r="G22" s="26">
        <f>EMCs!$B$10</f>
        <v>1.3948514483453343</v>
      </c>
      <c r="H22" s="26">
        <f>EMCs!$C$10</f>
        <v>0.33903287162245876</v>
      </c>
      <c r="I22" s="26">
        <f>ROCs!$B$5</f>
        <v>0.39344582191206351</v>
      </c>
      <c r="J22" s="24">
        <v>0.29958338755699998</v>
      </c>
      <c r="K22" s="29">
        <f>Other!$C$2*I22*J22/12</f>
        <v>0.49898228942892137</v>
      </c>
      <c r="L22" s="8">
        <f t="shared" si="0"/>
        <v>1.9</v>
      </c>
      <c r="M22" s="8">
        <f>ROUND((2.721*K22*H22)+(Other!$B$2*J22),1)</f>
        <v>0.5</v>
      </c>
    </row>
    <row r="23" spans="1:13">
      <c r="A23" s="23">
        <v>4</v>
      </c>
      <c r="B23" s="23" t="s">
        <v>68</v>
      </c>
      <c r="C23" s="23" t="s">
        <v>63</v>
      </c>
      <c r="D23" s="23">
        <v>1400</v>
      </c>
      <c r="E23" s="30" t="s">
        <v>116</v>
      </c>
      <c r="F23" s="23" t="s">
        <v>66</v>
      </c>
      <c r="G23" s="26">
        <f>EMCs!$B$8</f>
        <v>0.70945030562392009</v>
      </c>
      <c r="H23" s="26">
        <f>EMCs!$C$8</f>
        <v>0.1167055461931156</v>
      </c>
      <c r="I23" s="26">
        <f>ROCs!$B$3</f>
        <v>0.43140989244743805</v>
      </c>
      <c r="J23" s="24">
        <v>0.63641345694700002</v>
      </c>
      <c r="K23" s="29">
        <f>Other!$C$2*I23*J23/12</f>
        <v>1.1622830916242719</v>
      </c>
      <c r="L23" s="8">
        <f t="shared" si="0"/>
        <v>2.2000000000000002</v>
      </c>
      <c r="M23" s="8">
        <f>ROUND((2.721*K23*H23)+(Other!$B$2*J23),1)</f>
        <v>0.5</v>
      </c>
    </row>
    <row r="24" spans="1:13">
      <c r="A24" s="23">
        <v>4</v>
      </c>
      <c r="B24" s="23" t="s">
        <v>68</v>
      </c>
      <c r="C24" s="23" t="s">
        <v>63</v>
      </c>
      <c r="D24" s="23">
        <v>1411</v>
      </c>
      <c r="E24" s="23" t="s">
        <v>117</v>
      </c>
      <c r="F24" s="23" t="s">
        <v>69</v>
      </c>
      <c r="G24" s="26">
        <f>EMCs!$B$4</f>
        <v>1.4429497741503459</v>
      </c>
      <c r="H24" s="26">
        <f>EMCs!$C$4</f>
        <v>0.22493527059566973</v>
      </c>
      <c r="I24" s="26">
        <f>ROCs!$F$3</f>
        <v>0.43140989244743805</v>
      </c>
      <c r="J24" s="24">
        <v>0.654064584266</v>
      </c>
      <c r="K24" s="29">
        <f>Other!$C$2*I24*J24/12</f>
        <v>1.1945193785962638</v>
      </c>
      <c r="L24" s="8">
        <f t="shared" si="0"/>
        <v>4.7</v>
      </c>
      <c r="M24" s="8">
        <f>ROUND((2.721*K24*H24)+(Other!$B$2*J24),1)</f>
        <v>0.9</v>
      </c>
    </row>
    <row r="25" spans="1:13">
      <c r="A25" s="23">
        <v>4</v>
      </c>
      <c r="B25" s="23" t="s">
        <v>68</v>
      </c>
      <c r="C25" s="23" t="s">
        <v>63</v>
      </c>
      <c r="D25" s="23">
        <v>1850</v>
      </c>
      <c r="E25" s="23" t="s">
        <v>120</v>
      </c>
      <c r="F25" s="23" t="s">
        <v>64</v>
      </c>
      <c r="G25" s="26">
        <f>EMCs!$B$7</f>
        <v>0.96797880682585713</v>
      </c>
      <c r="H25" s="26">
        <f>EMCs!$C$7</f>
        <v>0.12452938169209543</v>
      </c>
      <c r="I25" s="26">
        <f>ROCs!$H$12</f>
        <v>0.34081381503347608</v>
      </c>
      <c r="J25" s="24">
        <v>0.19466206029499999</v>
      </c>
      <c r="K25" s="29">
        <f>Other!$C$2*I25*J25/12</f>
        <v>0.28085423217499228</v>
      </c>
      <c r="L25" s="8">
        <f t="shared" si="0"/>
        <v>0.7</v>
      </c>
      <c r="M25" s="8">
        <f>ROUND((2.721*K25*H25)+(Other!$B$2*J25),1)</f>
        <v>0.1</v>
      </c>
    </row>
    <row r="26" spans="1:13">
      <c r="A26" s="23">
        <v>4</v>
      </c>
      <c r="B26" s="23" t="s">
        <v>68</v>
      </c>
      <c r="C26" s="23" t="s">
        <v>63</v>
      </c>
      <c r="D26" s="23">
        <v>3100</v>
      </c>
      <c r="E26" s="23" t="s">
        <v>118</v>
      </c>
      <c r="F26" s="23" t="s">
        <v>64</v>
      </c>
      <c r="G26" s="26">
        <f>EMCs!$B$14</f>
        <v>0.69141343344704065</v>
      </c>
      <c r="H26" s="26">
        <f>EMCs!$C$14</f>
        <v>3.5859246036990831E-2</v>
      </c>
      <c r="I26" s="26">
        <f>ROCs!$H$13</f>
        <v>0.26229721460804234</v>
      </c>
      <c r="J26" s="24">
        <v>0.15371031997199999</v>
      </c>
      <c r="K26" s="29">
        <f>Other!$C$2*I26*J26/12</f>
        <v>0.17067863919053836</v>
      </c>
      <c r="L26" s="8">
        <f t="shared" si="0"/>
        <v>0.3</v>
      </c>
      <c r="M26" s="8">
        <f>ROUND((2.721*K26*H26)+(Other!$B$2*J26),1)</f>
        <v>0</v>
      </c>
    </row>
    <row r="27" spans="1:13">
      <c r="A27" s="23">
        <v>4</v>
      </c>
      <c r="B27" s="23" t="s">
        <v>68</v>
      </c>
      <c r="C27" s="23" t="s">
        <v>63</v>
      </c>
      <c r="D27" s="23">
        <v>3100</v>
      </c>
      <c r="E27" s="23" t="s">
        <v>118</v>
      </c>
      <c r="F27" s="23" t="s">
        <v>69</v>
      </c>
      <c r="G27" s="26">
        <f>EMCs!$B$14</f>
        <v>0.69141343344704065</v>
      </c>
      <c r="H27" s="26">
        <f>EMCs!$C$14</f>
        <v>3.5859246036990831E-2</v>
      </c>
      <c r="I27" s="26">
        <f>ROCs!$F$13</f>
        <v>0.26229721460804234</v>
      </c>
      <c r="J27" s="24">
        <v>9.3162493070599994E-3</v>
      </c>
      <c r="K27" s="29">
        <f>Other!$C$2*I27*J27/12</f>
        <v>1.0344684432238823E-2</v>
      </c>
      <c r="L27" s="8">
        <f t="shared" si="0"/>
        <v>0</v>
      </c>
      <c r="M27" s="8">
        <f>ROUND((2.721*K27*H27)+(Other!$B$2*J27),1)</f>
        <v>0</v>
      </c>
    </row>
    <row r="28" spans="1:13">
      <c r="A28" s="23">
        <v>4</v>
      </c>
      <c r="B28" s="23" t="s">
        <v>68</v>
      </c>
      <c r="C28" s="23" t="s">
        <v>63</v>
      </c>
      <c r="D28" s="23">
        <v>8140</v>
      </c>
      <c r="E28" s="23" t="s">
        <v>119</v>
      </c>
      <c r="F28" s="23" t="s">
        <v>69</v>
      </c>
      <c r="G28" s="26">
        <f>EMCs!$B$5</f>
        <v>0.98601567900273634</v>
      </c>
      <c r="H28" s="26">
        <f>EMCs!$C$5</f>
        <v>0.14343698414796333</v>
      </c>
      <c r="I28" s="26">
        <f>ROCs!$F$7</f>
        <v>0.44607782879065094</v>
      </c>
      <c r="J28" s="24">
        <v>2.3095349948399999</v>
      </c>
      <c r="K28" s="29">
        <f>Other!$C$2*I28*J28/12</f>
        <v>4.3613169737936763</v>
      </c>
      <c r="L28" s="8">
        <f t="shared" si="0"/>
        <v>11.7</v>
      </c>
      <c r="M28" s="8">
        <f>ROUND((2.721*K28*H28)+(Other!$B$2*J28),1)</f>
        <v>2.2000000000000002</v>
      </c>
    </row>
    <row r="29" spans="1:13">
      <c r="A29" s="23">
        <v>4</v>
      </c>
      <c r="B29" s="23" t="s">
        <v>68</v>
      </c>
      <c r="C29" s="23" t="s">
        <v>63</v>
      </c>
      <c r="D29" s="23">
        <v>8140</v>
      </c>
      <c r="E29" s="23" t="s">
        <v>119</v>
      </c>
      <c r="F29" s="23" t="s">
        <v>69</v>
      </c>
      <c r="G29" s="26">
        <f>EMCs!$B$5</f>
        <v>0.98601567900273634</v>
      </c>
      <c r="H29" s="26">
        <f>EMCs!$C$5</f>
        <v>0.14343698414796333</v>
      </c>
      <c r="I29" s="26">
        <f>ROCs!$F$7</f>
        <v>0.44607782879065094</v>
      </c>
      <c r="J29" s="24">
        <v>1.6448779284699999</v>
      </c>
      <c r="K29" s="29">
        <f>Other!$C$2*I29*J29/12</f>
        <v>3.1061811339870089</v>
      </c>
      <c r="L29" s="8">
        <f t="shared" si="0"/>
        <v>8.3000000000000007</v>
      </c>
      <c r="M29" s="8">
        <f>ROUND((2.721*K29*H29)+(Other!$B$2*J29),1)</f>
        <v>1.6</v>
      </c>
    </row>
    <row r="30" spans="1:13">
      <c r="J30" s="24">
        <f>SUM(J2:J29)</f>
        <v>161.42527494907651</v>
      </c>
      <c r="L30">
        <f>SUM(L2:L29)</f>
        <v>699.9000000000002</v>
      </c>
      <c r="M30">
        <f>SUM(M2:M29)</f>
        <v>159.69999999999996</v>
      </c>
    </row>
  </sheetData>
  <sortState ref="A2:F29">
    <sortCondition ref="D1"/>
  </sortState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selection activeCell="E21" sqref="E21"/>
    </sheetView>
  </sheetViews>
  <sheetFormatPr defaultRowHeight="15"/>
  <cols>
    <col min="1" max="1" width="2.7109375" bestFit="1" customWidth="1"/>
    <col min="2" max="2" width="21.42578125" bestFit="1" customWidth="1"/>
    <col min="3" max="3" width="12.7109375" bestFit="1" customWidth="1"/>
    <col min="4" max="4" width="7.85546875" bestFit="1" customWidth="1"/>
    <col min="5" max="5" width="52.42578125" style="8" bestFit="1" customWidth="1"/>
    <col min="6" max="6" width="8.140625" bestFit="1" customWidth="1"/>
    <col min="7" max="7" width="8.140625" style="26" customWidth="1"/>
    <col min="8" max="9" width="9.140625" style="26"/>
    <col min="10" max="10" width="14.7109375" bestFit="1" customWidth="1"/>
    <col min="11" max="11" width="11.7109375" bestFit="1" customWidth="1"/>
  </cols>
  <sheetData>
    <row r="1" spans="1:13">
      <c r="A1" s="23" t="s">
        <v>59</v>
      </c>
      <c r="B1" s="23" t="s">
        <v>60</v>
      </c>
      <c r="C1" s="23" t="s">
        <v>103</v>
      </c>
      <c r="D1" s="23" t="s">
        <v>62</v>
      </c>
      <c r="E1" s="23" t="s">
        <v>113</v>
      </c>
      <c r="F1" s="23" t="s">
        <v>61</v>
      </c>
      <c r="G1" s="26" t="s">
        <v>123</v>
      </c>
      <c r="H1" s="26" t="s">
        <v>121</v>
      </c>
      <c r="I1" s="26" t="s">
        <v>122</v>
      </c>
      <c r="J1" s="24" t="s">
        <v>127</v>
      </c>
      <c r="K1" s="31" t="s">
        <v>124</v>
      </c>
      <c r="L1" s="32" t="s">
        <v>125</v>
      </c>
      <c r="M1" s="32" t="s">
        <v>126</v>
      </c>
    </row>
    <row r="2" spans="1:13">
      <c r="A2" s="23">
        <v>2</v>
      </c>
      <c r="B2" s="23" t="s">
        <v>65</v>
      </c>
      <c r="C2" s="23" t="s">
        <v>63</v>
      </c>
      <c r="D2" s="23">
        <v>1110</v>
      </c>
      <c r="E2" s="30" t="s">
        <v>114</v>
      </c>
      <c r="F2" s="23" t="s">
        <v>64</v>
      </c>
      <c r="G2" s="26">
        <f>EMCs!$B$7</f>
        <v>0.96797880682585713</v>
      </c>
      <c r="H2" s="26">
        <f>EMCs!$C$7</f>
        <v>0.12452938169209543</v>
      </c>
      <c r="I2" s="26">
        <f>ROCs!$H$11</f>
        <v>0.28818180815488864</v>
      </c>
      <c r="J2" s="24">
        <v>2.5032190458999999</v>
      </c>
      <c r="K2" s="29">
        <f>Other!$C$2*I2*J2/12</f>
        <v>3.0538512746204187</v>
      </c>
      <c r="L2" s="8">
        <f>ROUND(2.721*K2*G2,1)</f>
        <v>8</v>
      </c>
      <c r="M2" s="8">
        <f>ROUND((2.721*K2*H2)+(Other!$B$2*J2),1)</f>
        <v>1.6</v>
      </c>
    </row>
    <row r="3" spans="1:13">
      <c r="A3" s="23">
        <v>2</v>
      </c>
      <c r="B3" s="23" t="s">
        <v>65</v>
      </c>
      <c r="C3" s="23" t="s">
        <v>63</v>
      </c>
      <c r="D3" s="23">
        <v>1110</v>
      </c>
      <c r="E3" s="30" t="s">
        <v>114</v>
      </c>
      <c r="F3" s="23" t="s">
        <v>64</v>
      </c>
      <c r="G3" s="26">
        <f>EMCs!$B$7</f>
        <v>0.96797880682585713</v>
      </c>
      <c r="H3" s="26">
        <f>EMCs!$C$7</f>
        <v>0.12452938169209543</v>
      </c>
      <c r="I3" s="26">
        <f>ROCs!$H$11</f>
        <v>0.28818180815488864</v>
      </c>
      <c r="J3" s="24">
        <v>1.12833073708</v>
      </c>
      <c r="K3" s="29">
        <f>Other!$C$2*I3*J3/12</f>
        <v>1.3765292595024494</v>
      </c>
      <c r="L3" s="8">
        <f t="shared" ref="L3:L39" si="0">ROUND(2.721*K3*G3,1)</f>
        <v>3.6</v>
      </c>
      <c r="M3" s="8">
        <f>ROUND((2.721*K3*H3)+(Other!$B$2*J3),1)</f>
        <v>0.7</v>
      </c>
    </row>
    <row r="4" spans="1:13">
      <c r="A4" s="23">
        <v>2</v>
      </c>
      <c r="B4" s="23" t="s">
        <v>65</v>
      </c>
      <c r="C4" s="23" t="s">
        <v>63</v>
      </c>
      <c r="D4" s="23">
        <v>1110</v>
      </c>
      <c r="E4" s="30" t="s">
        <v>114</v>
      </c>
      <c r="F4" s="23" t="s">
        <v>64</v>
      </c>
      <c r="G4" s="26">
        <f>EMCs!$B$7</f>
        <v>0.96797880682585713</v>
      </c>
      <c r="H4" s="26">
        <f>EMCs!$C$7</f>
        <v>0.12452938169209543</v>
      </c>
      <c r="I4" s="26">
        <f>ROCs!$H$11</f>
        <v>0.28818180815488864</v>
      </c>
      <c r="J4" s="24">
        <v>6.7265379576799997</v>
      </c>
      <c r="K4" s="29">
        <f>Other!$C$2*I4*J4/12</f>
        <v>8.2061721883624212</v>
      </c>
      <c r="L4" s="8">
        <f t="shared" si="0"/>
        <v>21.6</v>
      </c>
      <c r="M4" s="8">
        <f>ROUND((2.721*K4*H4)+(Other!$B$2*J4),1)</f>
        <v>4.2</v>
      </c>
    </row>
    <row r="5" spans="1:13">
      <c r="A5" s="23">
        <v>2</v>
      </c>
      <c r="B5" s="23" t="s">
        <v>65</v>
      </c>
      <c r="C5" s="23" t="s">
        <v>63</v>
      </c>
      <c r="D5" s="23">
        <v>1110</v>
      </c>
      <c r="E5" s="30" t="s">
        <v>114</v>
      </c>
      <c r="F5" s="23" t="s">
        <v>67</v>
      </c>
      <c r="G5" s="26">
        <f>EMCs!$B$7</f>
        <v>0.96797880682585713</v>
      </c>
      <c r="H5" s="26">
        <f>EMCs!$C$7</f>
        <v>0.12452938169209543</v>
      </c>
      <c r="I5" s="26">
        <f>ROCs!$G$11</f>
        <v>0.28818180815488864</v>
      </c>
      <c r="J5" s="24">
        <v>3.1915216534400002</v>
      </c>
      <c r="K5" s="29">
        <f>Other!$C$2*I5*J5/12</f>
        <v>3.8935595689478339</v>
      </c>
      <c r="L5" s="8">
        <f t="shared" si="0"/>
        <v>10.3</v>
      </c>
      <c r="M5" s="8">
        <f>ROUND((2.721*K5*H5)+(Other!$B$2*J5),1)</f>
        <v>2</v>
      </c>
    </row>
    <row r="6" spans="1:13">
      <c r="A6" s="23">
        <v>2</v>
      </c>
      <c r="B6" s="23" t="s">
        <v>65</v>
      </c>
      <c r="C6" s="23" t="s">
        <v>63</v>
      </c>
      <c r="D6" s="23">
        <v>1110</v>
      </c>
      <c r="E6" s="30" t="s">
        <v>114</v>
      </c>
      <c r="F6" s="23" t="s">
        <v>67</v>
      </c>
      <c r="G6" s="26">
        <f>EMCs!$B$7</f>
        <v>0.96797880682585713</v>
      </c>
      <c r="H6" s="26">
        <f>EMCs!$C$7</f>
        <v>0.12452938169209543</v>
      </c>
      <c r="I6" s="26">
        <f>ROCs!$G$11</f>
        <v>0.28818180815488864</v>
      </c>
      <c r="J6" s="24">
        <v>3.35713597181</v>
      </c>
      <c r="K6" s="29">
        <f>Other!$C$2*I6*J6/12</f>
        <v>4.0956040117136387</v>
      </c>
      <c r="L6" s="8">
        <f t="shared" si="0"/>
        <v>10.8</v>
      </c>
      <c r="M6" s="8">
        <f>ROUND((2.721*K6*H6)+(Other!$B$2*J6),1)</f>
        <v>2.1</v>
      </c>
    </row>
    <row r="7" spans="1:13">
      <c r="A7" s="23">
        <v>2</v>
      </c>
      <c r="B7" s="23" t="s">
        <v>65</v>
      </c>
      <c r="C7" s="23" t="s">
        <v>63</v>
      </c>
      <c r="D7" s="23">
        <v>1110</v>
      </c>
      <c r="E7" s="30" t="s">
        <v>114</v>
      </c>
      <c r="F7" s="23" t="s">
        <v>64</v>
      </c>
      <c r="G7" s="26">
        <f>EMCs!$B$7</f>
        <v>0.96797880682585713</v>
      </c>
      <c r="H7" s="26">
        <f>EMCs!$C$7</f>
        <v>0.12452938169209543</v>
      </c>
      <c r="I7" s="26">
        <f>ROCs!$H$11</f>
        <v>0.28818180815488864</v>
      </c>
      <c r="J7" s="24">
        <v>2.05302375645</v>
      </c>
      <c r="K7" s="29">
        <f>Other!$C$2*I7*J7/12</f>
        <v>2.5046266828825079</v>
      </c>
      <c r="L7" s="8">
        <f t="shared" si="0"/>
        <v>6.6</v>
      </c>
      <c r="M7" s="8">
        <f>ROUND((2.721*K7*H7)+(Other!$B$2*J7),1)</f>
        <v>1.3</v>
      </c>
    </row>
    <row r="8" spans="1:13">
      <c r="A8" s="23">
        <v>2</v>
      </c>
      <c r="B8" s="23" t="s">
        <v>65</v>
      </c>
      <c r="C8" s="23" t="s">
        <v>63</v>
      </c>
      <c r="D8" s="23">
        <v>1110</v>
      </c>
      <c r="E8" s="30" t="s">
        <v>114</v>
      </c>
      <c r="F8" s="23" t="s">
        <v>64</v>
      </c>
      <c r="G8" s="26">
        <f>EMCs!$B$7</f>
        <v>0.96797880682585713</v>
      </c>
      <c r="H8" s="26">
        <f>EMCs!$C$7</f>
        <v>0.12452938169209543</v>
      </c>
      <c r="I8" s="26">
        <f>ROCs!$H$11</f>
        <v>0.28818180815488864</v>
      </c>
      <c r="J8" s="24">
        <v>0.58332711694299999</v>
      </c>
      <c r="K8" s="29">
        <f>Other!$C$2*I8*J8/12</f>
        <v>0.71164138133047705</v>
      </c>
      <c r="L8" s="8">
        <f t="shared" si="0"/>
        <v>1.9</v>
      </c>
      <c r="M8" s="8">
        <f>ROUND((2.721*K8*H8)+(Other!$B$2*J8),1)</f>
        <v>0.4</v>
      </c>
    </row>
    <row r="9" spans="1:13">
      <c r="A9" s="23">
        <v>2</v>
      </c>
      <c r="B9" s="23" t="s">
        <v>65</v>
      </c>
      <c r="C9" s="23" t="s">
        <v>63</v>
      </c>
      <c r="D9" s="23">
        <v>1110</v>
      </c>
      <c r="E9" s="30" t="s">
        <v>114</v>
      </c>
      <c r="F9" s="23" t="s">
        <v>64</v>
      </c>
      <c r="G9" s="26">
        <f>EMCs!$B$7</f>
        <v>0.96797880682585713</v>
      </c>
      <c r="H9" s="26">
        <f>EMCs!$C$7</f>
        <v>0.12452938169209543</v>
      </c>
      <c r="I9" s="26">
        <f>ROCs!$H$11</f>
        <v>0.28818180815488864</v>
      </c>
      <c r="J9" s="24">
        <v>1.6859111044499999</v>
      </c>
      <c r="K9" s="29">
        <f>Other!$C$2*I9*J9/12</f>
        <v>2.0567603876512801</v>
      </c>
      <c r="L9" s="8">
        <f t="shared" si="0"/>
        <v>5.4</v>
      </c>
      <c r="M9" s="8">
        <f>ROUND((2.721*K9*H9)+(Other!$B$2*J9),1)</f>
        <v>1.1000000000000001</v>
      </c>
    </row>
    <row r="10" spans="1:13">
      <c r="A10" s="23">
        <v>2</v>
      </c>
      <c r="B10" s="23" t="s">
        <v>65</v>
      </c>
      <c r="C10" s="23" t="s">
        <v>63</v>
      </c>
      <c r="D10" s="23">
        <v>1110</v>
      </c>
      <c r="E10" s="30" t="s">
        <v>114</v>
      </c>
      <c r="F10" s="23" t="s">
        <v>64</v>
      </c>
      <c r="G10" s="26">
        <f>EMCs!$B$7</f>
        <v>0.96797880682585713</v>
      </c>
      <c r="H10" s="26">
        <f>EMCs!$C$7</f>
        <v>0.12452938169209543</v>
      </c>
      <c r="I10" s="26">
        <f>ROCs!$H$11</f>
        <v>0.28818180815488864</v>
      </c>
      <c r="J10" s="24">
        <v>1.9007783906</v>
      </c>
      <c r="K10" s="29">
        <f>Other!$C$2*I10*J10/12</f>
        <v>2.3188919565038528</v>
      </c>
      <c r="L10" s="8">
        <f t="shared" si="0"/>
        <v>6.1</v>
      </c>
      <c r="M10" s="8">
        <f>ROUND((2.721*K10*H10)+(Other!$B$2*J10),1)</f>
        <v>1.2</v>
      </c>
    </row>
    <row r="11" spans="1:13">
      <c r="A11" s="23">
        <v>2</v>
      </c>
      <c r="B11" s="23" t="s">
        <v>65</v>
      </c>
      <c r="C11" s="23" t="s">
        <v>63</v>
      </c>
      <c r="D11" s="23">
        <v>1210</v>
      </c>
      <c r="E11" s="30" t="s">
        <v>114</v>
      </c>
      <c r="F11" s="23" t="s">
        <v>64</v>
      </c>
      <c r="G11" s="26">
        <f>EMCs!$B$13</f>
        <v>1.2445441802046733</v>
      </c>
      <c r="H11" s="26">
        <f>EMCs!$C$13</f>
        <v>0.21319951734720002</v>
      </c>
      <c r="I11" s="26">
        <f>ROCs!$H$11</f>
        <v>0.28818180815488864</v>
      </c>
      <c r="J11" s="24">
        <v>0.31626558538400001</v>
      </c>
      <c r="K11" s="29">
        <f>Other!$C$2*I11*J11/12</f>
        <v>0.38583441693823101</v>
      </c>
      <c r="L11" s="8">
        <f t="shared" si="0"/>
        <v>1.3</v>
      </c>
      <c r="M11" s="8">
        <f>ROUND((2.721*K11*H11)+(Other!$B$2*J11),1)</f>
        <v>0.3</v>
      </c>
    </row>
    <row r="12" spans="1:13">
      <c r="A12" s="23">
        <v>2</v>
      </c>
      <c r="B12" s="23" t="s">
        <v>65</v>
      </c>
      <c r="C12" s="23" t="s">
        <v>63</v>
      </c>
      <c r="D12" s="23">
        <v>1210</v>
      </c>
      <c r="E12" s="30" t="s">
        <v>114</v>
      </c>
      <c r="F12" s="23" t="s">
        <v>64</v>
      </c>
      <c r="G12" s="26">
        <f>EMCs!$B$13</f>
        <v>1.2445441802046733</v>
      </c>
      <c r="H12" s="26">
        <f>EMCs!$C$13</f>
        <v>0.21319951734720002</v>
      </c>
      <c r="I12" s="26">
        <f>ROCs!$H$11</f>
        <v>0.28818180815488864</v>
      </c>
      <c r="J12" s="24">
        <v>0.127612339745</v>
      </c>
      <c r="K12" s="29">
        <f>Other!$C$2*I12*J12/12</f>
        <v>0.15568318203149792</v>
      </c>
      <c r="L12" s="8">
        <f t="shared" si="0"/>
        <v>0.5</v>
      </c>
      <c r="M12" s="8">
        <f>ROUND((2.721*K12*H12)+(Other!$B$2*J12),1)</f>
        <v>0.1</v>
      </c>
    </row>
    <row r="13" spans="1:13">
      <c r="A13" s="23">
        <v>2</v>
      </c>
      <c r="B13" s="23" t="s">
        <v>65</v>
      </c>
      <c r="C13" s="23" t="s">
        <v>63</v>
      </c>
      <c r="D13" s="23">
        <v>1320</v>
      </c>
      <c r="E13" s="30" t="s">
        <v>128</v>
      </c>
      <c r="F13" s="23" t="s">
        <v>64</v>
      </c>
      <c r="G13" s="26">
        <f>EMCs!$B$10</f>
        <v>1.3948514483453343</v>
      </c>
      <c r="H13" s="26">
        <f>EMCs!$C$10</f>
        <v>0.33903287162245876</v>
      </c>
      <c r="I13" s="26">
        <f>ROCs!$H$5</f>
        <v>0.39344582191206351</v>
      </c>
      <c r="J13" s="24">
        <v>1.33759480695E-2</v>
      </c>
      <c r="K13" s="29">
        <f>Other!$C$2*I13*J13/12</f>
        <v>2.2278809400710111E-2</v>
      </c>
      <c r="L13" s="8">
        <f t="shared" si="0"/>
        <v>0.1</v>
      </c>
      <c r="M13" s="8">
        <f>ROUND((2.721*K13*H13)+(Other!$B$2*J13),1)</f>
        <v>0</v>
      </c>
    </row>
    <row r="14" spans="1:13">
      <c r="A14" s="23">
        <v>2</v>
      </c>
      <c r="B14" s="23" t="s">
        <v>65</v>
      </c>
      <c r="C14" s="23" t="s">
        <v>63</v>
      </c>
      <c r="D14" s="23">
        <v>1320</v>
      </c>
      <c r="E14" s="30" t="s">
        <v>128</v>
      </c>
      <c r="F14" s="23" t="s">
        <v>64</v>
      </c>
      <c r="G14" s="26">
        <f>EMCs!$B$10</f>
        <v>1.3948514483453343</v>
      </c>
      <c r="H14" s="26">
        <f>EMCs!$C$10</f>
        <v>0.33903287162245876</v>
      </c>
      <c r="I14" s="26">
        <f>ROCs!$H$5</f>
        <v>0.39344582191206351</v>
      </c>
      <c r="J14" s="24">
        <v>1.5436583367400001E-4</v>
      </c>
      <c r="K14" s="29">
        <f>Other!$C$2*I14*J14/12</f>
        <v>2.5710977409119977E-4</v>
      </c>
      <c r="L14" s="8">
        <f t="shared" si="0"/>
        <v>0</v>
      </c>
      <c r="M14" s="8">
        <f>ROUND((2.721*K14*H14)+(Other!$B$2*J14),1)</f>
        <v>0</v>
      </c>
    </row>
    <row r="15" spans="1:13">
      <c r="A15" s="23">
        <v>2</v>
      </c>
      <c r="B15" s="23" t="s">
        <v>65</v>
      </c>
      <c r="C15" s="23" t="s">
        <v>63</v>
      </c>
      <c r="D15" s="23">
        <v>1320</v>
      </c>
      <c r="E15" s="30" t="s">
        <v>128</v>
      </c>
      <c r="F15" s="23" t="s">
        <v>64</v>
      </c>
      <c r="G15" s="26">
        <f>EMCs!$B$10</f>
        <v>1.3948514483453343</v>
      </c>
      <c r="H15" s="26">
        <f>EMCs!$C$10</f>
        <v>0.33903287162245876</v>
      </c>
      <c r="I15" s="26">
        <f>ROCs!$H$5</f>
        <v>0.39344582191206351</v>
      </c>
      <c r="J15" s="24">
        <v>1.22148991976E-3</v>
      </c>
      <c r="K15" s="29">
        <f>Other!$C$2*I15*J15/12</f>
        <v>2.0344981130177918E-3</v>
      </c>
      <c r="L15" s="8">
        <f t="shared" si="0"/>
        <v>0</v>
      </c>
      <c r="M15" s="8">
        <f>ROUND((2.721*K15*H15)+(Other!$B$2*J15),1)</f>
        <v>0</v>
      </c>
    </row>
    <row r="16" spans="1:13">
      <c r="A16" s="23">
        <v>2</v>
      </c>
      <c r="B16" s="23" t="s">
        <v>65</v>
      </c>
      <c r="C16" s="23" t="s">
        <v>63</v>
      </c>
      <c r="D16" s="23">
        <v>1400</v>
      </c>
      <c r="E16" s="30" t="s">
        <v>116</v>
      </c>
      <c r="F16" s="23" t="s">
        <v>64</v>
      </c>
      <c r="G16" s="26">
        <f>EMCs!$B$8</f>
        <v>0.70945030562392009</v>
      </c>
      <c r="H16" s="26">
        <f>EMCs!$C$8</f>
        <v>0.1167055461931156</v>
      </c>
      <c r="I16" s="26">
        <f>ROCs!$H$3</f>
        <v>0.43140989244743805</v>
      </c>
      <c r="J16" s="24">
        <v>0.64494937065500002</v>
      </c>
      <c r="K16" s="29">
        <f>Other!$C$2*I16*J16/12</f>
        <v>1.1778722468598728</v>
      </c>
      <c r="L16" s="8">
        <f t="shared" si="0"/>
        <v>2.2999999999999998</v>
      </c>
      <c r="M16" s="8">
        <f>ROUND((2.721*K16*H16)+(Other!$B$2*J16),1)</f>
        <v>0.5</v>
      </c>
    </row>
    <row r="17" spans="1:13">
      <c r="A17" s="23">
        <v>2</v>
      </c>
      <c r="B17" s="23" t="s">
        <v>65</v>
      </c>
      <c r="C17" s="23" t="s">
        <v>63</v>
      </c>
      <c r="D17" s="23">
        <v>1400</v>
      </c>
      <c r="E17" s="30" t="s">
        <v>116</v>
      </c>
      <c r="F17" s="23" t="s">
        <v>64</v>
      </c>
      <c r="G17" s="26">
        <f>EMCs!$B$8</f>
        <v>0.70945030562392009</v>
      </c>
      <c r="H17" s="26">
        <f>EMCs!$C$8</f>
        <v>0.1167055461931156</v>
      </c>
      <c r="I17" s="26">
        <f>ROCs!$H$3</f>
        <v>0.43140989244743805</v>
      </c>
      <c r="J17" s="24">
        <v>5.0691593419199998</v>
      </c>
      <c r="K17" s="29">
        <f>Other!$C$2*I17*J17/12</f>
        <v>9.2578152261690789</v>
      </c>
      <c r="L17" s="8">
        <f t="shared" si="0"/>
        <v>17.899999999999999</v>
      </c>
      <c r="M17" s="8">
        <f>ROUND((2.721*K17*H17)+(Other!$B$2*J17),1)</f>
        <v>4</v>
      </c>
    </row>
    <row r="18" spans="1:13">
      <c r="A18" s="23">
        <v>2</v>
      </c>
      <c r="B18" s="23" t="s">
        <v>65</v>
      </c>
      <c r="C18" s="23" t="s">
        <v>63</v>
      </c>
      <c r="D18" s="23">
        <v>1400</v>
      </c>
      <c r="E18" s="30" t="s">
        <v>116</v>
      </c>
      <c r="F18" s="23" t="s">
        <v>64</v>
      </c>
      <c r="G18" s="26">
        <f>EMCs!$B$8</f>
        <v>0.70945030562392009</v>
      </c>
      <c r="H18" s="26">
        <f>EMCs!$C$8</f>
        <v>0.1167055461931156</v>
      </c>
      <c r="I18" s="26">
        <f>ROCs!$H$3</f>
        <v>0.43140989244743805</v>
      </c>
      <c r="J18" s="24">
        <v>0.398746236463</v>
      </c>
      <c r="K18" s="29">
        <f>Other!$C$2*I18*J18/12</f>
        <v>0.72823100050876954</v>
      </c>
      <c r="L18" s="8">
        <f t="shared" si="0"/>
        <v>1.4</v>
      </c>
      <c r="M18" s="8">
        <f>ROUND((2.721*K18*H18)+(Other!$B$2*J18),1)</f>
        <v>0.3</v>
      </c>
    </row>
    <row r="19" spans="1:13">
      <c r="A19" s="23">
        <v>2</v>
      </c>
      <c r="B19" s="23" t="s">
        <v>65</v>
      </c>
      <c r="C19" s="23" t="s">
        <v>63</v>
      </c>
      <c r="D19" s="23">
        <v>1400</v>
      </c>
      <c r="E19" s="30" t="s">
        <v>116</v>
      </c>
      <c r="F19" s="23" t="s">
        <v>67</v>
      </c>
      <c r="G19" s="26">
        <f>EMCs!$B$8</f>
        <v>0.70945030562392009</v>
      </c>
      <c r="H19" s="26">
        <f>EMCs!$C$8</f>
        <v>0.1167055461931156</v>
      </c>
      <c r="I19" s="26">
        <f>ROCs!$G$3</f>
        <v>0.43140989244743805</v>
      </c>
      <c r="J19" s="24">
        <v>7.5458681425099998</v>
      </c>
      <c r="K19" s="29">
        <f>Other!$C$2*I19*J19/12</f>
        <v>13.781033160013804</v>
      </c>
      <c r="L19" s="8">
        <f t="shared" si="0"/>
        <v>26.6</v>
      </c>
      <c r="M19" s="8">
        <f>ROUND((2.721*K19*H19)+(Other!$B$2*J19),1)</f>
        <v>6</v>
      </c>
    </row>
    <row r="20" spans="1:13">
      <c r="A20" s="23">
        <v>2</v>
      </c>
      <c r="B20" s="23" t="s">
        <v>65</v>
      </c>
      <c r="C20" s="23" t="s">
        <v>63</v>
      </c>
      <c r="D20" s="23">
        <v>1400</v>
      </c>
      <c r="E20" s="30" t="s">
        <v>116</v>
      </c>
      <c r="F20" s="23" t="s">
        <v>64</v>
      </c>
      <c r="G20" s="26">
        <f>EMCs!$B$8</f>
        <v>0.70945030562392009</v>
      </c>
      <c r="H20" s="26">
        <f>EMCs!$C$8</f>
        <v>0.1167055461931156</v>
      </c>
      <c r="I20" s="26">
        <f>ROCs!$H$3</f>
        <v>0.43140989244743805</v>
      </c>
      <c r="J20" s="24">
        <v>0.88789834860500005</v>
      </c>
      <c r="K20" s="29">
        <f>Other!$C$2*I20*J20/12</f>
        <v>1.6215704215548168</v>
      </c>
      <c r="L20" s="8">
        <f t="shared" si="0"/>
        <v>3.1</v>
      </c>
      <c r="M20" s="8">
        <f>ROUND((2.721*K20*H20)+(Other!$B$2*J20),1)</f>
        <v>0.7</v>
      </c>
    </row>
    <row r="21" spans="1:13">
      <c r="A21" s="23">
        <v>2</v>
      </c>
      <c r="B21" s="23" t="s">
        <v>65</v>
      </c>
      <c r="C21" s="23" t="s">
        <v>63</v>
      </c>
      <c r="D21" s="23">
        <v>1400</v>
      </c>
      <c r="E21" s="30" t="s">
        <v>116</v>
      </c>
      <c r="F21" s="23" t="s">
        <v>64</v>
      </c>
      <c r="G21" s="26">
        <f>EMCs!$B$8</f>
        <v>0.70945030562392009</v>
      </c>
      <c r="H21" s="26">
        <f>EMCs!$C$8</f>
        <v>0.1167055461931156</v>
      </c>
      <c r="I21" s="26">
        <f>ROCs!$H$3</f>
        <v>0.43140989244743805</v>
      </c>
      <c r="J21" s="24">
        <v>0.29906890666300001</v>
      </c>
      <c r="K21" s="29">
        <f>Other!$C$2*I21*J21/12</f>
        <v>0.54619010589826433</v>
      </c>
      <c r="L21" s="8">
        <f t="shared" si="0"/>
        <v>1.1000000000000001</v>
      </c>
      <c r="M21" s="8">
        <f>ROUND((2.721*K21*H21)+(Other!$B$2*J21),1)</f>
        <v>0.2</v>
      </c>
    </row>
    <row r="22" spans="1:13">
      <c r="A22" s="23">
        <v>2</v>
      </c>
      <c r="B22" s="23" t="s">
        <v>65</v>
      </c>
      <c r="C22" s="23" t="s">
        <v>63</v>
      </c>
      <c r="D22" s="23">
        <v>1400</v>
      </c>
      <c r="E22" s="30" t="s">
        <v>116</v>
      </c>
      <c r="F22" s="23" t="s">
        <v>64</v>
      </c>
      <c r="G22" s="26">
        <f>EMCs!$B$8</f>
        <v>0.70945030562392009</v>
      </c>
      <c r="H22" s="26">
        <f>EMCs!$C$8</f>
        <v>0.1167055461931156</v>
      </c>
      <c r="I22" s="26">
        <f>ROCs!$H$3</f>
        <v>0.43140989244743805</v>
      </c>
      <c r="J22" s="24">
        <v>5.6952463733499995E-4</v>
      </c>
      <c r="K22" s="29">
        <f>Other!$C$2*I22*J22/12</f>
        <v>1.0401239147478341E-3</v>
      </c>
      <c r="L22" s="8">
        <f t="shared" si="0"/>
        <v>0</v>
      </c>
      <c r="M22" s="8">
        <f>ROUND((2.721*K22*H22)+(Other!$B$2*J22),1)</f>
        <v>0</v>
      </c>
    </row>
    <row r="23" spans="1:13">
      <c r="A23" s="23">
        <v>2</v>
      </c>
      <c r="B23" s="23" t="s">
        <v>65</v>
      </c>
      <c r="C23" s="23" t="s">
        <v>63</v>
      </c>
      <c r="D23" s="23">
        <v>1400</v>
      </c>
      <c r="E23" s="30" t="s">
        <v>116</v>
      </c>
      <c r="F23" s="23" t="s">
        <v>64</v>
      </c>
      <c r="G23" s="26">
        <f>EMCs!$B$8</f>
        <v>0.70945030562392009</v>
      </c>
      <c r="H23" s="26">
        <f>EMCs!$C$8</f>
        <v>0.1167055461931156</v>
      </c>
      <c r="I23" s="26">
        <f>ROCs!$H$3</f>
        <v>0.43140989244743805</v>
      </c>
      <c r="J23" s="24">
        <v>6.2617152088300001</v>
      </c>
      <c r="K23" s="29">
        <f>Other!$C$2*I23*J23/12</f>
        <v>11.43578224555951</v>
      </c>
      <c r="L23" s="8">
        <f t="shared" si="0"/>
        <v>22.1</v>
      </c>
      <c r="M23" s="8">
        <f>ROUND((2.721*K23*H23)+(Other!$B$2*J23),1)</f>
        <v>5</v>
      </c>
    </row>
    <row r="24" spans="1:13">
      <c r="A24" s="23">
        <v>2</v>
      </c>
      <c r="B24" s="23" t="s">
        <v>65</v>
      </c>
      <c r="C24" s="23" t="s">
        <v>63</v>
      </c>
      <c r="D24" s="23">
        <v>1710</v>
      </c>
      <c r="E24" s="23" t="s">
        <v>129</v>
      </c>
      <c r="F24" s="23" t="s">
        <v>64</v>
      </c>
      <c r="G24" s="26">
        <f>EMCs!$B$7</f>
        <v>0.96797880682585713</v>
      </c>
      <c r="H24" s="26">
        <f>EMCs!$C$7</f>
        <v>0.12452938169209543</v>
      </c>
      <c r="I24" s="26">
        <f>ROCs!$H$12</f>
        <v>0.34081381503347608</v>
      </c>
      <c r="J24" s="24">
        <v>2.7850767893200001</v>
      </c>
      <c r="K24" s="29">
        <f>Other!$C$2*I24*J24/12</f>
        <v>4.0182488669208469</v>
      </c>
      <c r="L24" s="8">
        <f t="shared" si="0"/>
        <v>10.6</v>
      </c>
      <c r="M24" s="8">
        <f>ROUND((2.721*K24*H24)+(Other!$B$2*J24),1)</f>
        <v>2</v>
      </c>
    </row>
    <row r="25" spans="1:13">
      <c r="A25" s="23">
        <v>2</v>
      </c>
      <c r="B25" s="23" t="s">
        <v>65</v>
      </c>
      <c r="C25" s="23" t="s">
        <v>63</v>
      </c>
      <c r="D25" s="23">
        <v>1710</v>
      </c>
      <c r="E25" s="23" t="s">
        <v>129</v>
      </c>
      <c r="F25" s="23" t="s">
        <v>64</v>
      </c>
      <c r="G25" s="26">
        <f>EMCs!$B$7</f>
        <v>0.96797880682585713</v>
      </c>
      <c r="H25" s="26">
        <f>EMCs!$C$7</f>
        <v>0.12452938169209543</v>
      </c>
      <c r="I25" s="26">
        <f>ROCs!$H$12</f>
        <v>0.34081381503347608</v>
      </c>
      <c r="J25" s="24">
        <v>8.8959790157599999E-2</v>
      </c>
      <c r="K25" s="29">
        <f>Other!$C$2*I25*J25/12</f>
        <v>0.12834927114866732</v>
      </c>
      <c r="L25" s="8">
        <f t="shared" si="0"/>
        <v>0.3</v>
      </c>
      <c r="M25" s="8">
        <f>ROUND((2.721*K25*H25)+(Other!$B$2*J25),1)</f>
        <v>0.1</v>
      </c>
    </row>
    <row r="26" spans="1:13">
      <c r="A26" s="23">
        <v>2</v>
      </c>
      <c r="B26" s="23" t="s">
        <v>65</v>
      </c>
      <c r="C26" s="23" t="s">
        <v>63</v>
      </c>
      <c r="D26" s="23">
        <v>1710</v>
      </c>
      <c r="E26" s="23" t="s">
        <v>129</v>
      </c>
      <c r="F26" s="23" t="s">
        <v>67</v>
      </c>
      <c r="G26" s="26">
        <f>EMCs!$B$7</f>
        <v>0.96797880682585713</v>
      </c>
      <c r="H26" s="26">
        <f>EMCs!$C$7</f>
        <v>0.12452938169209543</v>
      </c>
      <c r="I26" s="26">
        <f>ROCs!$G$12</f>
        <v>0.34081381503347608</v>
      </c>
      <c r="J26" s="24">
        <v>7.0076127207800001E-2</v>
      </c>
      <c r="K26" s="29">
        <f>Other!$C$2*I26*J26/12</f>
        <v>0.10110432855235364</v>
      </c>
      <c r="L26" s="8">
        <f t="shared" si="0"/>
        <v>0.3</v>
      </c>
      <c r="M26" s="8">
        <f>ROUND((2.721*K26*H26)+(Other!$B$2*J26),1)</f>
        <v>0</v>
      </c>
    </row>
    <row r="27" spans="1:13">
      <c r="A27" s="23">
        <v>2</v>
      </c>
      <c r="B27" s="23" t="s">
        <v>65</v>
      </c>
      <c r="C27" s="23" t="s">
        <v>63</v>
      </c>
      <c r="D27" s="23">
        <v>1710</v>
      </c>
      <c r="E27" s="23" t="s">
        <v>129</v>
      </c>
      <c r="F27" s="23" t="s">
        <v>64</v>
      </c>
      <c r="G27" s="26">
        <f>EMCs!$B$7</f>
        <v>0.96797880682585713</v>
      </c>
      <c r="H27" s="26">
        <f>EMCs!$C$7</f>
        <v>0.12452938169209543</v>
      </c>
      <c r="I27" s="26">
        <f>ROCs!$H$12</f>
        <v>0.34081381503347608</v>
      </c>
      <c r="J27" s="24">
        <v>0.38036133372100001</v>
      </c>
      <c r="K27" s="29">
        <f>Other!$C$2*I27*J27/12</f>
        <v>0.54877714830192492</v>
      </c>
      <c r="L27" s="8">
        <f t="shared" si="0"/>
        <v>1.4</v>
      </c>
      <c r="M27" s="8">
        <f>ROUND((2.721*K27*H27)+(Other!$B$2*J27),1)</f>
        <v>0.3</v>
      </c>
    </row>
    <row r="28" spans="1:13">
      <c r="A28" s="23">
        <v>2</v>
      </c>
      <c r="B28" s="23" t="s">
        <v>65</v>
      </c>
      <c r="C28" s="23" t="s">
        <v>63</v>
      </c>
      <c r="D28" s="23">
        <v>1710</v>
      </c>
      <c r="E28" s="23" t="s">
        <v>129</v>
      </c>
      <c r="F28" s="23" t="s">
        <v>64</v>
      </c>
      <c r="G28" s="26">
        <f>EMCs!$B$7</f>
        <v>0.96797880682585713</v>
      </c>
      <c r="H28" s="26">
        <f>EMCs!$C$7</f>
        <v>0.12452938169209543</v>
      </c>
      <c r="I28" s="26">
        <f>ROCs!$H$12</f>
        <v>0.34081381503347608</v>
      </c>
      <c r="J28" s="24">
        <v>1.0577020883999999</v>
      </c>
      <c r="K28" s="29">
        <f>Other!$C$2*I28*J28/12</f>
        <v>1.5260298152464273</v>
      </c>
      <c r="L28" s="8">
        <f t="shared" si="0"/>
        <v>4</v>
      </c>
      <c r="M28" s="8">
        <f>ROUND((2.721*K28*H28)+(Other!$B$2*J28),1)</f>
        <v>0.7</v>
      </c>
    </row>
    <row r="29" spans="1:13">
      <c r="A29" s="23">
        <v>2</v>
      </c>
      <c r="B29" s="23" t="s">
        <v>65</v>
      </c>
      <c r="C29" s="23" t="s">
        <v>63</v>
      </c>
      <c r="D29" s="23">
        <v>1710</v>
      </c>
      <c r="E29" s="23" t="s">
        <v>129</v>
      </c>
      <c r="F29" s="23" t="s">
        <v>66</v>
      </c>
      <c r="G29" s="26">
        <f>EMCs!$B$7</f>
        <v>0.96797880682585713</v>
      </c>
      <c r="H29" s="26">
        <f>EMCs!$C$7</f>
        <v>0.12452938169209543</v>
      </c>
      <c r="I29" s="26">
        <f>ROCs!$B$12</f>
        <v>0.34081381503347608</v>
      </c>
      <c r="J29" s="24">
        <v>1.12349009773</v>
      </c>
      <c r="K29" s="29">
        <f>Other!$C$2*I29*J29/12</f>
        <v>1.6209473395893719</v>
      </c>
      <c r="L29" s="8">
        <f t="shared" si="0"/>
        <v>4.3</v>
      </c>
      <c r="M29" s="8">
        <f>ROUND((2.721*K29*H29)+(Other!$B$2*J29),1)</f>
        <v>0.8</v>
      </c>
    </row>
    <row r="30" spans="1:13">
      <c r="A30" s="23">
        <v>2</v>
      </c>
      <c r="B30" s="23" t="s">
        <v>65</v>
      </c>
      <c r="C30" s="23" t="s">
        <v>63</v>
      </c>
      <c r="D30" s="23">
        <v>1710</v>
      </c>
      <c r="E30" s="23" t="s">
        <v>129</v>
      </c>
      <c r="F30" s="23" t="s">
        <v>64</v>
      </c>
      <c r="G30" s="26">
        <f>EMCs!$B$7</f>
        <v>0.96797880682585713</v>
      </c>
      <c r="H30" s="26">
        <f>EMCs!$C$7</f>
        <v>0.12452938169209543</v>
      </c>
      <c r="I30" s="26">
        <f>ROCs!$H$12</f>
        <v>0.34081381503347608</v>
      </c>
      <c r="J30" s="24">
        <v>2.4645244181899999</v>
      </c>
      <c r="K30" s="29">
        <f>Other!$C$2*I30*J30/12</f>
        <v>3.555762802974149</v>
      </c>
      <c r="L30" s="8">
        <f t="shared" si="0"/>
        <v>9.4</v>
      </c>
      <c r="M30" s="8">
        <f>ROUND((2.721*K30*H30)+(Other!$B$2*J30),1)</f>
        <v>1.7</v>
      </c>
    </row>
    <row r="31" spans="1:13">
      <c r="A31" s="23">
        <v>2</v>
      </c>
      <c r="B31" s="23" t="s">
        <v>65</v>
      </c>
      <c r="C31" s="23" t="s">
        <v>63</v>
      </c>
      <c r="D31" s="23">
        <v>2110</v>
      </c>
      <c r="E31" s="23" t="s">
        <v>130</v>
      </c>
      <c r="F31" s="23" t="s">
        <v>67</v>
      </c>
      <c r="G31" s="26">
        <f>EMCs!$B$11</f>
        <v>2.0141173930848577</v>
      </c>
      <c r="H31" s="26">
        <f>EMCs!$C$11</f>
        <v>0.28687396829592665</v>
      </c>
      <c r="I31" s="26">
        <f>ROCs!$G$9</f>
        <v>0.31492922148662977</v>
      </c>
      <c r="J31" s="24">
        <v>2.93064255573E-3</v>
      </c>
      <c r="K31" s="29">
        <f>Other!$C$2*I31*J31/12</f>
        <v>3.9071337424505916E-3</v>
      </c>
      <c r="L31" s="8">
        <f t="shared" si="0"/>
        <v>0</v>
      </c>
      <c r="M31" s="8">
        <f>ROUND((2.721*K31*H31)+(Other!$B$2*J31),1)</f>
        <v>0</v>
      </c>
    </row>
    <row r="32" spans="1:13">
      <c r="A32" s="23">
        <v>2</v>
      </c>
      <c r="B32" s="23" t="s">
        <v>65</v>
      </c>
      <c r="C32" s="23" t="s">
        <v>63</v>
      </c>
      <c r="D32" s="23">
        <v>2110</v>
      </c>
      <c r="E32" s="23" t="s">
        <v>130</v>
      </c>
      <c r="F32" s="23" t="s">
        <v>64</v>
      </c>
      <c r="G32" s="26">
        <f>EMCs!$B$11</f>
        <v>2.0141173930848577</v>
      </c>
      <c r="H32" s="26">
        <f>EMCs!$C$11</f>
        <v>0.28687396829592665</v>
      </c>
      <c r="I32" s="26">
        <f>ROCs!$H$9</f>
        <v>0.31492922148662977</v>
      </c>
      <c r="J32" s="24">
        <v>1.47697889406E-2</v>
      </c>
      <c r="K32" s="29">
        <f>Other!$C$2*I32*J32/12</f>
        <v>1.9691088094609798E-2</v>
      </c>
      <c r="L32" s="8">
        <f t="shared" si="0"/>
        <v>0.1</v>
      </c>
      <c r="M32" s="8">
        <f>ROUND((2.721*K32*H32)+(Other!$B$2*J32),1)</f>
        <v>0</v>
      </c>
    </row>
    <row r="33" spans="1:13">
      <c r="A33" s="23">
        <v>2</v>
      </c>
      <c r="B33" s="23" t="s">
        <v>65</v>
      </c>
      <c r="C33" s="23" t="s">
        <v>63</v>
      </c>
      <c r="D33" s="23">
        <v>2210</v>
      </c>
      <c r="E33" s="23" t="s">
        <v>131</v>
      </c>
      <c r="F33" s="23" t="s">
        <v>67</v>
      </c>
      <c r="G33" s="26">
        <f>EMCs!$B$2</f>
        <v>1.3467531225403229</v>
      </c>
      <c r="H33" s="26">
        <f>EMCs!$C$2</f>
        <v>0.27383424246429361</v>
      </c>
      <c r="I33" s="26">
        <f>ROCs!$G$2</f>
        <v>0.31492922148662977</v>
      </c>
      <c r="J33" s="24">
        <v>3.92060331362</v>
      </c>
      <c r="K33" s="29">
        <f>Other!$C$2*I33*J33/12</f>
        <v>5.2269497921054482</v>
      </c>
      <c r="L33" s="8">
        <f t="shared" si="0"/>
        <v>19.2</v>
      </c>
      <c r="M33" s="8">
        <f>ROUND((2.721*K33*H33)+(Other!$B$2*J33),1)</f>
        <v>4.7</v>
      </c>
    </row>
    <row r="34" spans="1:13">
      <c r="A34" s="23">
        <v>2</v>
      </c>
      <c r="B34" s="23" t="s">
        <v>65</v>
      </c>
      <c r="C34" s="23" t="s">
        <v>63</v>
      </c>
      <c r="D34" s="23">
        <v>2210</v>
      </c>
      <c r="E34" s="23" t="s">
        <v>131</v>
      </c>
      <c r="F34" s="23" t="s">
        <v>64</v>
      </c>
      <c r="G34" s="26">
        <f>EMCs!$B$2</f>
        <v>1.3467531225403229</v>
      </c>
      <c r="H34" s="26">
        <f>EMCs!$C$2</f>
        <v>0.27383424246429361</v>
      </c>
      <c r="I34" s="26">
        <f>ROCs!$H$2</f>
        <v>0.31492922148662977</v>
      </c>
      <c r="J34" s="24">
        <v>2.3727492047899998</v>
      </c>
      <c r="K34" s="29">
        <f>Other!$C$2*I34*J34/12</f>
        <v>3.1633501200212293</v>
      </c>
      <c r="L34" s="8">
        <f t="shared" si="0"/>
        <v>11.6</v>
      </c>
      <c r="M34" s="8">
        <f>ROUND((2.721*K34*H34)+(Other!$B$2*J34),1)</f>
        <v>2.9</v>
      </c>
    </row>
    <row r="35" spans="1:13">
      <c r="A35" s="23">
        <v>2</v>
      </c>
      <c r="B35" s="23" t="s">
        <v>65</v>
      </c>
      <c r="C35" s="23" t="s">
        <v>63</v>
      </c>
      <c r="D35" s="23">
        <v>4220</v>
      </c>
      <c r="E35" s="23" t="s">
        <v>132</v>
      </c>
      <c r="F35" s="23" t="s">
        <v>64</v>
      </c>
      <c r="G35" s="26">
        <f>EMCs!$B$14</f>
        <v>0.69141343344704065</v>
      </c>
      <c r="H35" s="26">
        <f>EMCs!$C$14</f>
        <v>3.5859246036990831E-2</v>
      </c>
      <c r="I35" s="26">
        <f>ROCs!$H$13</f>
        <v>0.26229721460804234</v>
      </c>
      <c r="J35" s="24">
        <v>3.18708433194</v>
      </c>
      <c r="K35" s="29">
        <f>Other!$C$2*I35*J35/12</f>
        <v>3.5389114853192338</v>
      </c>
      <c r="L35" s="8">
        <f t="shared" si="0"/>
        <v>6.7</v>
      </c>
      <c r="M35" s="8">
        <f>ROUND((2.721*K35*H35)+(Other!$B$2*J35),1)</f>
        <v>1</v>
      </c>
    </row>
    <row r="36" spans="1:13">
      <c r="A36" s="23">
        <v>2</v>
      </c>
      <c r="B36" s="23" t="s">
        <v>65</v>
      </c>
      <c r="C36" s="23" t="s">
        <v>63</v>
      </c>
      <c r="D36" s="23">
        <v>8300</v>
      </c>
      <c r="E36" s="23" t="s">
        <v>133</v>
      </c>
      <c r="F36" s="23" t="s">
        <v>64</v>
      </c>
      <c r="G36" s="26">
        <f>EMCs!$B$6</f>
        <v>0.72147488707517293</v>
      </c>
      <c r="H36" s="26">
        <f>EMCs!$C$6</f>
        <v>0.16951643581122938</v>
      </c>
      <c r="I36" s="26">
        <f>ROCs!$H$3</f>
        <v>0.43140989244743805</v>
      </c>
      <c r="J36" s="24">
        <v>7.8641730343700003</v>
      </c>
      <c r="K36" s="29">
        <f>Other!$C$2*I36*J36/12</f>
        <v>14.362353981803059</v>
      </c>
      <c r="L36" s="8">
        <f t="shared" si="0"/>
        <v>28.2</v>
      </c>
      <c r="M36" s="8">
        <f>ROUND((2.721*K36*H36)+(Other!$B$2*J36),1)</f>
        <v>8.3000000000000007</v>
      </c>
    </row>
    <row r="37" spans="1:13">
      <c r="A37" s="23">
        <v>2</v>
      </c>
      <c r="B37" s="23" t="s">
        <v>65</v>
      </c>
      <c r="C37" s="23" t="s">
        <v>63</v>
      </c>
      <c r="D37" s="23">
        <v>8300</v>
      </c>
      <c r="E37" s="23" t="s">
        <v>133</v>
      </c>
      <c r="F37" s="23" t="s">
        <v>64</v>
      </c>
      <c r="G37" s="26">
        <f>EMCs!$B$6</f>
        <v>0.72147488707517293</v>
      </c>
      <c r="H37" s="26">
        <f>EMCs!$C$6</f>
        <v>0.16951643581122938</v>
      </c>
      <c r="I37" s="26">
        <f>ROCs!$H$3</f>
        <v>0.43140989244743805</v>
      </c>
      <c r="J37" s="24">
        <v>1.4447609939199999</v>
      </c>
      <c r="K37" s="29">
        <f>Other!$C$2*I37*J37/12</f>
        <v>2.6385697164969555</v>
      </c>
      <c r="L37" s="8">
        <f t="shared" si="0"/>
        <v>5.2</v>
      </c>
      <c r="M37" s="8">
        <f>ROUND((2.721*K37*H37)+(Other!$B$2*J37),1)</f>
        <v>1.5</v>
      </c>
    </row>
    <row r="38" spans="1:13">
      <c r="A38" s="23">
        <v>2</v>
      </c>
      <c r="B38" s="23" t="s">
        <v>65</v>
      </c>
      <c r="C38" s="23" t="s">
        <v>63</v>
      </c>
      <c r="D38" s="23">
        <v>8300</v>
      </c>
      <c r="E38" s="23" t="s">
        <v>133</v>
      </c>
      <c r="F38" s="23" t="s">
        <v>64</v>
      </c>
      <c r="G38" s="26">
        <f>EMCs!$B$6</f>
        <v>0.72147488707517293</v>
      </c>
      <c r="H38" s="26">
        <f>EMCs!$C$6</f>
        <v>0.16951643581122938</v>
      </c>
      <c r="I38" s="26">
        <f>ROCs!$H$3</f>
        <v>0.43140989244743805</v>
      </c>
      <c r="J38" s="24">
        <v>0.108317544526</v>
      </c>
      <c r="K38" s="29">
        <f>Other!$C$2*I38*J38/12</f>
        <v>0.19782053499115981</v>
      </c>
      <c r="L38" s="8">
        <f t="shared" si="0"/>
        <v>0.4</v>
      </c>
      <c r="M38" s="8">
        <f>ROUND((2.721*K38*H38)+(Other!$B$2*J38),1)</f>
        <v>0.1</v>
      </c>
    </row>
    <row r="39" spans="1:13">
      <c r="A39" s="23">
        <v>2</v>
      </c>
      <c r="B39" s="23" t="s">
        <v>65</v>
      </c>
      <c r="C39" s="23" t="s">
        <v>63</v>
      </c>
      <c r="D39" s="23">
        <v>8300</v>
      </c>
      <c r="E39" s="23" t="s">
        <v>133</v>
      </c>
      <c r="F39" s="23" t="s">
        <v>66</v>
      </c>
      <c r="G39" s="26">
        <f>EMCs!$B$6</f>
        <v>0.72147488707517293</v>
      </c>
      <c r="H39" s="26">
        <f>EMCs!$C$6</f>
        <v>0.16951643581122938</v>
      </c>
      <c r="I39" s="26">
        <f>ROCs!$B$3</f>
        <v>0.43140989244743805</v>
      </c>
      <c r="J39" s="24">
        <v>0.29451363279800002</v>
      </c>
      <c r="K39" s="29">
        <f>Other!$C$2*I39*J39/12</f>
        <v>0.53787080068368531</v>
      </c>
      <c r="L39" s="8">
        <f t="shared" si="0"/>
        <v>1.1000000000000001</v>
      </c>
      <c r="M39" s="8">
        <f>ROUND((2.721*K39*H39)+(Other!$B$2*J39),1)</f>
        <v>0.3</v>
      </c>
    </row>
    <row r="40" spans="1:13">
      <c r="J40" s="24">
        <f>SUM(J2:J39)</f>
        <v>71.876483675774992</v>
      </c>
      <c r="K40" s="29">
        <f>SUM(K2:K39)</f>
        <v>108.52190348424286</v>
      </c>
      <c r="L40">
        <f>SUM(L2:L39)</f>
        <v>253.49999999999994</v>
      </c>
      <c r="M40">
        <f>SUM(M2:M39)</f>
        <v>56.1</v>
      </c>
    </row>
  </sheetData>
  <sortState ref="A2:J39">
    <sortCondition ref="I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45"/>
  <sheetViews>
    <sheetView workbookViewId="0">
      <pane ySplit="1" topLeftCell="A23" activePane="bottomLeft" state="frozen"/>
      <selection pane="bottomLeft" activeCell="H36" sqref="H36"/>
    </sheetView>
  </sheetViews>
  <sheetFormatPr defaultRowHeight="15"/>
  <cols>
    <col min="1" max="1" width="8.7109375" bestFit="1" customWidth="1"/>
    <col min="2" max="2" width="10.42578125" bestFit="1" customWidth="1"/>
    <col min="3" max="3" width="5" bestFit="1" customWidth="1"/>
    <col min="4" max="4" width="57.5703125" bestFit="1" customWidth="1"/>
    <col min="5" max="5" width="8.42578125" bestFit="1" customWidth="1"/>
    <col min="6" max="8" width="12" bestFit="1" customWidth="1"/>
    <col min="9" max="9" width="10" bestFit="1" customWidth="1"/>
    <col min="10" max="12" width="12" bestFit="1" customWidth="1"/>
  </cols>
  <sheetData>
    <row r="1" spans="1:12" ht="30">
      <c r="A1" s="8" t="s">
        <v>136</v>
      </c>
      <c r="B1" s="39" t="s">
        <v>103</v>
      </c>
      <c r="C1" s="40" t="s">
        <v>137</v>
      </c>
      <c r="D1" s="39" t="s">
        <v>113</v>
      </c>
      <c r="E1" s="40" t="s">
        <v>138</v>
      </c>
      <c r="F1" s="41" t="s">
        <v>139</v>
      </c>
      <c r="G1" s="42" t="s">
        <v>140</v>
      </c>
      <c r="H1" s="42" t="s">
        <v>141</v>
      </c>
      <c r="I1" s="40" t="s">
        <v>127</v>
      </c>
      <c r="J1" s="43" t="s">
        <v>142</v>
      </c>
      <c r="K1" s="43" t="s">
        <v>143</v>
      </c>
      <c r="L1" s="44" t="s">
        <v>144</v>
      </c>
    </row>
    <row r="2" spans="1:12">
      <c r="A2" t="s">
        <v>145</v>
      </c>
      <c r="B2" t="s">
        <v>107</v>
      </c>
      <c r="C2">
        <v>1110</v>
      </c>
      <c r="D2" t="s">
        <v>114</v>
      </c>
      <c r="E2" t="s">
        <v>93</v>
      </c>
      <c r="F2">
        <v>0.96797880682585713</v>
      </c>
      <c r="G2">
        <v>0.12452938169209543</v>
      </c>
      <c r="H2">
        <v>0.28818180815488864</v>
      </c>
      <c r="I2">
        <v>8.7178000000000005E-2</v>
      </c>
      <c r="J2">
        <v>0.10635451454195045</v>
      </c>
      <c r="K2">
        <v>0.28012400067234733</v>
      </c>
      <c r="L2">
        <v>5.4922490843335864E-2</v>
      </c>
    </row>
    <row r="3" spans="1:12">
      <c r="A3" t="s">
        <v>145</v>
      </c>
      <c r="B3" t="s">
        <v>107</v>
      </c>
      <c r="C3">
        <v>1110</v>
      </c>
      <c r="D3" t="s">
        <v>114</v>
      </c>
      <c r="E3" t="s">
        <v>69</v>
      </c>
      <c r="F3">
        <v>0.96797880682585713</v>
      </c>
      <c r="G3">
        <v>0.12452938169209543</v>
      </c>
      <c r="H3">
        <v>0.28818180815488864</v>
      </c>
      <c r="I3">
        <v>7.9464000000000007E-2</v>
      </c>
      <c r="J3">
        <v>9.6943668626964963E-2</v>
      </c>
      <c r="K3">
        <v>0.25533705280492108</v>
      </c>
      <c r="L3">
        <v>5.0062639798743279E-2</v>
      </c>
    </row>
    <row r="4" spans="1:12">
      <c r="A4" t="s">
        <v>145</v>
      </c>
      <c r="B4" t="s">
        <v>107</v>
      </c>
      <c r="C4">
        <v>1110</v>
      </c>
      <c r="D4" t="s">
        <v>114</v>
      </c>
      <c r="E4" t="s">
        <v>64</v>
      </c>
      <c r="F4">
        <v>0.96797880682585713</v>
      </c>
      <c r="G4">
        <v>0.12452938169209543</v>
      </c>
      <c r="H4">
        <v>0.28818180815488864</v>
      </c>
      <c r="I4">
        <v>15.976533</v>
      </c>
      <c r="J4">
        <v>19.490885444475111</v>
      </c>
      <c r="K4">
        <v>51.336464943377685</v>
      </c>
      <c r="L4">
        <v>10.065280086727768</v>
      </c>
    </row>
    <row r="5" spans="1:12">
      <c r="A5" t="s">
        <v>145</v>
      </c>
      <c r="B5" t="s">
        <v>107</v>
      </c>
      <c r="C5">
        <v>1210</v>
      </c>
      <c r="D5" t="s">
        <v>114</v>
      </c>
      <c r="E5" t="s">
        <v>69</v>
      </c>
      <c r="F5">
        <v>1.2445441802046733</v>
      </c>
      <c r="G5">
        <v>0.21319951734720002</v>
      </c>
      <c r="H5">
        <v>0.28818180815488864</v>
      </c>
      <c r="I5">
        <v>70.002504000000002</v>
      </c>
      <c r="J5">
        <v>85.400930620580255</v>
      </c>
      <c r="K5">
        <v>289.20211406229288</v>
      </c>
      <c r="L5">
        <v>64.706664674248287</v>
      </c>
    </row>
    <row r="6" spans="1:12">
      <c r="A6" t="s">
        <v>145</v>
      </c>
      <c r="B6" t="s">
        <v>107</v>
      </c>
      <c r="C6">
        <v>1210</v>
      </c>
      <c r="D6" t="s">
        <v>114</v>
      </c>
      <c r="E6" t="s">
        <v>64</v>
      </c>
      <c r="F6">
        <v>1.2445441802046733</v>
      </c>
      <c r="G6">
        <v>0.21319951734720002</v>
      </c>
      <c r="H6">
        <v>0.28818180815488864</v>
      </c>
      <c r="I6">
        <v>189.642</v>
      </c>
      <c r="J6">
        <v>231.35748522292974</v>
      </c>
      <c r="K6">
        <v>783.4700786560627</v>
      </c>
      <c r="L6">
        <v>175.29517661473648</v>
      </c>
    </row>
    <row r="7" spans="1:12">
      <c r="A7" t="s">
        <v>145</v>
      </c>
      <c r="B7" t="s">
        <v>107</v>
      </c>
      <c r="C7">
        <v>1210</v>
      </c>
      <c r="D7" t="s">
        <v>114</v>
      </c>
      <c r="E7" t="s">
        <v>92</v>
      </c>
      <c r="F7">
        <v>1.2445441802046733</v>
      </c>
      <c r="G7">
        <v>0.21319951734720002</v>
      </c>
      <c r="H7">
        <v>0.28818180815488864</v>
      </c>
      <c r="I7">
        <v>0.486481</v>
      </c>
      <c r="J7">
        <v>0.59349205750169309</v>
      </c>
      <c r="K7">
        <v>2.0098043014452496</v>
      </c>
      <c r="L7">
        <v>0.44967767063579589</v>
      </c>
    </row>
    <row r="8" spans="1:12">
      <c r="A8" t="s">
        <v>145</v>
      </c>
      <c r="B8" t="s">
        <v>107</v>
      </c>
      <c r="C8">
        <v>1310</v>
      </c>
      <c r="D8" t="s">
        <v>150</v>
      </c>
      <c r="E8" t="s">
        <v>64</v>
      </c>
      <c r="F8">
        <v>1.2445441802046733</v>
      </c>
      <c r="G8">
        <v>0.21319951734720002</v>
      </c>
      <c r="H8">
        <v>0.39344582191206351</v>
      </c>
      <c r="I8">
        <v>0.14057700000000001</v>
      </c>
      <c r="J8">
        <v>0.23414326766601276</v>
      </c>
      <c r="K8">
        <v>0.79290386545443603</v>
      </c>
      <c r="L8">
        <v>0.16628259274280488</v>
      </c>
    </row>
    <row r="9" spans="1:12">
      <c r="A9" t="s">
        <v>145</v>
      </c>
      <c r="B9" t="s">
        <v>107</v>
      </c>
      <c r="C9">
        <v>1310</v>
      </c>
      <c r="D9" t="s">
        <v>150</v>
      </c>
      <c r="E9" t="s">
        <v>92</v>
      </c>
      <c r="F9">
        <v>1.2445441802046733</v>
      </c>
      <c r="G9">
        <v>0.21319951734720002</v>
      </c>
      <c r="H9">
        <v>0.39344582191206351</v>
      </c>
      <c r="I9">
        <v>0.10797900000000001</v>
      </c>
      <c r="J9">
        <v>0.17984845244462744</v>
      </c>
      <c r="K9">
        <v>0.60903964722468507</v>
      </c>
      <c r="L9">
        <v>0.1277237960816871</v>
      </c>
    </row>
    <row r="10" spans="1:12">
      <c r="A10" t="s">
        <v>145</v>
      </c>
      <c r="B10" t="s">
        <v>107</v>
      </c>
      <c r="C10">
        <v>1320</v>
      </c>
      <c r="D10" t="s">
        <v>128</v>
      </c>
      <c r="E10" t="s">
        <v>66</v>
      </c>
      <c r="F10">
        <v>1.3948514483453343</v>
      </c>
      <c r="G10">
        <v>0.33903287162245876</v>
      </c>
      <c r="H10">
        <v>0.39344582191206351</v>
      </c>
      <c r="I10">
        <v>11.604894</v>
      </c>
      <c r="J10">
        <v>19.328964212337048</v>
      </c>
      <c r="K10">
        <v>73.360972770060812</v>
      </c>
      <c r="L10">
        <v>20.34503218899895</v>
      </c>
    </row>
    <row r="11" spans="1:12">
      <c r="A11" t="s">
        <v>145</v>
      </c>
      <c r="B11" t="s">
        <v>107</v>
      </c>
      <c r="C11">
        <v>1320</v>
      </c>
      <c r="D11" t="s">
        <v>128</v>
      </c>
      <c r="E11" t="s">
        <v>69</v>
      </c>
      <c r="F11">
        <v>1.3948514483453343</v>
      </c>
      <c r="G11">
        <v>0.33903287162245876</v>
      </c>
      <c r="H11">
        <v>0.39344582191206351</v>
      </c>
      <c r="I11">
        <v>51.746825999999999</v>
      </c>
      <c r="J11">
        <v>86.188856861254592</v>
      </c>
      <c r="K11">
        <v>327.12039361351128</v>
      </c>
      <c r="L11">
        <v>90.719556822193113</v>
      </c>
    </row>
    <row r="12" spans="1:12">
      <c r="A12" t="s">
        <v>145</v>
      </c>
      <c r="B12" t="s">
        <v>107</v>
      </c>
      <c r="C12">
        <v>1320</v>
      </c>
      <c r="D12" t="s">
        <v>128</v>
      </c>
      <c r="E12" t="s">
        <v>64</v>
      </c>
      <c r="F12">
        <v>1.3948514483453343</v>
      </c>
      <c r="G12">
        <v>0.33903287162245876</v>
      </c>
      <c r="H12">
        <v>0.39344582191206351</v>
      </c>
      <c r="I12">
        <v>25.048817</v>
      </c>
      <c r="J12">
        <v>41.720991794873775</v>
      </c>
      <c r="K12">
        <v>158.34746804746658</v>
      </c>
      <c r="L12">
        <v>43.914144167223256</v>
      </c>
    </row>
    <row r="13" spans="1:12">
      <c r="A13" t="s">
        <v>145</v>
      </c>
      <c r="B13" t="s">
        <v>107</v>
      </c>
      <c r="C13">
        <v>1330</v>
      </c>
      <c r="D13" t="s">
        <v>115</v>
      </c>
      <c r="E13" t="s">
        <v>93</v>
      </c>
      <c r="F13">
        <v>1.3948514483453343</v>
      </c>
      <c r="G13">
        <v>0.33903287162245876</v>
      </c>
      <c r="H13">
        <v>0.39344582191206351</v>
      </c>
      <c r="I13">
        <v>0.43714799999999998</v>
      </c>
      <c r="J13">
        <v>0.72810816259887556</v>
      </c>
      <c r="K13">
        <v>2.7634550151415898</v>
      </c>
      <c r="L13">
        <v>0.76638271158327798</v>
      </c>
    </row>
    <row r="14" spans="1:12">
      <c r="A14" t="s">
        <v>145</v>
      </c>
      <c r="B14" t="s">
        <v>107</v>
      </c>
      <c r="C14">
        <v>1330</v>
      </c>
      <c r="D14" t="s">
        <v>115</v>
      </c>
      <c r="E14" t="s">
        <v>66</v>
      </c>
      <c r="F14">
        <v>1.3948514483453343</v>
      </c>
      <c r="G14">
        <v>0.33903287162245876</v>
      </c>
      <c r="H14">
        <v>0.39344582191206351</v>
      </c>
      <c r="I14">
        <v>8.6972140000000007</v>
      </c>
      <c r="J14">
        <v>14.485969294767946</v>
      </c>
      <c r="K14">
        <v>54.979914459312745</v>
      </c>
      <c r="L14">
        <v>15.247454977582072</v>
      </c>
    </row>
    <row r="15" spans="1:12">
      <c r="A15" t="s">
        <v>145</v>
      </c>
      <c r="B15" t="s">
        <v>107</v>
      </c>
      <c r="C15">
        <v>1330</v>
      </c>
      <c r="D15" t="s">
        <v>115</v>
      </c>
      <c r="E15" t="s">
        <v>69</v>
      </c>
      <c r="F15">
        <v>1.3948514483453343</v>
      </c>
      <c r="G15">
        <v>0.33903287162245876</v>
      </c>
      <c r="H15">
        <v>0.39344582191206351</v>
      </c>
      <c r="I15">
        <v>59.536543000000002</v>
      </c>
      <c r="J15">
        <v>99.16331066645381</v>
      </c>
      <c r="K15">
        <v>376.36351610334015</v>
      </c>
      <c r="L15">
        <v>104.3760402944413</v>
      </c>
    </row>
    <row r="16" spans="1:12">
      <c r="A16" t="s">
        <v>145</v>
      </c>
      <c r="B16" t="s">
        <v>107</v>
      </c>
      <c r="C16">
        <v>1330</v>
      </c>
      <c r="D16" t="s">
        <v>115</v>
      </c>
      <c r="E16" t="s">
        <v>64</v>
      </c>
      <c r="F16">
        <v>1.3948514483453343</v>
      </c>
      <c r="G16">
        <v>0.33903287162245876</v>
      </c>
      <c r="H16">
        <v>0.39344582191206351</v>
      </c>
      <c r="I16">
        <v>78.359076000000002</v>
      </c>
      <c r="J16">
        <v>130.51388282528035</v>
      </c>
      <c r="K16">
        <v>495.35118896589029</v>
      </c>
      <c r="L16">
        <v>137.37462173460742</v>
      </c>
    </row>
    <row r="17" spans="1:12">
      <c r="A17" t="s">
        <v>145</v>
      </c>
      <c r="B17" t="s">
        <v>107</v>
      </c>
      <c r="C17">
        <v>1330</v>
      </c>
      <c r="D17" t="s">
        <v>115</v>
      </c>
      <c r="E17" t="s">
        <v>92</v>
      </c>
      <c r="F17">
        <v>1.3948514483453343</v>
      </c>
      <c r="G17">
        <v>0.33903287162245876</v>
      </c>
      <c r="H17">
        <v>0.39344582191206351</v>
      </c>
      <c r="I17">
        <v>0.14644499999999999</v>
      </c>
      <c r="J17">
        <v>0.24391693401729467</v>
      </c>
      <c r="K17">
        <v>0.92576008512542696</v>
      </c>
      <c r="L17">
        <v>0.25673894470022313</v>
      </c>
    </row>
    <row r="18" spans="1:12">
      <c r="A18" t="s">
        <v>145</v>
      </c>
      <c r="B18" t="s">
        <v>107</v>
      </c>
      <c r="C18">
        <v>1340</v>
      </c>
      <c r="D18" t="s">
        <v>146</v>
      </c>
      <c r="E18" t="s">
        <v>93</v>
      </c>
      <c r="F18">
        <v>1.3948514483453343</v>
      </c>
      <c r="G18">
        <v>0.33903287162245876</v>
      </c>
      <c r="H18">
        <v>0.39344582191206351</v>
      </c>
      <c r="I18">
        <v>2.6859380000000002</v>
      </c>
      <c r="J18">
        <v>4.4736642556628397</v>
      </c>
      <c r="K18">
        <v>16.979304117734436</v>
      </c>
      <c r="L18">
        <v>4.7088319003737107</v>
      </c>
    </row>
    <row r="19" spans="1:12">
      <c r="A19" t="s">
        <v>145</v>
      </c>
      <c r="B19" t="s">
        <v>107</v>
      </c>
      <c r="C19">
        <v>1340</v>
      </c>
      <c r="D19" t="s">
        <v>146</v>
      </c>
      <c r="E19" t="s">
        <v>66</v>
      </c>
      <c r="F19">
        <v>1.3948514483453343</v>
      </c>
      <c r="G19">
        <v>0.33903287162245876</v>
      </c>
      <c r="H19">
        <v>0.39344582191206351</v>
      </c>
      <c r="I19">
        <v>0.127161</v>
      </c>
      <c r="J19">
        <v>0.21179774827801023</v>
      </c>
      <c r="K19">
        <v>0.80385522335780957</v>
      </c>
      <c r="L19">
        <v>0.22293134587746302</v>
      </c>
    </row>
    <row r="20" spans="1:12">
      <c r="A20" t="s">
        <v>145</v>
      </c>
      <c r="B20" t="s">
        <v>107</v>
      </c>
      <c r="C20">
        <v>1340</v>
      </c>
      <c r="D20" t="s">
        <v>146</v>
      </c>
      <c r="E20" t="s">
        <v>69</v>
      </c>
      <c r="F20">
        <v>1.3948514483453343</v>
      </c>
      <c r="G20">
        <v>0.33903287162245876</v>
      </c>
      <c r="H20">
        <v>0.39344582191206351</v>
      </c>
      <c r="I20">
        <v>5.3439999999999998E-3</v>
      </c>
      <c r="J20">
        <v>8.9008985993951507E-3</v>
      </c>
      <c r="K20">
        <v>3.3782388575303232E-2</v>
      </c>
      <c r="L20">
        <v>9.3687932020758129E-3</v>
      </c>
    </row>
    <row r="21" spans="1:12">
      <c r="A21" t="s">
        <v>145</v>
      </c>
      <c r="B21" t="s">
        <v>107</v>
      </c>
      <c r="C21">
        <v>1340</v>
      </c>
      <c r="D21" t="s">
        <v>146</v>
      </c>
      <c r="E21" t="s">
        <v>64</v>
      </c>
      <c r="F21">
        <v>1.3948514483453343</v>
      </c>
      <c r="G21">
        <v>0.33903287162245876</v>
      </c>
      <c r="H21">
        <v>0.39344582191206351</v>
      </c>
      <c r="I21">
        <v>22.804901000000001</v>
      </c>
      <c r="J21">
        <v>37.983553774372211</v>
      </c>
      <c r="K21">
        <v>144.16243020271733</v>
      </c>
      <c r="L21">
        <v>39.980239794687861</v>
      </c>
    </row>
    <row r="22" spans="1:12">
      <c r="A22" t="s">
        <v>145</v>
      </c>
      <c r="B22" t="s">
        <v>107</v>
      </c>
      <c r="C22">
        <v>1400</v>
      </c>
      <c r="D22" t="s">
        <v>116</v>
      </c>
      <c r="E22" t="s">
        <v>93</v>
      </c>
      <c r="F22">
        <v>0.70945030562392009</v>
      </c>
      <c r="G22">
        <v>0.1167055461931156</v>
      </c>
      <c r="H22">
        <v>0.43140989244743805</v>
      </c>
      <c r="I22">
        <v>7.4089289999999997</v>
      </c>
      <c r="J22">
        <v>13.530940946872315</v>
      </c>
      <c r="K22">
        <v>26.120321647364893</v>
      </c>
      <c r="L22">
        <v>5.9017810922271536</v>
      </c>
    </row>
    <row r="23" spans="1:12">
      <c r="A23" t="s">
        <v>145</v>
      </c>
      <c r="B23" t="s">
        <v>107</v>
      </c>
      <c r="C23">
        <v>1400</v>
      </c>
      <c r="D23" t="s">
        <v>116</v>
      </c>
      <c r="E23" t="s">
        <v>66</v>
      </c>
      <c r="F23">
        <v>0.70945030562392009</v>
      </c>
      <c r="G23">
        <v>0.1167055461931156</v>
      </c>
      <c r="H23">
        <v>0.43140989244743805</v>
      </c>
      <c r="I23">
        <v>2.8599329999999998</v>
      </c>
      <c r="J23">
        <v>5.2231010089327867</v>
      </c>
      <c r="K23">
        <v>10.082748781897253</v>
      </c>
      <c r="L23">
        <v>2.2781563306162713</v>
      </c>
    </row>
    <row r="24" spans="1:12">
      <c r="A24" t="s">
        <v>145</v>
      </c>
      <c r="B24" t="s">
        <v>107</v>
      </c>
      <c r="C24">
        <v>1400</v>
      </c>
      <c r="D24" t="s">
        <v>116</v>
      </c>
      <c r="E24" t="s">
        <v>69</v>
      </c>
      <c r="F24">
        <v>0.70945030562392009</v>
      </c>
      <c r="G24">
        <v>0.1167055461931156</v>
      </c>
      <c r="H24">
        <v>0.43140989244743805</v>
      </c>
      <c r="I24">
        <v>15.062747</v>
      </c>
      <c r="J24">
        <v>27.509123134352905</v>
      </c>
      <c r="K24">
        <v>53.104004172921712</v>
      </c>
      <c r="L24">
        <v>11.998635084990191</v>
      </c>
    </row>
    <row r="25" spans="1:12">
      <c r="A25" t="s">
        <v>145</v>
      </c>
      <c r="B25" t="s">
        <v>107</v>
      </c>
      <c r="C25">
        <v>1400</v>
      </c>
      <c r="D25" t="s">
        <v>116</v>
      </c>
      <c r="E25" t="s">
        <v>64</v>
      </c>
      <c r="F25">
        <v>0.70945030562392009</v>
      </c>
      <c r="G25">
        <v>0.1167055461931156</v>
      </c>
      <c r="H25">
        <v>0.43140989244743805</v>
      </c>
      <c r="I25">
        <v>20.701796000000002</v>
      </c>
      <c r="J25">
        <v>37.80772891334194</v>
      </c>
      <c r="K25">
        <v>72.984579849278106</v>
      </c>
      <c r="L25">
        <v>16.490570797472042</v>
      </c>
    </row>
    <row r="26" spans="1:12">
      <c r="A26" t="s">
        <v>145</v>
      </c>
      <c r="B26" t="s">
        <v>107</v>
      </c>
      <c r="C26">
        <v>1411</v>
      </c>
      <c r="D26" t="s">
        <v>117</v>
      </c>
      <c r="E26" t="s">
        <v>93</v>
      </c>
      <c r="F26">
        <v>1.4429497741503459</v>
      </c>
      <c r="G26">
        <v>0.22493527059566973</v>
      </c>
      <c r="H26">
        <v>0.43140989244743805</v>
      </c>
      <c r="I26">
        <v>17.451070999999999</v>
      </c>
      <c r="J26">
        <v>31.870923740891026</v>
      </c>
      <c r="K26">
        <v>125.13373496397183</v>
      </c>
      <c r="L26">
        <v>23.286885116818755</v>
      </c>
    </row>
    <row r="27" spans="1:12">
      <c r="A27" t="s">
        <v>145</v>
      </c>
      <c r="B27" t="s">
        <v>107</v>
      </c>
      <c r="C27">
        <v>1411</v>
      </c>
      <c r="D27" t="s">
        <v>117</v>
      </c>
      <c r="E27" t="s">
        <v>66</v>
      </c>
      <c r="F27">
        <v>1.4429497741503459</v>
      </c>
      <c r="G27">
        <v>0.22493527059566973</v>
      </c>
      <c r="H27">
        <v>0.43140989244743805</v>
      </c>
      <c r="I27">
        <v>0.94131100000000001</v>
      </c>
      <c r="J27">
        <v>1.7191180471079326</v>
      </c>
      <c r="K27">
        <v>6.7497153150469282</v>
      </c>
      <c r="L27">
        <v>1.2560948904624698</v>
      </c>
    </row>
    <row r="28" spans="1:12">
      <c r="A28" t="s">
        <v>145</v>
      </c>
      <c r="B28" t="s">
        <v>107</v>
      </c>
      <c r="C28">
        <v>1411</v>
      </c>
      <c r="D28" t="s">
        <v>117</v>
      </c>
      <c r="E28" t="s">
        <v>69</v>
      </c>
      <c r="F28">
        <v>1.4429497741503459</v>
      </c>
      <c r="G28">
        <v>0.22493527059566973</v>
      </c>
      <c r="H28">
        <v>0.43140989244743805</v>
      </c>
      <c r="I28">
        <v>13.202470999999999</v>
      </c>
      <c r="J28">
        <v>24.111697581903442</v>
      </c>
      <c r="K28">
        <v>94.668946506694311</v>
      </c>
      <c r="L28">
        <v>17.617510434467388</v>
      </c>
    </row>
    <row r="29" spans="1:12">
      <c r="A29" t="s">
        <v>145</v>
      </c>
      <c r="B29" t="s">
        <v>107</v>
      </c>
      <c r="C29">
        <v>1411</v>
      </c>
      <c r="D29" t="s">
        <v>117</v>
      </c>
      <c r="E29" t="s">
        <v>64</v>
      </c>
      <c r="F29">
        <v>1.4429497741503459</v>
      </c>
      <c r="G29">
        <v>0.22493527059566973</v>
      </c>
      <c r="H29">
        <v>0.43140989244743805</v>
      </c>
      <c r="I29">
        <v>9.2133649999999996</v>
      </c>
      <c r="J29">
        <v>16.826385802452723</v>
      </c>
      <c r="K29">
        <v>66.064872123684239</v>
      </c>
      <c r="L29">
        <v>12.294407162421082</v>
      </c>
    </row>
    <row r="30" spans="1:12">
      <c r="A30" t="s">
        <v>145</v>
      </c>
      <c r="B30" t="s">
        <v>107</v>
      </c>
      <c r="C30">
        <v>1550</v>
      </c>
      <c r="D30" t="s">
        <v>148</v>
      </c>
      <c r="E30" t="s">
        <v>69</v>
      </c>
      <c r="F30">
        <v>0.72147488707517293</v>
      </c>
      <c r="G30">
        <v>0.16951643581122938</v>
      </c>
      <c r="H30">
        <v>0.34081381503347608</v>
      </c>
      <c r="I30">
        <v>0.30795699999999998</v>
      </c>
      <c r="J30">
        <v>0.44431373348685171</v>
      </c>
      <c r="K30">
        <v>0.87224702708667301</v>
      </c>
      <c r="L30">
        <v>0.27165248744180714</v>
      </c>
    </row>
    <row r="31" spans="1:12">
      <c r="A31" t="s">
        <v>145</v>
      </c>
      <c r="B31" t="s">
        <v>107</v>
      </c>
      <c r="C31">
        <v>1700</v>
      </c>
      <c r="D31" t="s">
        <v>149</v>
      </c>
      <c r="E31" t="s">
        <v>69</v>
      </c>
      <c r="F31">
        <v>0.96797880682585713</v>
      </c>
      <c r="G31">
        <v>0.12452938169209543</v>
      </c>
      <c r="H31">
        <v>0.34081381503347608</v>
      </c>
      <c r="I31">
        <v>3.0800000000000001E-4</v>
      </c>
      <c r="J31">
        <v>4.4437577296164836E-4</v>
      </c>
      <c r="K31">
        <v>1.1704281652734512E-3</v>
      </c>
      <c r="L31">
        <v>2.172944801929197E-4</v>
      </c>
    </row>
    <row r="32" spans="1:12">
      <c r="A32" t="s">
        <v>145</v>
      </c>
      <c r="B32" t="s">
        <v>107</v>
      </c>
      <c r="C32">
        <v>1700</v>
      </c>
      <c r="D32" t="s">
        <v>149</v>
      </c>
      <c r="E32" t="s">
        <v>64</v>
      </c>
      <c r="F32">
        <v>0.96797880682585713</v>
      </c>
      <c r="G32">
        <v>0.12452938169209543</v>
      </c>
      <c r="H32">
        <v>0.34081381503347608</v>
      </c>
      <c r="I32">
        <v>0.126973</v>
      </c>
      <c r="J32">
        <v>0.18319391240343952</v>
      </c>
      <c r="K32">
        <v>0.48250901113398026</v>
      </c>
      <c r="L32">
        <v>8.9579649459531147E-2</v>
      </c>
    </row>
    <row r="33" spans="1:12">
      <c r="A33" t="s">
        <v>145</v>
      </c>
      <c r="B33" t="s">
        <v>107</v>
      </c>
      <c r="C33">
        <v>1710</v>
      </c>
      <c r="D33" t="s">
        <v>129</v>
      </c>
      <c r="E33" t="s">
        <v>69</v>
      </c>
      <c r="F33">
        <v>0.96797880682585713</v>
      </c>
      <c r="G33">
        <v>0.12452938169209543</v>
      </c>
      <c r="H33">
        <v>0.34081381503347608</v>
      </c>
      <c r="I33">
        <v>3.1746999999999997E-2</v>
      </c>
      <c r="J33">
        <v>4.580388852017353E-2</v>
      </c>
      <c r="K33">
        <v>0.12064150312641639</v>
      </c>
      <c r="L33">
        <v>2.2397557995729289E-2</v>
      </c>
    </row>
    <row r="34" spans="1:12">
      <c r="A34" t="s">
        <v>145</v>
      </c>
      <c r="B34" t="s">
        <v>107</v>
      </c>
      <c r="C34">
        <v>1710</v>
      </c>
      <c r="D34" t="s">
        <v>129</v>
      </c>
      <c r="E34" t="s">
        <v>64</v>
      </c>
      <c r="F34">
        <v>0.96797880682585713</v>
      </c>
      <c r="G34">
        <v>0.12452938169209543</v>
      </c>
      <c r="H34">
        <v>0.34081381503347608</v>
      </c>
      <c r="I34">
        <v>0.99820900000000001</v>
      </c>
      <c r="J34">
        <v>1.4401944673775129</v>
      </c>
      <c r="K34">
        <v>3.7932854819137867</v>
      </c>
      <c r="L34">
        <v>0.70423800577563045</v>
      </c>
    </row>
    <row r="35" spans="1:12">
      <c r="A35" t="s">
        <v>145</v>
      </c>
      <c r="B35" t="s">
        <v>107</v>
      </c>
      <c r="C35">
        <v>1820</v>
      </c>
      <c r="D35" t="s">
        <v>151</v>
      </c>
      <c r="E35" t="s">
        <v>64</v>
      </c>
      <c r="F35">
        <v>2.0141173930848577</v>
      </c>
      <c r="G35">
        <v>0.28687396829592665</v>
      </c>
      <c r="H35">
        <v>0.28904462793978353</v>
      </c>
      <c r="I35">
        <v>0.145425</v>
      </c>
      <c r="J35">
        <v>0.17794526691013876</v>
      </c>
      <c r="K35">
        <v>0.97521362997137984</v>
      </c>
      <c r="L35">
        <v>0.17040379722776364</v>
      </c>
    </row>
    <row r="36" spans="1:12">
      <c r="A36" t="s">
        <v>145</v>
      </c>
      <c r="B36" t="s">
        <v>107</v>
      </c>
      <c r="C36">
        <v>1850</v>
      </c>
      <c r="D36" t="s">
        <v>120</v>
      </c>
      <c r="E36" t="s">
        <v>93</v>
      </c>
      <c r="F36">
        <v>0.96797880682585713</v>
      </c>
      <c r="G36">
        <v>0.12452938169209543</v>
      </c>
      <c r="H36">
        <v>0.34081381503347608</v>
      </c>
      <c r="I36">
        <v>0.201516</v>
      </c>
      <c r="J36">
        <v>0.29074294890954394</v>
      </c>
      <c r="K36">
        <v>0.76577922777027529</v>
      </c>
      <c r="L36">
        <v>0.14216985217713118</v>
      </c>
    </row>
    <row r="37" spans="1:12">
      <c r="A37" t="s">
        <v>145</v>
      </c>
      <c r="B37" t="s">
        <v>107</v>
      </c>
      <c r="C37">
        <v>1850</v>
      </c>
      <c r="D37" t="s">
        <v>120</v>
      </c>
      <c r="E37" t="s">
        <v>66</v>
      </c>
      <c r="F37">
        <v>0.96797880682585713</v>
      </c>
      <c r="G37">
        <v>0.12452938169209543</v>
      </c>
      <c r="H37">
        <v>0.34081381503347608</v>
      </c>
      <c r="I37">
        <v>2.3720999999999999E-2</v>
      </c>
      <c r="J37">
        <v>3.422414841046513E-2</v>
      </c>
      <c r="K37">
        <v>9.0141969183284196E-2</v>
      </c>
      <c r="L37">
        <v>1.6735202482650154E-2</v>
      </c>
    </row>
    <row r="38" spans="1:12">
      <c r="A38" t="s">
        <v>145</v>
      </c>
      <c r="B38" t="s">
        <v>107</v>
      </c>
      <c r="C38">
        <v>1850</v>
      </c>
      <c r="D38" t="s">
        <v>120</v>
      </c>
      <c r="E38" t="s">
        <v>69</v>
      </c>
      <c r="F38">
        <v>0.96797880682585713</v>
      </c>
      <c r="G38">
        <v>0.12452938169209543</v>
      </c>
      <c r="H38">
        <v>0.34081381503347608</v>
      </c>
      <c r="I38">
        <v>0.68662000000000001</v>
      </c>
      <c r="J38">
        <v>0.99064056243807463</v>
      </c>
      <c r="K38">
        <v>2.6092187884417437</v>
      </c>
      <c r="L38">
        <v>0.48441148048721605</v>
      </c>
    </row>
    <row r="39" spans="1:12">
      <c r="A39" t="s">
        <v>145</v>
      </c>
      <c r="B39" t="s">
        <v>107</v>
      </c>
      <c r="C39">
        <v>1850</v>
      </c>
      <c r="D39" t="s">
        <v>120</v>
      </c>
      <c r="E39" t="s">
        <v>64</v>
      </c>
      <c r="F39">
        <v>0.96797880682585713</v>
      </c>
      <c r="G39">
        <v>0.12452938169209543</v>
      </c>
      <c r="H39">
        <v>0.34081381503347608</v>
      </c>
      <c r="I39">
        <v>0.69962800000000003</v>
      </c>
      <c r="J39">
        <v>1.0094082249532861</v>
      </c>
      <c r="K39">
        <v>2.6586503779673185</v>
      </c>
      <c r="L39">
        <v>0.49358864476757147</v>
      </c>
    </row>
    <row r="40" spans="1:12">
      <c r="A40" t="s">
        <v>145</v>
      </c>
      <c r="B40" t="s">
        <v>107</v>
      </c>
      <c r="C40">
        <v>8140</v>
      </c>
      <c r="D40" t="s">
        <v>119</v>
      </c>
      <c r="E40" t="s">
        <v>93</v>
      </c>
      <c r="F40">
        <v>0.98601567900273634</v>
      </c>
      <c r="G40">
        <v>0.14343698414796333</v>
      </c>
      <c r="H40">
        <v>0.44607782879065094</v>
      </c>
      <c r="I40">
        <v>1.0235879999999999</v>
      </c>
      <c r="J40">
        <v>1.9329396300750974</v>
      </c>
      <c r="K40">
        <v>5.185977795331663</v>
      </c>
      <c r="L40">
        <v>0.9761447491730868</v>
      </c>
    </row>
    <row r="41" spans="1:12">
      <c r="A41" t="s">
        <v>145</v>
      </c>
      <c r="B41" t="s">
        <v>107</v>
      </c>
      <c r="C41">
        <v>8140</v>
      </c>
      <c r="D41" t="s">
        <v>119</v>
      </c>
      <c r="E41" t="s">
        <v>69</v>
      </c>
      <c r="F41">
        <v>0.98601567900273634</v>
      </c>
      <c r="G41">
        <v>0.14343698414796333</v>
      </c>
      <c r="H41">
        <v>0.44607782879065094</v>
      </c>
      <c r="I41">
        <v>0.63703100000000001</v>
      </c>
      <c r="J41">
        <v>1.2029668826582272</v>
      </c>
      <c r="K41">
        <v>3.2274983889396172</v>
      </c>
      <c r="L41">
        <v>0.60750464611785282</v>
      </c>
    </row>
    <row r="42" spans="1:12">
      <c r="A42" t="s">
        <v>145</v>
      </c>
      <c r="B42" t="s">
        <v>107</v>
      </c>
      <c r="C42">
        <v>8140</v>
      </c>
      <c r="D42" t="s">
        <v>119</v>
      </c>
      <c r="E42" t="s">
        <v>64</v>
      </c>
      <c r="F42">
        <v>0.98601567900273634</v>
      </c>
      <c r="G42">
        <v>0.14343698414796333</v>
      </c>
      <c r="H42">
        <v>0.44607782879065094</v>
      </c>
      <c r="I42">
        <v>0.22229599999999999</v>
      </c>
      <c r="J42">
        <v>0.41978290875545032</v>
      </c>
      <c r="K42">
        <v>1.1262559936136878</v>
      </c>
      <c r="L42">
        <v>0.21199259190434092</v>
      </c>
    </row>
    <row r="43" spans="1:12">
      <c r="A43" t="s">
        <v>145</v>
      </c>
      <c r="B43" t="s">
        <v>107</v>
      </c>
      <c r="C43">
        <v>8300</v>
      </c>
      <c r="D43" t="s">
        <v>133</v>
      </c>
      <c r="E43" t="s">
        <v>64</v>
      </c>
      <c r="F43">
        <v>0.72147488707517293</v>
      </c>
      <c r="G43">
        <v>0.16951643581122938</v>
      </c>
      <c r="H43">
        <v>0.43140989244743805</v>
      </c>
      <c r="I43">
        <v>4.2021000000000003E-2</v>
      </c>
      <c r="J43">
        <v>7.6743031216593066E-2</v>
      </c>
      <c r="K43">
        <v>0.15065678997355125</v>
      </c>
      <c r="L43">
        <v>4.4500807644593271E-2</v>
      </c>
    </row>
    <row r="44" spans="1:12">
      <c r="A44" t="s">
        <v>145</v>
      </c>
      <c r="B44" t="s">
        <v>107</v>
      </c>
      <c r="C44">
        <v>8350</v>
      </c>
      <c r="D44" t="s">
        <v>147</v>
      </c>
      <c r="E44" t="s">
        <v>66</v>
      </c>
      <c r="F44">
        <v>1.4429497741503459</v>
      </c>
      <c r="G44">
        <v>0.22493527059566973</v>
      </c>
      <c r="H44">
        <v>0.43140989244743805</v>
      </c>
      <c r="I44">
        <v>1.4571000000000001E-2</v>
      </c>
      <c r="J44">
        <v>2.6611044664738525E-2</v>
      </c>
      <c r="K44">
        <v>0.10448204881866757</v>
      </c>
      <c r="L44">
        <v>1.9443689332142772E-2</v>
      </c>
    </row>
    <row r="45" spans="1:12">
      <c r="K45">
        <f>SUM(K2:K44)</f>
        <v>3256.2205593438648</v>
      </c>
      <c r="L45">
        <f>SUM(L2:L44)</f>
        <v>804.21615560722819</v>
      </c>
    </row>
  </sheetData>
  <sortState ref="A2:L77">
    <sortCondition ref="C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5"/>
  <sheetViews>
    <sheetView workbookViewId="0">
      <selection activeCell="K1" sqref="K1:M2"/>
    </sheetView>
  </sheetViews>
  <sheetFormatPr defaultRowHeight="15"/>
  <cols>
    <col min="1" max="1" width="2.7109375" bestFit="1" customWidth="1"/>
    <col min="2" max="2" width="38.7109375" bestFit="1" customWidth="1"/>
    <col min="3" max="3" width="12.7109375" bestFit="1" customWidth="1"/>
    <col min="4" max="4" width="7.85546875" bestFit="1" customWidth="1"/>
    <col min="5" max="5" width="50.7109375" style="8" bestFit="1" customWidth="1"/>
    <col min="6" max="6" width="8.140625" bestFit="1" customWidth="1"/>
    <col min="7" max="9" width="9.140625" style="26"/>
    <col min="10" max="10" width="13.7109375" bestFit="1" customWidth="1"/>
    <col min="11" max="11" width="14.42578125" customWidth="1"/>
    <col min="12" max="12" width="9" bestFit="1" customWidth="1"/>
    <col min="13" max="13" width="8.7109375" bestFit="1" customWidth="1"/>
  </cols>
  <sheetData>
    <row r="1" spans="1:13">
      <c r="A1" s="23" t="s">
        <v>59</v>
      </c>
      <c r="B1" s="23" t="s">
        <v>60</v>
      </c>
      <c r="C1" s="23" t="s">
        <v>103</v>
      </c>
      <c r="D1" s="23" t="s">
        <v>62</v>
      </c>
      <c r="E1" s="23" t="s">
        <v>113</v>
      </c>
      <c r="F1" s="23" t="s">
        <v>61</v>
      </c>
      <c r="G1" s="26" t="s">
        <v>123</v>
      </c>
      <c r="H1" s="26" t="s">
        <v>121</v>
      </c>
      <c r="I1" s="26" t="s">
        <v>122</v>
      </c>
      <c r="J1" s="24" t="s">
        <v>127</v>
      </c>
      <c r="K1" s="31" t="s">
        <v>124</v>
      </c>
      <c r="L1" s="32" t="s">
        <v>125</v>
      </c>
      <c r="M1" s="32" t="s">
        <v>126</v>
      </c>
    </row>
    <row r="2" spans="1:13">
      <c r="A2" s="23">
        <v>3</v>
      </c>
      <c r="B2" s="23" t="s">
        <v>41</v>
      </c>
      <c r="C2" s="23" t="s">
        <v>63</v>
      </c>
      <c r="D2" s="23">
        <v>1210</v>
      </c>
      <c r="E2" s="30" t="s">
        <v>114</v>
      </c>
      <c r="F2" s="23" t="s">
        <v>64</v>
      </c>
      <c r="G2" s="26">
        <f>EMCs!$B$13</f>
        <v>1.2445441802046733</v>
      </c>
      <c r="H2" s="26">
        <f>EMCs!$C$13</f>
        <v>0.21319951734720002</v>
      </c>
      <c r="I2" s="26">
        <f>ROCs!$H$11</f>
        <v>0.28818180815488864</v>
      </c>
      <c r="J2" s="24">
        <v>2.4794191174899998E-4</v>
      </c>
      <c r="K2" s="29">
        <f>Other!$C$2*I2*J2/12</f>
        <v>3.0248160841804143E-4</v>
      </c>
      <c r="L2" s="8">
        <f>ROUND(2.721*K2*G2,1)</f>
        <v>0</v>
      </c>
      <c r="M2" s="8">
        <f>ROUND((2.721*K2*H2)+(Other!$B$2*J2),1)</f>
        <v>0</v>
      </c>
    </row>
    <row r="3" spans="1:13">
      <c r="A3" s="23">
        <v>3</v>
      </c>
      <c r="B3" s="23" t="s">
        <v>41</v>
      </c>
      <c r="C3" s="23" t="s">
        <v>63</v>
      </c>
      <c r="D3" s="23">
        <v>1330</v>
      </c>
      <c r="E3" s="8" t="s">
        <v>115</v>
      </c>
      <c r="F3" s="23" t="s">
        <v>64</v>
      </c>
      <c r="G3" s="26">
        <f>EMCs!$B$10</f>
        <v>1.3948514483453343</v>
      </c>
      <c r="H3" s="26">
        <f>EMCs!$C$10</f>
        <v>0.33903287162245876</v>
      </c>
      <c r="I3" s="26">
        <f>ROCs!$H$5</f>
        <v>0.39344582191206351</v>
      </c>
      <c r="J3" s="24">
        <v>1.36178944403E-2</v>
      </c>
      <c r="K3" s="29">
        <f>Other!$C$2*I3*J3/12</f>
        <v>2.2681792206283174E-2</v>
      </c>
      <c r="L3" s="8">
        <f t="shared" ref="L3:L4" si="0">ROUND(2.721*K3*G3,1)</f>
        <v>0.1</v>
      </c>
      <c r="M3" s="8">
        <f>ROUND((2.721*K3*H3)+(Other!$B$2*J3),1)</f>
        <v>0</v>
      </c>
    </row>
    <row r="4" spans="1:13">
      <c r="A4" s="23">
        <v>3</v>
      </c>
      <c r="B4" s="23" t="s">
        <v>41</v>
      </c>
      <c r="C4" s="23" t="s">
        <v>63</v>
      </c>
      <c r="D4" s="23">
        <v>1400</v>
      </c>
      <c r="E4" s="30" t="s">
        <v>116</v>
      </c>
      <c r="F4" s="23" t="s">
        <v>64</v>
      </c>
      <c r="G4" s="26">
        <f>EMCs!$B$8</f>
        <v>0.70945030562392009</v>
      </c>
      <c r="H4" s="26">
        <f>EMCs!$C$8</f>
        <v>0.1167055461931156</v>
      </c>
      <c r="I4" s="26">
        <f>ROCs!$H$3</f>
        <v>0.43140989244743805</v>
      </c>
      <c r="J4" s="24">
        <v>1.05806940798E-2</v>
      </c>
      <c r="K4" s="29">
        <f>Other!$C$2*I4*J4/12</f>
        <v>1.9323541468773058E-2</v>
      </c>
      <c r="L4" s="8">
        <f t="shared" si="0"/>
        <v>0</v>
      </c>
      <c r="M4" s="8">
        <f>ROUND((2.721*K4*H4)+(Other!$B$2*J4),1)</f>
        <v>0</v>
      </c>
    </row>
    <row r="5" spans="1:13">
      <c r="J5" s="24">
        <f>SUM(J2:J4)</f>
        <v>2.4446530431849002E-2</v>
      </c>
      <c r="K5" s="29">
        <f>SUM(K2:K4)</f>
        <v>4.230781528347427E-2</v>
      </c>
      <c r="L5">
        <f>SUM(L2:L4)</f>
        <v>0.1</v>
      </c>
      <c r="M5">
        <f>SUM(M2:M4)</f>
        <v>0</v>
      </c>
    </row>
  </sheetData>
  <sortState ref="A2:J4">
    <sortCondition ref="I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L13"/>
  <sheetViews>
    <sheetView workbookViewId="0">
      <selection activeCell="L13" sqref="I13:L13"/>
    </sheetView>
  </sheetViews>
  <sheetFormatPr defaultRowHeight="15"/>
  <cols>
    <col min="1" max="1" width="26.5703125" style="8" bestFit="1" customWidth="1"/>
    <col min="2" max="2" width="13.42578125" style="8" bestFit="1" customWidth="1"/>
    <col min="3" max="3" width="7.85546875" style="8" bestFit="1" customWidth="1"/>
    <col min="4" max="4" width="50.7109375" style="8" bestFit="1" customWidth="1"/>
    <col min="5" max="5" width="8.140625" style="8" bestFit="1" customWidth="1"/>
    <col min="6" max="6" width="8.140625" style="8" customWidth="1"/>
    <col min="9" max="9" width="11" style="8" bestFit="1" customWidth="1"/>
    <col min="10" max="10" width="12.5703125" style="8" customWidth="1"/>
    <col min="11" max="16384" width="9.140625" style="8"/>
  </cols>
  <sheetData>
    <row r="1" spans="1:12">
      <c r="A1" s="8" t="s">
        <v>154</v>
      </c>
      <c r="B1" s="8" t="s">
        <v>103</v>
      </c>
      <c r="C1" s="8" t="s">
        <v>62</v>
      </c>
      <c r="D1" s="8" t="s">
        <v>113</v>
      </c>
      <c r="E1" s="8" t="s">
        <v>61</v>
      </c>
      <c r="F1" s="8" t="s">
        <v>123</v>
      </c>
      <c r="G1" s="8" t="s">
        <v>121</v>
      </c>
      <c r="H1" s="8" t="s">
        <v>122</v>
      </c>
      <c r="I1" s="8" t="s">
        <v>127</v>
      </c>
      <c r="J1" s="31" t="s">
        <v>124</v>
      </c>
      <c r="K1" s="32" t="s">
        <v>125</v>
      </c>
      <c r="L1" s="32" t="s">
        <v>126</v>
      </c>
    </row>
    <row r="2" spans="1:12">
      <c r="A2" s="8" t="s">
        <v>155</v>
      </c>
      <c r="B2" s="8" t="s">
        <v>63</v>
      </c>
      <c r="C2" s="8">
        <v>1210</v>
      </c>
      <c r="D2" s="30" t="s">
        <v>114</v>
      </c>
      <c r="E2" s="8" t="s">
        <v>69</v>
      </c>
      <c r="F2" s="26">
        <f>EMCs!$B$13</f>
        <v>1.2445441802046733</v>
      </c>
      <c r="G2" s="26">
        <f>EMCs!$C$13</f>
        <v>0.21319951734720002</v>
      </c>
      <c r="H2" s="26">
        <f>ROCs!$F$11</f>
        <v>0.28818180815488864</v>
      </c>
      <c r="I2" s="8">
        <v>130.20794799999999</v>
      </c>
      <c r="J2" s="29">
        <f>Other!$C$2*H2*I2/12</f>
        <v>158.84974533762565</v>
      </c>
      <c r="K2" s="8">
        <f>ROUND(2.721*J2*F2,1)</f>
        <v>537.9</v>
      </c>
      <c r="L2" s="8">
        <f>ROUND((2.721*J2*G2)+(Other!$B$2*I2),1)</f>
        <v>120.4</v>
      </c>
    </row>
    <row r="3" spans="1:12">
      <c r="A3" s="8" t="s">
        <v>155</v>
      </c>
      <c r="B3" s="8" t="s">
        <v>63</v>
      </c>
      <c r="C3" s="8">
        <v>1210</v>
      </c>
      <c r="D3" s="30" t="s">
        <v>114</v>
      </c>
      <c r="E3" s="23" t="s">
        <v>64</v>
      </c>
      <c r="F3" s="26">
        <f>EMCs!$B$13</f>
        <v>1.2445441802046733</v>
      </c>
      <c r="G3" s="26">
        <f>EMCs!$C$13</f>
        <v>0.21319951734720002</v>
      </c>
      <c r="H3" s="26">
        <f>ROCs!$H$11</f>
        <v>0.28818180815488864</v>
      </c>
      <c r="I3" s="8">
        <v>12.736024</v>
      </c>
      <c r="J3" s="29">
        <f>Other!$C$2*H3*I3/12</f>
        <v>15.537562799268509</v>
      </c>
      <c r="K3" s="8">
        <f t="shared" ref="K3:K12" si="0">ROUND(2.721*J3*F3,1)</f>
        <v>52.6</v>
      </c>
      <c r="L3" s="8">
        <f>ROUND((2.721*J3*G3)+(Other!$B$2*I3),1)</f>
        <v>11.8</v>
      </c>
    </row>
    <row r="4" spans="1:12">
      <c r="A4" s="8" t="s">
        <v>155</v>
      </c>
      <c r="B4" s="8" t="s">
        <v>63</v>
      </c>
      <c r="C4" s="8">
        <v>1330</v>
      </c>
      <c r="D4" s="8" t="s">
        <v>115</v>
      </c>
      <c r="E4" s="8" t="s">
        <v>66</v>
      </c>
      <c r="F4" s="26">
        <f>EMCs!$B$10</f>
        <v>1.3948514483453343</v>
      </c>
      <c r="G4" s="26">
        <f>EMCs!$C$10</f>
        <v>0.33903287162245876</v>
      </c>
      <c r="H4" s="26">
        <f>ROCs!$B$5</f>
        <v>0.39344582191206351</v>
      </c>
      <c r="I4" s="8">
        <v>0.29958299999999999</v>
      </c>
      <c r="J4" s="29">
        <f>Other!$C$2*H4*I4/12</f>
        <v>0.49898164391889921</v>
      </c>
      <c r="K4" s="8">
        <f t="shared" si="0"/>
        <v>1.9</v>
      </c>
      <c r="L4" s="8">
        <f>ROUND((2.721*J4*G4)+(Other!$B$2*I4),1)</f>
        <v>0.5</v>
      </c>
    </row>
    <row r="5" spans="1:12">
      <c r="A5" s="8" t="s">
        <v>155</v>
      </c>
      <c r="B5" s="8" t="s">
        <v>63</v>
      </c>
      <c r="C5" s="8">
        <v>1330</v>
      </c>
      <c r="D5" s="8" t="s">
        <v>115</v>
      </c>
      <c r="E5" s="8" t="s">
        <v>69</v>
      </c>
      <c r="F5" s="26">
        <f>EMCs!$B$10</f>
        <v>1.3948514483453343</v>
      </c>
      <c r="G5" s="26">
        <f>EMCs!$C$10</f>
        <v>0.33903287162245876</v>
      </c>
      <c r="H5" s="26">
        <f>ROCs!$F$5</f>
        <v>0.39344582191206351</v>
      </c>
      <c r="I5" s="8">
        <v>10.414341</v>
      </c>
      <c r="J5" s="29">
        <f>Other!$C$2*H5*I5/12</f>
        <v>17.345994240367421</v>
      </c>
      <c r="K5" s="8">
        <f t="shared" si="0"/>
        <v>65.8</v>
      </c>
      <c r="L5" s="8">
        <f>ROUND((2.721*J5*G5)+(Other!$B$2*I5),1)</f>
        <v>18.3</v>
      </c>
    </row>
    <row r="6" spans="1:12">
      <c r="A6" s="8" t="s">
        <v>155</v>
      </c>
      <c r="B6" s="8" t="s">
        <v>63</v>
      </c>
      <c r="C6" s="8">
        <v>1330</v>
      </c>
      <c r="D6" s="8" t="s">
        <v>115</v>
      </c>
      <c r="E6" s="23" t="s">
        <v>64</v>
      </c>
      <c r="F6" s="26">
        <f>EMCs!$B$10</f>
        <v>1.3948514483453343</v>
      </c>
      <c r="G6" s="26">
        <f>EMCs!$C$10</f>
        <v>0.33903287162245876</v>
      </c>
      <c r="H6" s="26">
        <f>ROCs!$H$5</f>
        <v>0.39344582191206351</v>
      </c>
      <c r="I6" s="8">
        <v>2.1647970000000001</v>
      </c>
      <c r="J6" s="29">
        <f>Other!$C$2*H6*I6/12</f>
        <v>3.6056584179032232</v>
      </c>
      <c r="K6" s="8">
        <f t="shared" si="0"/>
        <v>13.7</v>
      </c>
      <c r="L6" s="8">
        <f>ROUND((2.721*J6*G6)+(Other!$B$2*I6),1)</f>
        <v>3.8</v>
      </c>
    </row>
    <row r="7" spans="1:12">
      <c r="A7" s="8" t="s">
        <v>155</v>
      </c>
      <c r="B7" s="8" t="s">
        <v>63</v>
      </c>
      <c r="C7" s="8">
        <v>1400</v>
      </c>
      <c r="D7" s="30" t="s">
        <v>116</v>
      </c>
      <c r="E7" s="8" t="s">
        <v>66</v>
      </c>
      <c r="F7" s="26">
        <f>EMCs!$B$8</f>
        <v>0.70945030562392009</v>
      </c>
      <c r="G7" s="26">
        <f>EMCs!$C$8</f>
        <v>0.1167055461931156</v>
      </c>
      <c r="H7" s="26">
        <f>ROCs!$B$3</f>
        <v>0.43140989244743805</v>
      </c>
      <c r="I7" s="8">
        <v>0.63641300000000001</v>
      </c>
      <c r="J7" s="29">
        <f>Other!$C$2*H7*I7/12</f>
        <v>1.1622822571011076</v>
      </c>
      <c r="K7" s="8">
        <f t="shared" si="0"/>
        <v>2.2000000000000002</v>
      </c>
      <c r="L7" s="8">
        <f>ROUND((2.721*J7*G7)+(Other!$B$2*I7),1)</f>
        <v>0.5</v>
      </c>
    </row>
    <row r="8" spans="1:12">
      <c r="A8" s="8" t="s">
        <v>155</v>
      </c>
      <c r="B8" s="8" t="s">
        <v>63</v>
      </c>
      <c r="C8" s="8">
        <v>1411</v>
      </c>
      <c r="D8" s="23" t="s">
        <v>117</v>
      </c>
      <c r="E8" s="8" t="s">
        <v>69</v>
      </c>
      <c r="F8" s="26">
        <f>EMCs!$B$4</f>
        <v>1.4429497741503459</v>
      </c>
      <c r="G8" s="26">
        <f>EMCs!$C$4</f>
        <v>0.22493527059566973</v>
      </c>
      <c r="H8" s="26">
        <f>ROCs!$F$3</f>
        <v>0.43140989244743805</v>
      </c>
      <c r="I8" s="8">
        <v>0.65406399999999998</v>
      </c>
      <c r="J8" s="29">
        <f>Other!$C$2*H8*I8/12</f>
        <v>1.1945183115501707</v>
      </c>
      <c r="K8" s="8">
        <f t="shared" si="0"/>
        <v>4.7</v>
      </c>
      <c r="L8" s="8">
        <f>ROUND((2.721*J8*G8)+(Other!$B$2*I8),1)</f>
        <v>0.9</v>
      </c>
    </row>
    <row r="9" spans="1:12">
      <c r="A9" s="8" t="s">
        <v>155</v>
      </c>
      <c r="B9" s="8" t="s">
        <v>63</v>
      </c>
      <c r="C9" s="8">
        <v>1850</v>
      </c>
      <c r="D9" s="23" t="s">
        <v>120</v>
      </c>
      <c r="E9" s="23" t="s">
        <v>64</v>
      </c>
      <c r="F9" s="26">
        <f>EMCs!$B$7</f>
        <v>0.96797880682585713</v>
      </c>
      <c r="G9" s="26">
        <f>EMCs!$C$7</f>
        <v>0.12452938169209543</v>
      </c>
      <c r="H9" s="26">
        <f>ROCs!$H$12</f>
        <v>0.34081381503347608</v>
      </c>
      <c r="I9" s="8">
        <v>0.194662</v>
      </c>
      <c r="J9" s="29">
        <f>Other!$C$2*H9*I9/12</f>
        <v>0.28085414518266361</v>
      </c>
      <c r="K9" s="8">
        <f t="shared" si="0"/>
        <v>0.7</v>
      </c>
      <c r="L9" s="8">
        <f>ROUND((2.721*J9*G9)+(Other!$B$2*I9),1)</f>
        <v>0.1</v>
      </c>
    </row>
    <row r="10" spans="1:12">
      <c r="A10" s="8" t="s">
        <v>155</v>
      </c>
      <c r="B10" s="8" t="s">
        <v>63</v>
      </c>
      <c r="C10" s="8">
        <v>3100</v>
      </c>
      <c r="D10" s="23" t="s">
        <v>118</v>
      </c>
      <c r="E10" s="23" t="s">
        <v>69</v>
      </c>
      <c r="F10" s="26">
        <f>EMCs!$B$14</f>
        <v>0.69141343344704065</v>
      </c>
      <c r="G10" s="26">
        <f>EMCs!$C$14</f>
        <v>3.5859246036990831E-2</v>
      </c>
      <c r="H10" s="26">
        <f>ROCs!$F$13</f>
        <v>0.26229721460804234</v>
      </c>
      <c r="I10" s="8">
        <v>9.3159999999999996E-3</v>
      </c>
      <c r="J10" s="29">
        <f>Other!$C$2*H10*I10/12</f>
        <v>1.0344407603788077E-2</v>
      </c>
      <c r="K10" s="8">
        <f t="shared" si="0"/>
        <v>0</v>
      </c>
      <c r="L10" s="8">
        <f>ROUND((2.721*J10*G10)+(Other!$B$2*I10),1)</f>
        <v>0</v>
      </c>
    </row>
    <row r="11" spans="1:12">
      <c r="A11" s="8" t="s">
        <v>155</v>
      </c>
      <c r="B11" s="8" t="s">
        <v>63</v>
      </c>
      <c r="C11" s="8">
        <v>3100</v>
      </c>
      <c r="D11" s="23" t="s">
        <v>118</v>
      </c>
      <c r="E11" s="23" t="s">
        <v>64</v>
      </c>
      <c r="F11" s="26">
        <f>EMCs!$B$14</f>
        <v>0.69141343344704065</v>
      </c>
      <c r="G11" s="26">
        <f>EMCs!$C$14</f>
        <v>3.5859246036990831E-2</v>
      </c>
      <c r="H11" s="26">
        <f>ROCs!$H$13</f>
        <v>0.26229721460804234</v>
      </c>
      <c r="I11" s="8">
        <v>0.15371000000000001</v>
      </c>
      <c r="J11" s="29">
        <f>Other!$C$2*H11*I11/12</f>
        <v>0.17067828389633591</v>
      </c>
      <c r="K11" s="8">
        <f t="shared" si="0"/>
        <v>0.3</v>
      </c>
      <c r="L11" s="8">
        <f>ROUND((2.721*J11*G11)+(Other!$B$2*I11),1)</f>
        <v>0</v>
      </c>
    </row>
    <row r="12" spans="1:12">
      <c r="A12" s="8" t="s">
        <v>155</v>
      </c>
      <c r="B12" s="8" t="s">
        <v>63</v>
      </c>
      <c r="C12" s="8">
        <v>8140</v>
      </c>
      <c r="D12" s="23" t="s">
        <v>119</v>
      </c>
      <c r="E12" s="23" t="s">
        <v>69</v>
      </c>
      <c r="F12" s="26">
        <f>EMCs!$B$5</f>
        <v>0.98601567900273634</v>
      </c>
      <c r="G12" s="26">
        <f>EMCs!$C$5</f>
        <v>0.14343698414796333</v>
      </c>
      <c r="H12" s="26">
        <f>ROCs!$F$7</f>
        <v>0.44607782879065094</v>
      </c>
      <c r="I12" s="8">
        <v>3.954412</v>
      </c>
      <c r="J12" s="29">
        <f>Other!$C$2*H12*I12/12</f>
        <v>7.467496364205644</v>
      </c>
      <c r="K12" s="8">
        <f t="shared" si="0"/>
        <v>20</v>
      </c>
      <c r="L12" s="8">
        <f>ROUND((2.721*J12*G12)+(Other!$B$2*I12),1)</f>
        <v>3.8</v>
      </c>
    </row>
    <row r="13" spans="1:12">
      <c r="I13" s="8">
        <f t="shared" ref="I13:K13" si="1">SUM(I2:I12)</f>
        <v>161.42526999999998</v>
      </c>
      <c r="J13" s="8">
        <f t="shared" si="1"/>
        <v>206.12411620862343</v>
      </c>
      <c r="K13" s="8">
        <f t="shared" si="1"/>
        <v>699.80000000000007</v>
      </c>
      <c r="L13" s="8">
        <f>SUM(L2:L12)</f>
        <v>160.10000000000005</v>
      </c>
    </row>
  </sheetData>
  <sortState ref="A2:I12">
    <sortCondition ref="H2:H12"/>
    <sortCondition ref="E2:E1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I17"/>
  <sheetViews>
    <sheetView workbookViewId="0">
      <selection activeCell="A2" sqref="A2"/>
    </sheetView>
  </sheetViews>
  <sheetFormatPr defaultRowHeight="15"/>
  <cols>
    <col min="1" max="1" width="32" style="8" bestFit="1" customWidth="1"/>
    <col min="2" max="3" width="12" style="8" bestFit="1" customWidth="1"/>
    <col min="4" max="9" width="5.5703125" style="8" bestFit="1" customWidth="1"/>
    <col min="10" max="16384" width="9.140625" style="8"/>
  </cols>
  <sheetData>
    <row r="1" spans="1:9">
      <c r="A1" s="25" t="s">
        <v>70</v>
      </c>
      <c r="B1" s="25" t="s">
        <v>71</v>
      </c>
      <c r="C1" s="25" t="s">
        <v>72</v>
      </c>
      <c r="D1" s="25"/>
      <c r="E1" s="25"/>
      <c r="F1" s="25"/>
      <c r="G1" s="25"/>
      <c r="H1" s="25"/>
      <c r="I1" s="25"/>
    </row>
    <row r="2" spans="1:9">
      <c r="A2" s="8" t="s">
        <v>73</v>
      </c>
      <c r="B2" s="26">
        <v>1.3467531225403229</v>
      </c>
      <c r="C2" s="26">
        <v>0.27383424246429361</v>
      </c>
      <c r="D2" s="26"/>
      <c r="E2" s="26"/>
      <c r="F2" s="26"/>
      <c r="G2" s="26"/>
      <c r="H2" s="26"/>
      <c r="I2" s="26"/>
    </row>
    <row r="3" spans="1:9">
      <c r="A3" s="8" t="s">
        <v>74</v>
      </c>
      <c r="B3" s="26">
        <v>1.6774291124497771</v>
      </c>
      <c r="C3" s="26">
        <v>0.48898971868623858</v>
      </c>
      <c r="D3" s="26"/>
      <c r="E3" s="26"/>
      <c r="F3" s="26"/>
      <c r="G3" s="26"/>
      <c r="H3" s="26"/>
      <c r="I3" s="26"/>
    </row>
    <row r="4" spans="1:9">
      <c r="A4" s="8" t="s">
        <v>75</v>
      </c>
      <c r="B4" s="26">
        <v>1.4429497741503459</v>
      </c>
      <c r="C4" s="26">
        <v>0.22493527059566973</v>
      </c>
      <c r="D4" s="26"/>
      <c r="E4" s="26"/>
      <c r="F4" s="26"/>
      <c r="G4" s="26"/>
      <c r="H4" s="26"/>
      <c r="I4" s="26"/>
    </row>
    <row r="5" spans="1:9">
      <c r="A5" s="8" t="s">
        <v>76</v>
      </c>
      <c r="B5" s="26">
        <v>0.98601567900273634</v>
      </c>
      <c r="C5" s="26">
        <v>0.14343698414796333</v>
      </c>
      <c r="D5" s="26"/>
      <c r="E5" s="26"/>
      <c r="F5" s="26"/>
      <c r="G5" s="26"/>
      <c r="H5" s="26"/>
      <c r="I5" s="26"/>
    </row>
    <row r="6" spans="1:9">
      <c r="A6" s="8" t="s">
        <v>77</v>
      </c>
      <c r="B6" s="26">
        <v>0.72147488707517293</v>
      </c>
      <c r="C6" s="26">
        <v>0.16951643581122938</v>
      </c>
      <c r="D6" s="26"/>
      <c r="E6" s="26"/>
      <c r="F6" s="26"/>
      <c r="G6" s="26"/>
      <c r="H6" s="26"/>
      <c r="I6" s="26"/>
    </row>
    <row r="7" spans="1:9">
      <c r="A7" s="8" t="s">
        <v>78</v>
      </c>
      <c r="B7" s="26">
        <v>0.96797880682585713</v>
      </c>
      <c r="C7" s="26">
        <v>0.12452938169209543</v>
      </c>
      <c r="D7" s="26"/>
      <c r="E7" s="26"/>
      <c r="F7" s="26"/>
      <c r="G7" s="26"/>
      <c r="H7" s="26"/>
      <c r="I7" s="26"/>
    </row>
    <row r="8" spans="1:9">
      <c r="A8" s="8" t="s">
        <v>79</v>
      </c>
      <c r="B8" s="26">
        <v>0.70945030562392009</v>
      </c>
      <c r="C8" s="26">
        <v>0.1167055461931156</v>
      </c>
      <c r="D8" s="26"/>
      <c r="E8" s="26"/>
      <c r="F8" s="26"/>
      <c r="G8" s="26"/>
      <c r="H8" s="26"/>
      <c r="I8" s="26"/>
    </row>
    <row r="9" spans="1:9">
      <c r="A9" s="8" t="s">
        <v>80</v>
      </c>
      <c r="B9" s="26">
        <v>0.70945030562392009</v>
      </c>
      <c r="C9" s="26">
        <v>9.7797943737247719E-2</v>
      </c>
      <c r="D9" s="26"/>
      <c r="E9" s="26"/>
      <c r="F9" s="26"/>
      <c r="G9" s="26"/>
      <c r="H9" s="26"/>
      <c r="I9" s="26"/>
    </row>
    <row r="10" spans="1:9">
      <c r="A10" s="8" t="s">
        <v>81</v>
      </c>
      <c r="B10" s="26">
        <v>1.3948514483453343</v>
      </c>
      <c r="C10" s="26">
        <v>0.33903287162245876</v>
      </c>
      <c r="D10" s="26"/>
      <c r="E10" s="26"/>
      <c r="F10" s="26"/>
      <c r="G10" s="26"/>
      <c r="H10" s="26"/>
      <c r="I10" s="26"/>
    </row>
    <row r="11" spans="1:9">
      <c r="A11" s="8" t="s">
        <v>82</v>
      </c>
      <c r="B11" s="26">
        <v>2.0141173930848577</v>
      </c>
      <c r="C11" s="26">
        <v>0.28687396829592665</v>
      </c>
      <c r="D11" s="26"/>
      <c r="E11" s="26"/>
      <c r="F11" s="26"/>
      <c r="G11" s="26"/>
      <c r="H11" s="26"/>
      <c r="I11" s="26"/>
    </row>
    <row r="12" spans="1:9">
      <c r="A12" s="8" t="s">
        <v>83</v>
      </c>
      <c r="B12" s="26">
        <v>1.7435643104316678</v>
      </c>
      <c r="C12" s="26">
        <v>0.58026779950766982</v>
      </c>
      <c r="D12" s="26"/>
      <c r="E12" s="26"/>
      <c r="F12" s="26"/>
      <c r="G12" s="26"/>
      <c r="H12" s="26"/>
      <c r="I12" s="26"/>
    </row>
    <row r="13" spans="1:9">
      <c r="A13" s="8" t="s">
        <v>84</v>
      </c>
      <c r="B13" s="26">
        <v>1.2445441802046733</v>
      </c>
      <c r="C13" s="26">
        <v>0.21319951734720002</v>
      </c>
      <c r="D13" s="26"/>
      <c r="E13" s="26"/>
      <c r="F13" s="26"/>
      <c r="G13" s="26"/>
      <c r="H13" s="26"/>
      <c r="I13" s="26"/>
    </row>
    <row r="14" spans="1:9">
      <c r="A14" s="8" t="s">
        <v>85</v>
      </c>
      <c r="B14" s="26">
        <v>0.69141343344704065</v>
      </c>
      <c r="C14" s="26">
        <v>3.5859246036990831E-2</v>
      </c>
      <c r="D14" s="26"/>
      <c r="E14" s="26"/>
      <c r="F14" s="26"/>
      <c r="G14" s="26"/>
      <c r="H14" s="26"/>
      <c r="I14" s="26"/>
    </row>
    <row r="15" spans="1:9">
      <c r="A15" s="8" t="s">
        <v>86</v>
      </c>
      <c r="B15" s="26">
        <v>1.022089423356495</v>
      </c>
      <c r="C15" s="26">
        <v>0.19559588747449544</v>
      </c>
      <c r="D15" s="26"/>
      <c r="E15" s="26"/>
      <c r="F15" s="26"/>
      <c r="G15" s="26"/>
      <c r="H15" s="26"/>
      <c r="I15" s="26"/>
    </row>
    <row r="16" spans="1:9">
      <c r="A16" s="8" t="s">
        <v>87</v>
      </c>
      <c r="B16" s="26">
        <v>0.50503242095262102</v>
      </c>
      <c r="C16" s="26">
        <v>6.8458560616073402E-2</v>
      </c>
      <c r="D16" s="26"/>
      <c r="E16" s="26"/>
      <c r="F16" s="26"/>
      <c r="G16" s="26"/>
      <c r="H16" s="26"/>
      <c r="I16" s="26"/>
    </row>
    <row r="17" spans="1:3">
      <c r="A17" s="8" t="s">
        <v>88</v>
      </c>
      <c r="B17" s="26">
        <v>0.60724136328827061</v>
      </c>
      <c r="C17" s="26">
        <v>3.2599314579082571E-2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Summary</vt:lpstr>
      <vt:lpstr>Wet Detention</vt:lpstr>
      <vt:lpstr>Retention Calcs</vt:lpstr>
      <vt:lpstr>Heathcote</vt:lpstr>
      <vt:lpstr>Moore's Creek Phases 3 and 4</vt:lpstr>
      <vt:lpstr>Education</vt:lpstr>
      <vt:lpstr>Pinecrest Estates</vt:lpstr>
      <vt:lpstr>Virginia Avenue Outfall</vt:lpstr>
      <vt:lpstr>EMCs</vt:lpstr>
      <vt:lpstr>ROCs</vt:lpstr>
      <vt:lpstr>Other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 Policastro</dc:creator>
  <cp:lastModifiedBy>Marcy Policastro</cp:lastModifiedBy>
  <dcterms:created xsi:type="dcterms:W3CDTF">2012-06-19T19:12:50Z</dcterms:created>
  <dcterms:modified xsi:type="dcterms:W3CDTF">2012-11-14T17:13:34Z</dcterms:modified>
</cp:coreProperties>
</file>