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60" windowWidth="19320" windowHeight="12120"/>
  </bookViews>
  <sheets>
    <sheet name="Summary" sheetId="1" r:id="rId1"/>
    <sheet name="Wet Detention Calcs" sheetId="19" r:id="rId2"/>
    <sheet name="Reuse Calcs" sheetId="23" r:id="rId3"/>
    <sheet name="Woodstork 7, 8, 9" sheetId="6" r:id="rId4"/>
    <sheet name="Woodstork 6" sheetId="7" r:id="rId5"/>
    <sheet name="Howard Creek STA" sheetId="9" r:id="rId6"/>
    <sheet name="Eastern Watershed" sheetId="10" r:id="rId7"/>
    <sheet name="B1, B2 WCS" sheetId="11" r:id="rId8"/>
    <sheet name="B3 WCS" sheetId="22" r:id="rId9"/>
    <sheet name="B4 WCS" sheetId="13" r:id="rId10"/>
    <sheet name="E-8 Waterway" sheetId="8" r:id="rId11"/>
    <sheet name="E-17 WCS" sheetId="18" r:id="rId12"/>
    <sheet name="Education" sheetId="5" r:id="rId13"/>
    <sheet name="Tiffany Channel Reuse" sheetId="24" r:id="rId14"/>
    <sheet name="Patio STA Reuse" sheetId="25" r:id="rId15"/>
    <sheet name="Mary STA Reuse" sheetId="26" r:id="rId16"/>
    <sheet name="Leithgow STA Reuse" sheetId="27" r:id="rId17"/>
    <sheet name="Cane Slough 1 STA Reuse" sheetId="28" r:id="rId18"/>
    <sheet name="Cane Slough 2 STA Reuse" sheetId="29" r:id="rId19"/>
    <sheet name="Loutus STA Reuse" sheetId="30" r:id="rId20"/>
    <sheet name="Howard Creek STA Reuse" sheetId="31" r:id="rId21"/>
    <sheet name="Bur St STA" sheetId="32" r:id="rId22"/>
    <sheet name="SLW Harvesting" sheetId="20" r:id="rId23"/>
    <sheet name="SLW Catch Basin Cleaning" sheetId="21" r:id="rId24"/>
  </sheets>
  <definedNames>
    <definedName name="_xlnm._FilterDatabase" localSheetId="7" hidden="1">'B1, B2 WCS'!$A$1:$K$250</definedName>
    <definedName name="_xlnm._FilterDatabase" localSheetId="8" hidden="1">'B3 WCS'!$A$1:$K$315</definedName>
    <definedName name="_xlnm._FilterDatabase" localSheetId="17" hidden="1">'Cane Slough 1 STA Reuse'!$A$1:$K$226</definedName>
    <definedName name="_xlnm._FilterDatabase" localSheetId="18" hidden="1">'Cane Slough 2 STA Reuse'!$A$1:$K$289</definedName>
    <definedName name="_xlnm._FilterDatabase" localSheetId="11" hidden="1">'E-17 WCS'!$A$1:$N$174</definedName>
    <definedName name="_xlnm._FilterDatabase" localSheetId="6" hidden="1">'Eastern Watershed'!$A$1:$K$409</definedName>
    <definedName name="_xlnm._FilterDatabase" localSheetId="5" hidden="1">'Howard Creek STA'!$A$1:$K$349</definedName>
    <definedName name="_xlnm._FilterDatabase" localSheetId="13" hidden="1">'Tiffany Channel Reuse'!$A$1:$K$43</definedName>
  </definedNames>
  <calcPr calcId="125725"/>
</workbook>
</file>

<file path=xl/calcChain.xml><?xml version="1.0" encoding="utf-8"?>
<calcChain xmlns="http://schemas.openxmlformats.org/spreadsheetml/2006/main">
  <c r="J38" i="1"/>
  <c r="G38"/>
  <c r="I38"/>
  <c r="F38"/>
  <c r="B4" i="23"/>
  <c r="L44" i="24"/>
  <c r="H38" i="1"/>
  <c r="E38"/>
  <c r="K44" i="24"/>
  <c r="M44"/>
  <c r="N4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2"/>
  <c r="M2" s="1"/>
  <c r="J46" i="1"/>
  <c r="I46"/>
  <c r="G46"/>
  <c r="F46"/>
  <c r="H46"/>
  <c r="E46"/>
  <c r="B52" i="23"/>
  <c r="K26" i="32"/>
  <c r="L26"/>
  <c r="M26"/>
  <c r="N2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"/>
  <c r="M2" s="1"/>
  <c r="J45" i="1"/>
  <c r="G45"/>
  <c r="I45"/>
  <c r="F45"/>
  <c r="H45"/>
  <c r="E45"/>
  <c r="B46" i="23"/>
  <c r="J44" i="1"/>
  <c r="G44"/>
  <c r="I44"/>
  <c r="F44"/>
  <c r="H44"/>
  <c r="E44"/>
  <c r="B40" i="23"/>
  <c r="K27" i="30"/>
  <c r="L27"/>
  <c r="M27"/>
  <c r="N2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M2"/>
  <c r="L2"/>
  <c r="N2" s="1"/>
  <c r="J43" i="1"/>
  <c r="G43"/>
  <c r="I43"/>
  <c r="F43"/>
  <c r="H43"/>
  <c r="E43"/>
  <c r="B34" i="23"/>
  <c r="K290" i="29"/>
  <c r="L290"/>
  <c r="M290"/>
  <c r="N29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M2"/>
  <c r="L2"/>
  <c r="N2" s="1"/>
  <c r="J42" i="1"/>
  <c r="G42"/>
  <c r="I42"/>
  <c r="F42"/>
  <c r="H42"/>
  <c r="E42"/>
  <c r="B28" i="23"/>
  <c r="K227" i="28"/>
  <c r="L227"/>
  <c r="M227"/>
  <c r="N227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M2"/>
  <c r="L2"/>
  <c r="N2" s="1"/>
  <c r="J41" i="1"/>
  <c r="G41"/>
  <c r="I41"/>
  <c r="F41"/>
  <c r="H41"/>
  <c r="E41"/>
  <c r="B22" i="23"/>
  <c r="K40" i="27"/>
  <c r="L40"/>
  <c r="M40"/>
  <c r="N4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2"/>
  <c r="M2" s="1"/>
  <c r="J40" i="1"/>
  <c r="G40"/>
  <c r="I40"/>
  <c r="F40"/>
  <c r="H40"/>
  <c r="E40"/>
  <c r="B16" i="23"/>
  <c r="K25" i="26"/>
  <c r="L25"/>
  <c r="M25"/>
  <c r="N2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M2"/>
  <c r="L2"/>
  <c r="N2" s="1"/>
  <c r="J39" i="1"/>
  <c r="G39"/>
  <c r="I39"/>
  <c r="F39"/>
  <c r="H39"/>
  <c r="E39"/>
  <c r="B53" i="23"/>
  <c r="B47"/>
  <c r="B41"/>
  <c r="B35"/>
  <c r="B29"/>
  <c r="B23"/>
  <c r="B17"/>
  <c r="B5"/>
  <c r="B11"/>
  <c r="B10"/>
  <c r="K12" i="25"/>
  <c r="L12"/>
  <c r="M12"/>
  <c r="N12"/>
  <c r="N3"/>
  <c r="N4"/>
  <c r="N5"/>
  <c r="N6"/>
  <c r="N7"/>
  <c r="N8"/>
  <c r="N9"/>
  <c r="N10"/>
  <c r="N11"/>
  <c r="M3"/>
  <c r="M4"/>
  <c r="M5"/>
  <c r="M6"/>
  <c r="M7"/>
  <c r="M8"/>
  <c r="M9"/>
  <c r="M10"/>
  <c r="M11"/>
  <c r="L3"/>
  <c r="L4"/>
  <c r="L5"/>
  <c r="L6"/>
  <c r="L7"/>
  <c r="L8"/>
  <c r="L9"/>
  <c r="L10"/>
  <c r="L11"/>
  <c r="L2"/>
  <c r="M2" s="1"/>
  <c r="K350" i="31"/>
  <c r="M349"/>
  <c r="L349"/>
  <c r="N349" s="1"/>
  <c r="L348"/>
  <c r="N348" s="1"/>
  <c r="M347"/>
  <c r="L347"/>
  <c r="N347" s="1"/>
  <c r="L346"/>
  <c r="N346" s="1"/>
  <c r="M345"/>
  <c r="L345"/>
  <c r="N345" s="1"/>
  <c r="L344"/>
  <c r="N344" s="1"/>
  <c r="M343"/>
  <c r="L343"/>
  <c r="N343" s="1"/>
  <c r="L342"/>
  <c r="N342" s="1"/>
  <c r="M341"/>
  <c r="L341"/>
  <c r="N341" s="1"/>
  <c r="L340"/>
  <c r="N340" s="1"/>
  <c r="M339"/>
  <c r="L339"/>
  <c r="N339" s="1"/>
  <c r="L338"/>
  <c r="N338" s="1"/>
  <c r="M337"/>
  <c r="L337"/>
  <c r="N337" s="1"/>
  <c r="L336"/>
  <c r="N336" s="1"/>
  <c r="M335"/>
  <c r="L335"/>
  <c r="N335" s="1"/>
  <c r="L334"/>
  <c r="N334" s="1"/>
  <c r="M333"/>
  <c r="L333"/>
  <c r="N333" s="1"/>
  <c r="L332"/>
  <c r="N332" s="1"/>
  <c r="M331"/>
  <c r="L331"/>
  <c r="N331" s="1"/>
  <c r="L330"/>
  <c r="N330" s="1"/>
  <c r="M329"/>
  <c r="L329"/>
  <c r="N329" s="1"/>
  <c r="L328"/>
  <c r="N328" s="1"/>
  <c r="M327"/>
  <c r="L327"/>
  <c r="N327" s="1"/>
  <c r="L326"/>
  <c r="N326" s="1"/>
  <c r="M325"/>
  <c r="L325"/>
  <c r="N325" s="1"/>
  <c r="L324"/>
  <c r="N324" s="1"/>
  <c r="M323"/>
  <c r="L323"/>
  <c r="N323" s="1"/>
  <c r="L322"/>
  <c r="N322" s="1"/>
  <c r="M321"/>
  <c r="L321"/>
  <c r="N321" s="1"/>
  <c r="L320"/>
  <c r="N320" s="1"/>
  <c r="M319"/>
  <c r="L319"/>
  <c r="N319" s="1"/>
  <c r="L318"/>
  <c r="N318" s="1"/>
  <c r="M317"/>
  <c r="L317"/>
  <c r="N317" s="1"/>
  <c r="L316"/>
  <c r="N316" s="1"/>
  <c r="M315"/>
  <c r="L315"/>
  <c r="N315" s="1"/>
  <c r="L314"/>
  <c r="N314" s="1"/>
  <c r="M313"/>
  <c r="L313"/>
  <c r="N313" s="1"/>
  <c r="L312"/>
  <c r="N312" s="1"/>
  <c r="M311"/>
  <c r="L311"/>
  <c r="N311" s="1"/>
  <c r="L310"/>
  <c r="N310" s="1"/>
  <c r="M309"/>
  <c r="L309"/>
  <c r="N309" s="1"/>
  <c r="L308"/>
  <c r="N308" s="1"/>
  <c r="M307"/>
  <c r="L307"/>
  <c r="N307" s="1"/>
  <c r="L306"/>
  <c r="N306" s="1"/>
  <c r="M305"/>
  <c r="L305"/>
  <c r="N305" s="1"/>
  <c r="L304"/>
  <c r="N304" s="1"/>
  <c r="M303"/>
  <c r="L303"/>
  <c r="N303" s="1"/>
  <c r="L302"/>
  <c r="N302" s="1"/>
  <c r="M301"/>
  <c r="L301"/>
  <c r="N301" s="1"/>
  <c r="L300"/>
  <c r="N300" s="1"/>
  <c r="M299"/>
  <c r="L299"/>
  <c r="N299" s="1"/>
  <c r="L298"/>
  <c r="N298" s="1"/>
  <c r="M297"/>
  <c r="L297"/>
  <c r="N297" s="1"/>
  <c r="L296"/>
  <c r="N296" s="1"/>
  <c r="M295"/>
  <c r="L295"/>
  <c r="N295" s="1"/>
  <c r="L294"/>
  <c r="N294" s="1"/>
  <c r="M293"/>
  <c r="L293"/>
  <c r="N293" s="1"/>
  <c r="L292"/>
  <c r="N292" s="1"/>
  <c r="M291"/>
  <c r="L291"/>
  <c r="N291" s="1"/>
  <c r="L290"/>
  <c r="N290" s="1"/>
  <c r="M289"/>
  <c r="L289"/>
  <c r="N289" s="1"/>
  <c r="L288"/>
  <c r="N288" s="1"/>
  <c r="M287"/>
  <c r="L287"/>
  <c r="N287" s="1"/>
  <c r="L286"/>
  <c r="N286" s="1"/>
  <c r="M285"/>
  <c r="L285"/>
  <c r="N285" s="1"/>
  <c r="L284"/>
  <c r="N284" s="1"/>
  <c r="M283"/>
  <c r="L283"/>
  <c r="N283" s="1"/>
  <c r="L282"/>
  <c r="N282" s="1"/>
  <c r="M281"/>
  <c r="L281"/>
  <c r="N281" s="1"/>
  <c r="L280"/>
  <c r="N280" s="1"/>
  <c r="M279"/>
  <c r="L279"/>
  <c r="N279" s="1"/>
  <c r="L278"/>
  <c r="N278" s="1"/>
  <c r="M277"/>
  <c r="L277"/>
  <c r="N277" s="1"/>
  <c r="L276"/>
  <c r="N276" s="1"/>
  <c r="M275"/>
  <c r="L275"/>
  <c r="N275" s="1"/>
  <c r="L274"/>
  <c r="N274" s="1"/>
  <c r="M273"/>
  <c r="L273"/>
  <c r="N273" s="1"/>
  <c r="L272"/>
  <c r="N272" s="1"/>
  <c r="M271"/>
  <c r="L271"/>
  <c r="N271" s="1"/>
  <c r="L270"/>
  <c r="N270" s="1"/>
  <c r="M269"/>
  <c r="L269"/>
  <c r="N269" s="1"/>
  <c r="L268"/>
  <c r="N268" s="1"/>
  <c r="M267"/>
  <c r="L267"/>
  <c r="N267" s="1"/>
  <c r="L266"/>
  <c r="N266" s="1"/>
  <c r="M265"/>
  <c r="L265"/>
  <c r="N265" s="1"/>
  <c r="L264"/>
  <c r="N264" s="1"/>
  <c r="M263"/>
  <c r="L263"/>
  <c r="N263" s="1"/>
  <c r="L262"/>
  <c r="N262" s="1"/>
  <c r="M261"/>
  <c r="L261"/>
  <c r="N261" s="1"/>
  <c r="L260"/>
  <c r="N260" s="1"/>
  <c r="M259"/>
  <c r="L259"/>
  <c r="N259" s="1"/>
  <c r="L258"/>
  <c r="N258" s="1"/>
  <c r="M257"/>
  <c r="L257"/>
  <c r="N257" s="1"/>
  <c r="L256"/>
  <c r="N256" s="1"/>
  <c r="M255"/>
  <c r="L255"/>
  <c r="N255" s="1"/>
  <c r="L254"/>
  <c r="N254" s="1"/>
  <c r="M253"/>
  <c r="L253"/>
  <c r="N253" s="1"/>
  <c r="L252"/>
  <c r="N252" s="1"/>
  <c r="M251"/>
  <c r="L251"/>
  <c r="N251" s="1"/>
  <c r="L250"/>
  <c r="N250" s="1"/>
  <c r="M249"/>
  <c r="L249"/>
  <c r="N249" s="1"/>
  <c r="L248"/>
  <c r="N248" s="1"/>
  <c r="M247"/>
  <c r="L247"/>
  <c r="N247" s="1"/>
  <c r="L246"/>
  <c r="N246" s="1"/>
  <c r="M245"/>
  <c r="L245"/>
  <c r="N245" s="1"/>
  <c r="L244"/>
  <c r="N244" s="1"/>
  <c r="M243"/>
  <c r="L243"/>
  <c r="N243" s="1"/>
  <c r="L242"/>
  <c r="N242" s="1"/>
  <c r="M241"/>
  <c r="L241"/>
  <c r="N241" s="1"/>
  <c r="L240"/>
  <c r="N240" s="1"/>
  <c r="M239"/>
  <c r="L239"/>
  <c r="N239" s="1"/>
  <c r="L238"/>
  <c r="N238" s="1"/>
  <c r="M237"/>
  <c r="L237"/>
  <c r="N237" s="1"/>
  <c r="L236"/>
  <c r="N236" s="1"/>
  <c r="M235"/>
  <c r="L235"/>
  <c r="N235" s="1"/>
  <c r="L234"/>
  <c r="N234" s="1"/>
  <c r="M233"/>
  <c r="L233"/>
  <c r="N233" s="1"/>
  <c r="L232"/>
  <c r="N232" s="1"/>
  <c r="M231"/>
  <c r="L231"/>
  <c r="N231" s="1"/>
  <c r="L230"/>
  <c r="N230" s="1"/>
  <c r="M229"/>
  <c r="L229"/>
  <c r="N229" s="1"/>
  <c r="L228"/>
  <c r="N228" s="1"/>
  <c r="M227"/>
  <c r="L227"/>
  <c r="N227" s="1"/>
  <c r="L226"/>
  <c r="N226" s="1"/>
  <c r="M225"/>
  <c r="L225"/>
  <c r="N225" s="1"/>
  <c r="L224"/>
  <c r="N224" s="1"/>
  <c r="M223"/>
  <c r="L223"/>
  <c r="N223" s="1"/>
  <c r="L222"/>
  <c r="N222" s="1"/>
  <c r="M221"/>
  <c r="L221"/>
  <c r="N221" s="1"/>
  <c r="L220"/>
  <c r="N220" s="1"/>
  <c r="M219"/>
  <c r="L219"/>
  <c r="N219" s="1"/>
  <c r="L218"/>
  <c r="N218" s="1"/>
  <c r="M217"/>
  <c r="L217"/>
  <c r="N217" s="1"/>
  <c r="L216"/>
  <c r="N216" s="1"/>
  <c r="M215"/>
  <c r="L215"/>
  <c r="N215" s="1"/>
  <c r="L214"/>
  <c r="N214" s="1"/>
  <c r="M213"/>
  <c r="L213"/>
  <c r="N213" s="1"/>
  <c r="L212"/>
  <c r="N212" s="1"/>
  <c r="M211"/>
  <c r="L211"/>
  <c r="N211" s="1"/>
  <c r="N210"/>
  <c r="L210"/>
  <c r="M210" s="1"/>
  <c r="M209"/>
  <c r="L209"/>
  <c r="N209" s="1"/>
  <c r="N208"/>
  <c r="L208"/>
  <c r="M208" s="1"/>
  <c r="M207"/>
  <c r="L207"/>
  <c r="N207" s="1"/>
  <c r="N206"/>
  <c r="L206"/>
  <c r="M206" s="1"/>
  <c r="M205"/>
  <c r="L205"/>
  <c r="N205" s="1"/>
  <c r="N204"/>
  <c r="L204"/>
  <c r="M204" s="1"/>
  <c r="M203"/>
  <c r="L203"/>
  <c r="N203" s="1"/>
  <c r="N202"/>
  <c r="L202"/>
  <c r="M202" s="1"/>
  <c r="M201"/>
  <c r="L201"/>
  <c r="N201" s="1"/>
  <c r="N200"/>
  <c r="L200"/>
  <c r="M200" s="1"/>
  <c r="M199"/>
  <c r="L199"/>
  <c r="N199" s="1"/>
  <c r="N198"/>
  <c r="L198"/>
  <c r="M198" s="1"/>
  <c r="M197"/>
  <c r="L197"/>
  <c r="N197" s="1"/>
  <c r="N196"/>
  <c r="L196"/>
  <c r="M196" s="1"/>
  <c r="M195"/>
  <c r="L195"/>
  <c r="N195" s="1"/>
  <c r="N194"/>
  <c r="L194"/>
  <c r="M194" s="1"/>
  <c r="M193"/>
  <c r="L193"/>
  <c r="N193" s="1"/>
  <c r="N192"/>
  <c r="L192"/>
  <c r="M192" s="1"/>
  <c r="M191"/>
  <c r="L191"/>
  <c r="N191" s="1"/>
  <c r="N190"/>
  <c r="L190"/>
  <c r="M190" s="1"/>
  <c r="M189"/>
  <c r="L189"/>
  <c r="N189" s="1"/>
  <c r="N188"/>
  <c r="L188"/>
  <c r="M188" s="1"/>
  <c r="M187"/>
  <c r="L187"/>
  <c r="N187" s="1"/>
  <c r="N186"/>
  <c r="L186"/>
  <c r="M186" s="1"/>
  <c r="M185"/>
  <c r="L185"/>
  <c r="N185" s="1"/>
  <c r="N184"/>
  <c r="L184"/>
  <c r="M184" s="1"/>
  <c r="M183"/>
  <c r="L183"/>
  <c r="N183" s="1"/>
  <c r="N182"/>
  <c r="L182"/>
  <c r="M182" s="1"/>
  <c r="M181"/>
  <c r="L181"/>
  <c r="N181" s="1"/>
  <c r="N180"/>
  <c r="L180"/>
  <c r="M180" s="1"/>
  <c r="M179"/>
  <c r="L179"/>
  <c r="N179" s="1"/>
  <c r="N178"/>
  <c r="L178"/>
  <c r="M178" s="1"/>
  <c r="M177"/>
  <c r="L177"/>
  <c r="N177" s="1"/>
  <c r="N176"/>
  <c r="L176"/>
  <c r="M176" s="1"/>
  <c r="M175"/>
  <c r="L175"/>
  <c r="N175" s="1"/>
  <c r="N174"/>
  <c r="L174"/>
  <c r="M174" s="1"/>
  <c r="M173"/>
  <c r="L173"/>
  <c r="N173" s="1"/>
  <c r="N172"/>
  <c r="L172"/>
  <c r="M172" s="1"/>
  <c r="M171"/>
  <c r="L171"/>
  <c r="N171" s="1"/>
  <c r="N170"/>
  <c r="L170"/>
  <c r="M170" s="1"/>
  <c r="M169"/>
  <c r="L169"/>
  <c r="N169" s="1"/>
  <c r="N168"/>
  <c r="L168"/>
  <c r="M168" s="1"/>
  <c r="M167"/>
  <c r="L167"/>
  <c r="N167" s="1"/>
  <c r="N166"/>
  <c r="L166"/>
  <c r="M166" s="1"/>
  <c r="M165"/>
  <c r="L165"/>
  <c r="N165" s="1"/>
  <c r="N164"/>
  <c r="L164"/>
  <c r="M164" s="1"/>
  <c r="M163"/>
  <c r="L163"/>
  <c r="N163" s="1"/>
  <c r="N162"/>
  <c r="L162"/>
  <c r="M162" s="1"/>
  <c r="M161"/>
  <c r="L161"/>
  <c r="N161" s="1"/>
  <c r="N160"/>
  <c r="L160"/>
  <c r="M160" s="1"/>
  <c r="M159"/>
  <c r="L159"/>
  <c r="N159" s="1"/>
  <c r="N158"/>
  <c r="L158"/>
  <c r="M158" s="1"/>
  <c r="M157"/>
  <c r="L157"/>
  <c r="N157" s="1"/>
  <c r="N156"/>
  <c r="L156"/>
  <c r="M156" s="1"/>
  <c r="M155"/>
  <c r="L155"/>
  <c r="N155" s="1"/>
  <c r="N154"/>
  <c r="L154"/>
  <c r="M154" s="1"/>
  <c r="M153"/>
  <c r="L153"/>
  <c r="N153" s="1"/>
  <c r="N152"/>
  <c r="L152"/>
  <c r="M152" s="1"/>
  <c r="M151"/>
  <c r="L151"/>
  <c r="N151" s="1"/>
  <c r="N150"/>
  <c r="L150"/>
  <c r="M150" s="1"/>
  <c r="M149"/>
  <c r="L149"/>
  <c r="N149" s="1"/>
  <c r="N148"/>
  <c r="L148"/>
  <c r="M148" s="1"/>
  <c r="M147"/>
  <c r="L147"/>
  <c r="N147" s="1"/>
  <c r="N146"/>
  <c r="L146"/>
  <c r="M146" s="1"/>
  <c r="M145"/>
  <c r="L145"/>
  <c r="N145" s="1"/>
  <c r="N144"/>
  <c r="L144"/>
  <c r="M144" s="1"/>
  <c r="M143"/>
  <c r="L143"/>
  <c r="N143" s="1"/>
  <c r="N142"/>
  <c r="L142"/>
  <c r="M142" s="1"/>
  <c r="M141"/>
  <c r="L141"/>
  <c r="N141" s="1"/>
  <c r="N140"/>
  <c r="L140"/>
  <c r="M140" s="1"/>
  <c r="M139"/>
  <c r="L139"/>
  <c r="N139" s="1"/>
  <c r="N138"/>
  <c r="L138"/>
  <c r="M138" s="1"/>
  <c r="M137"/>
  <c r="L137"/>
  <c r="N137" s="1"/>
  <c r="N136"/>
  <c r="L136"/>
  <c r="M136" s="1"/>
  <c r="M135"/>
  <c r="L135"/>
  <c r="N135" s="1"/>
  <c r="N134"/>
  <c r="L134"/>
  <c r="M134" s="1"/>
  <c r="M133"/>
  <c r="L133"/>
  <c r="N133" s="1"/>
  <c r="N132"/>
  <c r="L132"/>
  <c r="M132" s="1"/>
  <c r="M131"/>
  <c r="L131"/>
  <c r="N131" s="1"/>
  <c r="N130"/>
  <c r="L130"/>
  <c r="M130" s="1"/>
  <c r="M129"/>
  <c r="L129"/>
  <c r="N129" s="1"/>
  <c r="N128"/>
  <c r="L128"/>
  <c r="M128" s="1"/>
  <c r="M127"/>
  <c r="L127"/>
  <c r="N127" s="1"/>
  <c r="N126"/>
  <c r="L126"/>
  <c r="M126" s="1"/>
  <c r="M125"/>
  <c r="L125"/>
  <c r="N125" s="1"/>
  <c r="N124"/>
  <c r="L124"/>
  <c r="M124" s="1"/>
  <c r="M123"/>
  <c r="L123"/>
  <c r="N123" s="1"/>
  <c r="N122"/>
  <c r="L122"/>
  <c r="M122" s="1"/>
  <c r="M121"/>
  <c r="L121"/>
  <c r="N121" s="1"/>
  <c r="N120"/>
  <c r="L120"/>
  <c r="M120" s="1"/>
  <c r="M119"/>
  <c r="L119"/>
  <c r="N119" s="1"/>
  <c r="N118"/>
  <c r="L118"/>
  <c r="M118" s="1"/>
  <c r="M117"/>
  <c r="L117"/>
  <c r="N117" s="1"/>
  <c r="N116"/>
  <c r="L116"/>
  <c r="M116" s="1"/>
  <c r="M115"/>
  <c r="L115"/>
  <c r="N115" s="1"/>
  <c r="N114"/>
  <c r="L114"/>
  <c r="M114" s="1"/>
  <c r="M113"/>
  <c r="L113"/>
  <c r="N113" s="1"/>
  <c r="N112"/>
  <c r="L112"/>
  <c r="M112" s="1"/>
  <c r="M111"/>
  <c r="L111"/>
  <c r="N111" s="1"/>
  <c r="N110"/>
  <c r="L110"/>
  <c r="M110" s="1"/>
  <c r="M109"/>
  <c r="L109"/>
  <c r="N109" s="1"/>
  <c r="N108"/>
  <c r="L108"/>
  <c r="M108" s="1"/>
  <c r="M107"/>
  <c r="L107"/>
  <c r="N107" s="1"/>
  <c r="N106"/>
  <c r="L106"/>
  <c r="M106" s="1"/>
  <c r="M105"/>
  <c r="L105"/>
  <c r="N105" s="1"/>
  <c r="N104"/>
  <c r="L104"/>
  <c r="M104" s="1"/>
  <c r="M103"/>
  <c r="L103"/>
  <c r="N103" s="1"/>
  <c r="N102"/>
  <c r="L102"/>
  <c r="M102" s="1"/>
  <c r="M101"/>
  <c r="L101"/>
  <c r="N101" s="1"/>
  <c r="N100"/>
  <c r="L100"/>
  <c r="M100" s="1"/>
  <c r="M99"/>
  <c r="L99"/>
  <c r="N99" s="1"/>
  <c r="N98"/>
  <c r="L98"/>
  <c r="M98" s="1"/>
  <c r="M97"/>
  <c r="L97"/>
  <c r="N97" s="1"/>
  <c r="N96"/>
  <c r="L96"/>
  <c r="M96" s="1"/>
  <c r="L95"/>
  <c r="M95" s="1"/>
  <c r="M94"/>
  <c r="L94"/>
  <c r="N94" s="1"/>
  <c r="L93"/>
  <c r="M93" s="1"/>
  <c r="M92"/>
  <c r="L92"/>
  <c r="N92" s="1"/>
  <c r="L91"/>
  <c r="M91" s="1"/>
  <c r="M90"/>
  <c r="L90"/>
  <c r="N90" s="1"/>
  <c r="L89"/>
  <c r="M89" s="1"/>
  <c r="M88"/>
  <c r="L88"/>
  <c r="N88" s="1"/>
  <c r="L87"/>
  <c r="M87" s="1"/>
  <c r="M86"/>
  <c r="L86"/>
  <c r="N86" s="1"/>
  <c r="L85"/>
  <c r="M85" s="1"/>
  <c r="M84"/>
  <c r="L84"/>
  <c r="N84" s="1"/>
  <c r="L83"/>
  <c r="M83" s="1"/>
  <c r="M82"/>
  <c r="L82"/>
  <c r="N82" s="1"/>
  <c r="L81"/>
  <c r="M81" s="1"/>
  <c r="M80"/>
  <c r="L80"/>
  <c r="N80" s="1"/>
  <c r="L79"/>
  <c r="M79" s="1"/>
  <c r="M78"/>
  <c r="L78"/>
  <c r="N78" s="1"/>
  <c r="L77"/>
  <c r="M77" s="1"/>
  <c r="M76"/>
  <c r="L76"/>
  <c r="N76" s="1"/>
  <c r="L75"/>
  <c r="M75" s="1"/>
  <c r="M74"/>
  <c r="L74"/>
  <c r="N74" s="1"/>
  <c r="L73"/>
  <c r="M73" s="1"/>
  <c r="M72"/>
  <c r="L72"/>
  <c r="N72" s="1"/>
  <c r="L71"/>
  <c r="M71" s="1"/>
  <c r="M70"/>
  <c r="L70"/>
  <c r="N70" s="1"/>
  <c r="L69"/>
  <c r="M69" s="1"/>
  <c r="M68"/>
  <c r="L68"/>
  <c r="N68" s="1"/>
  <c r="L67"/>
  <c r="M67" s="1"/>
  <c r="M66"/>
  <c r="L66"/>
  <c r="N66" s="1"/>
  <c r="L65"/>
  <c r="M65" s="1"/>
  <c r="M64"/>
  <c r="L64"/>
  <c r="N64" s="1"/>
  <c r="L63"/>
  <c r="M63" s="1"/>
  <c r="M62"/>
  <c r="L62"/>
  <c r="N62" s="1"/>
  <c r="L61"/>
  <c r="M61" s="1"/>
  <c r="M60"/>
  <c r="L60"/>
  <c r="N60" s="1"/>
  <c r="L59"/>
  <c r="M59" s="1"/>
  <c r="M58"/>
  <c r="L58"/>
  <c r="N58" s="1"/>
  <c r="L57"/>
  <c r="M57" s="1"/>
  <c r="M56"/>
  <c r="L56"/>
  <c r="N56" s="1"/>
  <c r="L55"/>
  <c r="M55" s="1"/>
  <c r="M54"/>
  <c r="L54"/>
  <c r="N54" s="1"/>
  <c r="L53"/>
  <c r="M53" s="1"/>
  <c r="M52"/>
  <c r="L52"/>
  <c r="N52" s="1"/>
  <c r="L51"/>
  <c r="M51" s="1"/>
  <c r="M50"/>
  <c r="L50"/>
  <c r="N50" s="1"/>
  <c r="L49"/>
  <c r="M49" s="1"/>
  <c r="M48"/>
  <c r="L48"/>
  <c r="N48" s="1"/>
  <c r="L47"/>
  <c r="M47" s="1"/>
  <c r="M46"/>
  <c r="L46"/>
  <c r="N46" s="1"/>
  <c r="L45"/>
  <c r="M45" s="1"/>
  <c r="M44"/>
  <c r="L44"/>
  <c r="N44" s="1"/>
  <c r="L43"/>
  <c r="M43" s="1"/>
  <c r="M42"/>
  <c r="L42"/>
  <c r="N42" s="1"/>
  <c r="L41"/>
  <c r="M41" s="1"/>
  <c r="M40"/>
  <c r="L40"/>
  <c r="N40" s="1"/>
  <c r="L39"/>
  <c r="M39" s="1"/>
  <c r="M38"/>
  <c r="L38"/>
  <c r="N38" s="1"/>
  <c r="L37"/>
  <c r="M37" s="1"/>
  <c r="M36"/>
  <c r="L36"/>
  <c r="N36" s="1"/>
  <c r="L35"/>
  <c r="M35" s="1"/>
  <c r="M34"/>
  <c r="L34"/>
  <c r="N34" s="1"/>
  <c r="L33"/>
  <c r="M33" s="1"/>
  <c r="M32"/>
  <c r="L32"/>
  <c r="N32" s="1"/>
  <c r="L31"/>
  <c r="M31" s="1"/>
  <c r="M30"/>
  <c r="L30"/>
  <c r="N30" s="1"/>
  <c r="L29"/>
  <c r="M29" s="1"/>
  <c r="M28"/>
  <c r="L28"/>
  <c r="N28" s="1"/>
  <c r="L27"/>
  <c r="M27" s="1"/>
  <c r="M26"/>
  <c r="L26"/>
  <c r="N26" s="1"/>
  <c r="L25"/>
  <c r="M25" s="1"/>
  <c r="M24"/>
  <c r="L24"/>
  <c r="N24" s="1"/>
  <c r="L23"/>
  <c r="M23" s="1"/>
  <c r="M22"/>
  <c r="L22"/>
  <c r="N22" s="1"/>
  <c r="L21"/>
  <c r="M21" s="1"/>
  <c r="M20"/>
  <c r="L20"/>
  <c r="N20" s="1"/>
  <c r="L19"/>
  <c r="M19" s="1"/>
  <c r="M18"/>
  <c r="L18"/>
  <c r="N18" s="1"/>
  <c r="L17"/>
  <c r="M17" s="1"/>
  <c r="M16"/>
  <c r="L16"/>
  <c r="N16" s="1"/>
  <c r="L15"/>
  <c r="M15" s="1"/>
  <c r="M14"/>
  <c r="L14"/>
  <c r="N14" s="1"/>
  <c r="L13"/>
  <c r="M13" s="1"/>
  <c r="M12"/>
  <c r="L12"/>
  <c r="N12" s="1"/>
  <c r="L11"/>
  <c r="M11" s="1"/>
  <c r="M10"/>
  <c r="L10"/>
  <c r="N10" s="1"/>
  <c r="L9"/>
  <c r="M9" s="1"/>
  <c r="M8"/>
  <c r="L8"/>
  <c r="N8" s="1"/>
  <c r="L7"/>
  <c r="M7" s="1"/>
  <c r="M6"/>
  <c r="L6"/>
  <c r="N6" s="1"/>
  <c r="L5"/>
  <c r="M5" s="1"/>
  <c r="M4"/>
  <c r="L4"/>
  <c r="N4" s="1"/>
  <c r="L3"/>
  <c r="M3" s="1"/>
  <c r="M2"/>
  <c r="L2"/>
  <c r="B51" i="23"/>
  <c r="B45"/>
  <c r="B39"/>
  <c r="B33"/>
  <c r="B27"/>
  <c r="B21"/>
  <c r="B15"/>
  <c r="B9"/>
  <c r="B3"/>
  <c r="N2" i="24" l="1"/>
  <c r="N2" i="32"/>
  <c r="N2" i="27"/>
  <c r="N2" i="25"/>
  <c r="N3" i="31"/>
  <c r="N5"/>
  <c r="N9"/>
  <c r="N11"/>
  <c r="N13"/>
  <c r="N15"/>
  <c r="N17"/>
  <c r="N19"/>
  <c r="N21"/>
  <c r="N23"/>
  <c r="N25"/>
  <c r="N27"/>
  <c r="N29"/>
  <c r="N39"/>
  <c r="N41"/>
  <c r="N47"/>
  <c r="N49"/>
  <c r="N51"/>
  <c r="N53"/>
  <c r="N55"/>
  <c r="N57"/>
  <c r="N59"/>
  <c r="N61"/>
  <c r="N63"/>
  <c r="N65"/>
  <c r="N67"/>
  <c r="N69"/>
  <c r="N71"/>
  <c r="N73"/>
  <c r="N75"/>
  <c r="N77"/>
  <c r="N79"/>
  <c r="N81"/>
  <c r="N83"/>
  <c r="N85"/>
  <c r="N87"/>
  <c r="N89"/>
  <c r="N91"/>
  <c r="N93"/>
  <c r="N95"/>
  <c r="N7"/>
  <c r="N31"/>
  <c r="N33"/>
  <c r="N35"/>
  <c r="N37"/>
  <c r="N43"/>
  <c r="N45"/>
  <c r="L350"/>
  <c r="N2"/>
  <c r="N350" s="1"/>
  <c r="M212"/>
  <c r="M350" s="1"/>
  <c r="M214"/>
  <c r="M216"/>
  <c r="M218"/>
  <c r="M220"/>
  <c r="M222"/>
  <c r="M224"/>
  <c r="M226"/>
  <c r="M228"/>
  <c r="M230"/>
  <c r="M232"/>
  <c r="M234"/>
  <c r="M236"/>
  <c r="M238"/>
  <c r="M240"/>
  <c r="M242"/>
  <c r="M244"/>
  <c r="M246"/>
  <c r="M248"/>
  <c r="M250"/>
  <c r="M252"/>
  <c r="M254"/>
  <c r="M256"/>
  <c r="M258"/>
  <c r="M260"/>
  <c r="M262"/>
  <c r="M264"/>
  <c r="M266"/>
  <c r="M268"/>
  <c r="M270"/>
  <c r="M272"/>
  <c r="M274"/>
  <c r="M276"/>
  <c r="M278"/>
  <c r="M280"/>
  <c r="M282"/>
  <c r="M284"/>
  <c r="M286"/>
  <c r="M288"/>
  <c r="M290"/>
  <c r="M292"/>
  <c r="M294"/>
  <c r="M296"/>
  <c r="M298"/>
  <c r="M300"/>
  <c r="M302"/>
  <c r="M304"/>
  <c r="M306"/>
  <c r="M308"/>
  <c r="M310"/>
  <c r="M312"/>
  <c r="M314"/>
  <c r="M316"/>
  <c r="M318"/>
  <c r="M320"/>
  <c r="M322"/>
  <c r="M324"/>
  <c r="M326"/>
  <c r="M328"/>
  <c r="M330"/>
  <c r="M332"/>
  <c r="M334"/>
  <c r="M336"/>
  <c r="M338"/>
  <c r="M340"/>
  <c r="M342"/>
  <c r="M344"/>
  <c r="M346"/>
  <c r="M348"/>
  <c r="I8" i="1"/>
  <c r="F8"/>
  <c r="B28" i="19"/>
  <c r="B27"/>
  <c r="H8" i="1"/>
  <c r="J8" s="1"/>
  <c r="E8"/>
  <c r="G8" s="1"/>
  <c r="D8"/>
  <c r="L318" i="22"/>
  <c r="M318"/>
  <c r="N318"/>
  <c r="K318"/>
  <c r="K316"/>
  <c r="L316"/>
  <c r="M316"/>
  <c r="N316"/>
  <c r="K251"/>
  <c r="L251"/>
  <c r="M251"/>
  <c r="N2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M2"/>
  <c r="L2"/>
  <c r="N2" s="1"/>
  <c r="I7" i="1"/>
  <c r="F7"/>
  <c r="B29" i="19"/>
  <c r="B20"/>
  <c r="B19"/>
  <c r="H7" i="1"/>
  <c r="E7"/>
  <c r="D7"/>
  <c r="K251" i="11"/>
  <c r="L251"/>
  <c r="M251"/>
  <c r="N251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"/>
  <c r="M2" s="1"/>
  <c r="H16" i="1"/>
  <c r="E16"/>
  <c r="D16"/>
  <c r="K175" i="18"/>
  <c r="L175"/>
  <c r="M175"/>
  <c r="N175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2"/>
  <c r="M2" s="1"/>
  <c r="B36" i="19"/>
  <c r="B12"/>
  <c r="B4"/>
  <c r="H10" i="1"/>
  <c r="E10"/>
  <c r="D10"/>
  <c r="L337" i="8"/>
  <c r="M337"/>
  <c r="N337"/>
  <c r="K337"/>
  <c r="K335"/>
  <c r="L335"/>
  <c r="M335"/>
  <c r="N335"/>
  <c r="K251"/>
  <c r="L334"/>
  <c r="M334"/>
  <c r="N334"/>
  <c r="L23"/>
  <c r="M23"/>
  <c r="N23"/>
  <c r="L24"/>
  <c r="M24" s="1"/>
  <c r="N24"/>
  <c r="L25"/>
  <c r="M25"/>
  <c r="N25"/>
  <c r="L26"/>
  <c r="M26" s="1"/>
  <c r="N26"/>
  <c r="L27"/>
  <c r="M27"/>
  <c r="N27"/>
  <c r="L28"/>
  <c r="M28" s="1"/>
  <c r="N28"/>
  <c r="L29"/>
  <c r="M29"/>
  <c r="N29"/>
  <c r="L30"/>
  <c r="M30" s="1"/>
  <c r="N30"/>
  <c r="L31"/>
  <c r="M31"/>
  <c r="N31"/>
  <c r="L32"/>
  <c r="M32" s="1"/>
  <c r="N32"/>
  <c r="L33"/>
  <c r="M33"/>
  <c r="N33"/>
  <c r="L34"/>
  <c r="M34" s="1"/>
  <c r="N34"/>
  <c r="L35"/>
  <c r="M35"/>
  <c r="N35"/>
  <c r="L36"/>
  <c r="M36" s="1"/>
  <c r="N36"/>
  <c r="L37"/>
  <c r="M37"/>
  <c r="N37"/>
  <c r="L38"/>
  <c r="M38" s="1"/>
  <c r="N38"/>
  <c r="L39"/>
  <c r="M39"/>
  <c r="N39"/>
  <c r="L40"/>
  <c r="M40" s="1"/>
  <c r="N40"/>
  <c r="L41"/>
  <c r="M41"/>
  <c r="N41"/>
  <c r="L42"/>
  <c r="M42" s="1"/>
  <c r="N42"/>
  <c r="L43"/>
  <c r="M43"/>
  <c r="N43"/>
  <c r="L44"/>
  <c r="M44" s="1"/>
  <c r="N44"/>
  <c r="L45"/>
  <c r="M45"/>
  <c r="N45"/>
  <c r="L46"/>
  <c r="M46" s="1"/>
  <c r="N46"/>
  <c r="L47"/>
  <c r="M47"/>
  <c r="N47"/>
  <c r="L48"/>
  <c r="M48" s="1"/>
  <c r="N48"/>
  <c r="L49"/>
  <c r="M49"/>
  <c r="N49"/>
  <c r="L50"/>
  <c r="M50" s="1"/>
  <c r="N50"/>
  <c r="L51"/>
  <c r="M51"/>
  <c r="N51"/>
  <c r="L52"/>
  <c r="M52" s="1"/>
  <c r="N52"/>
  <c r="L53"/>
  <c r="M53"/>
  <c r="N53"/>
  <c r="L54"/>
  <c r="M54" s="1"/>
  <c r="N54"/>
  <c r="L55"/>
  <c r="M55"/>
  <c r="N55"/>
  <c r="L56"/>
  <c r="M56" s="1"/>
  <c r="N56"/>
  <c r="L57"/>
  <c r="M57"/>
  <c r="N57"/>
  <c r="L58"/>
  <c r="M58" s="1"/>
  <c r="N58"/>
  <c r="L59"/>
  <c r="M59"/>
  <c r="N59"/>
  <c r="L60"/>
  <c r="M60" s="1"/>
  <c r="N60"/>
  <c r="L61"/>
  <c r="M61"/>
  <c r="N61"/>
  <c r="L62"/>
  <c r="M62" s="1"/>
  <c r="N62"/>
  <c r="L63"/>
  <c r="M63"/>
  <c r="N63"/>
  <c r="L64"/>
  <c r="M64" s="1"/>
  <c r="N64"/>
  <c r="L65"/>
  <c r="M65"/>
  <c r="N65"/>
  <c r="L66"/>
  <c r="M66" s="1"/>
  <c r="N66"/>
  <c r="L67"/>
  <c r="M67"/>
  <c r="N67"/>
  <c r="L68"/>
  <c r="M68" s="1"/>
  <c r="N68"/>
  <c r="L69"/>
  <c r="M69"/>
  <c r="N69"/>
  <c r="L70"/>
  <c r="M70" s="1"/>
  <c r="N70"/>
  <c r="L71"/>
  <c r="M71"/>
  <c r="N71"/>
  <c r="L72"/>
  <c r="M72" s="1"/>
  <c r="N72"/>
  <c r="L73"/>
  <c r="M73"/>
  <c r="N73"/>
  <c r="L74"/>
  <c r="M74" s="1"/>
  <c r="N74"/>
  <c r="L75"/>
  <c r="M75"/>
  <c r="N75"/>
  <c r="L76"/>
  <c r="M76" s="1"/>
  <c r="N76"/>
  <c r="L77"/>
  <c r="M77"/>
  <c r="N77"/>
  <c r="L78"/>
  <c r="M78" s="1"/>
  <c r="N78"/>
  <c r="L79"/>
  <c r="M79"/>
  <c r="N79"/>
  <c r="L80"/>
  <c r="M80" s="1"/>
  <c r="N80"/>
  <c r="L81"/>
  <c r="M81"/>
  <c r="N81"/>
  <c r="L82"/>
  <c r="M82" s="1"/>
  <c r="N82"/>
  <c r="L83"/>
  <c r="M83"/>
  <c r="N83"/>
  <c r="L84"/>
  <c r="M84" s="1"/>
  <c r="N84"/>
  <c r="L85"/>
  <c r="M85"/>
  <c r="N85"/>
  <c r="L86"/>
  <c r="M86" s="1"/>
  <c r="N86"/>
  <c r="L87"/>
  <c r="M87"/>
  <c r="N87"/>
  <c r="L88"/>
  <c r="M88" s="1"/>
  <c r="N88"/>
  <c r="L89"/>
  <c r="M89"/>
  <c r="N89"/>
  <c r="L90"/>
  <c r="M90" s="1"/>
  <c r="N90"/>
  <c r="L91"/>
  <c r="M91"/>
  <c r="N91"/>
  <c r="L92"/>
  <c r="M92" s="1"/>
  <c r="N92"/>
  <c r="L93"/>
  <c r="M93"/>
  <c r="N93"/>
  <c r="L94"/>
  <c r="M94" s="1"/>
  <c r="N94"/>
  <c r="L95"/>
  <c r="M95"/>
  <c r="N95"/>
  <c r="L96"/>
  <c r="M96" s="1"/>
  <c r="N96"/>
  <c r="L97"/>
  <c r="M97"/>
  <c r="N97"/>
  <c r="L98"/>
  <c r="M98" s="1"/>
  <c r="N98"/>
  <c r="L99"/>
  <c r="M99"/>
  <c r="N99"/>
  <c r="L100"/>
  <c r="M100" s="1"/>
  <c r="N100"/>
  <c r="L101"/>
  <c r="M101"/>
  <c r="N101"/>
  <c r="L102"/>
  <c r="M102" s="1"/>
  <c r="N102"/>
  <c r="L103"/>
  <c r="M103"/>
  <c r="N103"/>
  <c r="L104"/>
  <c r="M104" s="1"/>
  <c r="N104"/>
  <c r="L105"/>
  <c r="M105"/>
  <c r="N105"/>
  <c r="L106"/>
  <c r="M106" s="1"/>
  <c r="N106"/>
  <c r="L107"/>
  <c r="M107"/>
  <c r="N107"/>
  <c r="L108"/>
  <c r="M108" s="1"/>
  <c r="N108"/>
  <c r="L109"/>
  <c r="M109"/>
  <c r="N109"/>
  <c r="L110"/>
  <c r="M110" s="1"/>
  <c r="N110"/>
  <c r="L111"/>
  <c r="M111"/>
  <c r="N111"/>
  <c r="L112"/>
  <c r="M112" s="1"/>
  <c r="N112"/>
  <c r="L113"/>
  <c r="M113"/>
  <c r="N113"/>
  <c r="L114"/>
  <c r="M114" s="1"/>
  <c r="N114"/>
  <c r="L115"/>
  <c r="M115"/>
  <c r="N115"/>
  <c r="L116"/>
  <c r="M116" s="1"/>
  <c r="N116"/>
  <c r="L117"/>
  <c r="M117"/>
  <c r="N117"/>
  <c r="L118"/>
  <c r="M118" s="1"/>
  <c r="N118"/>
  <c r="L119"/>
  <c r="M119"/>
  <c r="N119"/>
  <c r="L120"/>
  <c r="M120" s="1"/>
  <c r="N120"/>
  <c r="L121"/>
  <c r="M121"/>
  <c r="N121"/>
  <c r="L122"/>
  <c r="M122" s="1"/>
  <c r="N122"/>
  <c r="L123"/>
  <c r="M123"/>
  <c r="N123"/>
  <c r="L124"/>
  <c r="M124" s="1"/>
  <c r="N124"/>
  <c r="L125"/>
  <c r="M125"/>
  <c r="N125"/>
  <c r="L126"/>
  <c r="M126" s="1"/>
  <c r="N126"/>
  <c r="L127"/>
  <c r="M127"/>
  <c r="N127"/>
  <c r="L128"/>
  <c r="M128" s="1"/>
  <c r="N128"/>
  <c r="L129"/>
  <c r="M129"/>
  <c r="N129"/>
  <c r="L130"/>
  <c r="M130" s="1"/>
  <c r="N130"/>
  <c r="L131"/>
  <c r="M131"/>
  <c r="N131"/>
  <c r="L132"/>
  <c r="M132" s="1"/>
  <c r="N132"/>
  <c r="L133"/>
  <c r="M133"/>
  <c r="N133"/>
  <c r="L134"/>
  <c r="M134" s="1"/>
  <c r="N134"/>
  <c r="L135"/>
  <c r="M135"/>
  <c r="N135"/>
  <c r="L136"/>
  <c r="M136" s="1"/>
  <c r="N136"/>
  <c r="L137"/>
  <c r="M137"/>
  <c r="N137"/>
  <c r="L138"/>
  <c r="M138" s="1"/>
  <c r="N138"/>
  <c r="L139"/>
  <c r="M139"/>
  <c r="N139"/>
  <c r="L140"/>
  <c r="M140" s="1"/>
  <c r="N140"/>
  <c r="L141"/>
  <c r="M141"/>
  <c r="N141"/>
  <c r="L142"/>
  <c r="M142" s="1"/>
  <c r="N142"/>
  <c r="L143"/>
  <c r="M143"/>
  <c r="N143"/>
  <c r="L144"/>
  <c r="M144" s="1"/>
  <c r="N144"/>
  <c r="L145"/>
  <c r="M145"/>
  <c r="N145"/>
  <c r="L146"/>
  <c r="M146" s="1"/>
  <c r="N146"/>
  <c r="L147"/>
  <c r="M147"/>
  <c r="N147"/>
  <c r="L148"/>
  <c r="M148" s="1"/>
  <c r="N148"/>
  <c r="L149"/>
  <c r="M149"/>
  <c r="N149"/>
  <c r="L150"/>
  <c r="M150" s="1"/>
  <c r="N150"/>
  <c r="L151"/>
  <c r="M151"/>
  <c r="N151"/>
  <c r="L152"/>
  <c r="M152" s="1"/>
  <c r="N152"/>
  <c r="L153"/>
  <c r="M153"/>
  <c r="N153"/>
  <c r="L154"/>
  <c r="M154" s="1"/>
  <c r="N154"/>
  <c r="L155"/>
  <c r="M155"/>
  <c r="N155"/>
  <c r="L156"/>
  <c r="M156" s="1"/>
  <c r="N156"/>
  <c r="L157"/>
  <c r="M157"/>
  <c r="N157"/>
  <c r="L158"/>
  <c r="M158" s="1"/>
  <c r="N158"/>
  <c r="L159"/>
  <c r="M159"/>
  <c r="N159"/>
  <c r="L160"/>
  <c r="M160" s="1"/>
  <c r="N160"/>
  <c r="L161"/>
  <c r="M161"/>
  <c r="N161"/>
  <c r="L162"/>
  <c r="M162" s="1"/>
  <c r="N162"/>
  <c r="L163"/>
  <c r="M163"/>
  <c r="N163"/>
  <c r="L164"/>
  <c r="M164" s="1"/>
  <c r="N164"/>
  <c r="L165"/>
  <c r="M165"/>
  <c r="N165"/>
  <c r="L166"/>
  <c r="M166" s="1"/>
  <c r="N166"/>
  <c r="L167"/>
  <c r="M167"/>
  <c r="N167"/>
  <c r="L168"/>
  <c r="M168" s="1"/>
  <c r="N168"/>
  <c r="L169"/>
  <c r="M169"/>
  <c r="N169"/>
  <c r="L170"/>
  <c r="M170" s="1"/>
  <c r="N170"/>
  <c r="L171"/>
  <c r="M171"/>
  <c r="N171"/>
  <c r="L172"/>
  <c r="M172" s="1"/>
  <c r="N172"/>
  <c r="L173"/>
  <c r="M173"/>
  <c r="N173"/>
  <c r="L174"/>
  <c r="M174" s="1"/>
  <c r="N174"/>
  <c r="L175"/>
  <c r="M175"/>
  <c r="N175"/>
  <c r="L176"/>
  <c r="M176" s="1"/>
  <c r="N176"/>
  <c r="L177"/>
  <c r="M177"/>
  <c r="N177"/>
  <c r="L178"/>
  <c r="M178" s="1"/>
  <c r="N178"/>
  <c r="L179"/>
  <c r="M179"/>
  <c r="N179"/>
  <c r="L180"/>
  <c r="M180" s="1"/>
  <c r="N180"/>
  <c r="L181"/>
  <c r="M181"/>
  <c r="N181"/>
  <c r="L182"/>
  <c r="M182" s="1"/>
  <c r="N182"/>
  <c r="L183"/>
  <c r="M183"/>
  <c r="N183"/>
  <c r="L184"/>
  <c r="M184" s="1"/>
  <c r="N184"/>
  <c r="L185"/>
  <c r="M185"/>
  <c r="N185"/>
  <c r="L186"/>
  <c r="M186" s="1"/>
  <c r="N186"/>
  <c r="L187"/>
  <c r="M187"/>
  <c r="N187"/>
  <c r="L188"/>
  <c r="M188" s="1"/>
  <c r="N188"/>
  <c r="L189"/>
  <c r="M189"/>
  <c r="N189"/>
  <c r="L190"/>
  <c r="M190" s="1"/>
  <c r="N190"/>
  <c r="L191"/>
  <c r="M191"/>
  <c r="N191"/>
  <c r="L192"/>
  <c r="M192" s="1"/>
  <c r="N192"/>
  <c r="L193"/>
  <c r="M193"/>
  <c r="N193"/>
  <c r="L194"/>
  <c r="M194" s="1"/>
  <c r="N194"/>
  <c r="L195"/>
  <c r="M195"/>
  <c r="N195"/>
  <c r="L196"/>
  <c r="M196" s="1"/>
  <c r="N196"/>
  <c r="L197"/>
  <c r="M197"/>
  <c r="N197"/>
  <c r="L198"/>
  <c r="M198" s="1"/>
  <c r="N198"/>
  <c r="L199"/>
  <c r="M199"/>
  <c r="N199"/>
  <c r="L200"/>
  <c r="M200" s="1"/>
  <c r="N200"/>
  <c r="L201"/>
  <c r="M201"/>
  <c r="N201"/>
  <c r="L202"/>
  <c r="M202" s="1"/>
  <c r="N202"/>
  <c r="L203"/>
  <c r="M203"/>
  <c r="N203"/>
  <c r="L204"/>
  <c r="M204" s="1"/>
  <c r="N204"/>
  <c r="L205"/>
  <c r="M205"/>
  <c r="N205"/>
  <c r="L206"/>
  <c r="M206" s="1"/>
  <c r="N206"/>
  <c r="L207"/>
  <c r="M207"/>
  <c r="N207"/>
  <c r="L208"/>
  <c r="M208" s="1"/>
  <c r="N208"/>
  <c r="L209"/>
  <c r="M209"/>
  <c r="N209"/>
  <c r="L210"/>
  <c r="M210" s="1"/>
  <c r="N210"/>
  <c r="L211"/>
  <c r="M211"/>
  <c r="N211"/>
  <c r="L212"/>
  <c r="M212" s="1"/>
  <c r="N212"/>
  <c r="L213"/>
  <c r="M213"/>
  <c r="N213"/>
  <c r="L214"/>
  <c r="M214" s="1"/>
  <c r="N214"/>
  <c r="L215"/>
  <c r="M215"/>
  <c r="N215"/>
  <c r="L216"/>
  <c r="M216" s="1"/>
  <c r="N216"/>
  <c r="L217"/>
  <c r="M217"/>
  <c r="N217"/>
  <c r="L218"/>
  <c r="M218" s="1"/>
  <c r="N218"/>
  <c r="L219"/>
  <c r="M219"/>
  <c r="N219"/>
  <c r="L220"/>
  <c r="M220" s="1"/>
  <c r="N220"/>
  <c r="L221"/>
  <c r="M221"/>
  <c r="N221"/>
  <c r="L222"/>
  <c r="M222" s="1"/>
  <c r="N222"/>
  <c r="L223"/>
  <c r="M223"/>
  <c r="N223"/>
  <c r="L224"/>
  <c r="M224" s="1"/>
  <c r="N224"/>
  <c r="L225"/>
  <c r="M225"/>
  <c r="N225"/>
  <c r="L226"/>
  <c r="M226" s="1"/>
  <c r="N226"/>
  <c r="L227"/>
  <c r="M227"/>
  <c r="N227"/>
  <c r="L228"/>
  <c r="M228" s="1"/>
  <c r="N228"/>
  <c r="L229"/>
  <c r="M229"/>
  <c r="N229"/>
  <c r="L230"/>
  <c r="M230" s="1"/>
  <c r="N230"/>
  <c r="L231"/>
  <c r="M231"/>
  <c r="N231"/>
  <c r="L232"/>
  <c r="M232" s="1"/>
  <c r="N232"/>
  <c r="L233"/>
  <c r="M233"/>
  <c r="N233"/>
  <c r="L234"/>
  <c r="M234" s="1"/>
  <c r="N234"/>
  <c r="L235"/>
  <c r="M235"/>
  <c r="N235"/>
  <c r="L236"/>
  <c r="M236" s="1"/>
  <c r="N236"/>
  <c r="L237"/>
  <c r="M237"/>
  <c r="N237"/>
  <c r="L238"/>
  <c r="M238" s="1"/>
  <c r="N238"/>
  <c r="L239"/>
  <c r="M239"/>
  <c r="N239"/>
  <c r="L240"/>
  <c r="M240" s="1"/>
  <c r="N240"/>
  <c r="L241"/>
  <c r="M241"/>
  <c r="N241"/>
  <c r="L242"/>
  <c r="M242" s="1"/>
  <c r="N242"/>
  <c r="L243"/>
  <c r="M243"/>
  <c r="N243"/>
  <c r="L244"/>
  <c r="M244" s="1"/>
  <c r="N244"/>
  <c r="L245"/>
  <c r="M245"/>
  <c r="N245"/>
  <c r="L246"/>
  <c r="M246" s="1"/>
  <c r="N246"/>
  <c r="L247"/>
  <c r="M247"/>
  <c r="N247"/>
  <c r="L248"/>
  <c r="M248" s="1"/>
  <c r="N248"/>
  <c r="L249"/>
  <c r="M249"/>
  <c r="N249"/>
  <c r="L250"/>
  <c r="M250" s="1"/>
  <c r="N250"/>
  <c r="L254"/>
  <c r="M254"/>
  <c r="N254"/>
  <c r="L255"/>
  <c r="M255" s="1"/>
  <c r="N255"/>
  <c r="L256"/>
  <c r="M256"/>
  <c r="N256"/>
  <c r="L257"/>
  <c r="M257" s="1"/>
  <c r="N257"/>
  <c r="L258"/>
  <c r="M258"/>
  <c r="N258"/>
  <c r="L259"/>
  <c r="M259" s="1"/>
  <c r="N259"/>
  <c r="L260"/>
  <c r="M260"/>
  <c r="N260"/>
  <c r="L261"/>
  <c r="M261" s="1"/>
  <c r="N261"/>
  <c r="L262"/>
  <c r="M262"/>
  <c r="N262"/>
  <c r="L263"/>
  <c r="M263" s="1"/>
  <c r="N263"/>
  <c r="L264"/>
  <c r="M264"/>
  <c r="N264"/>
  <c r="L265"/>
  <c r="M265" s="1"/>
  <c r="N265"/>
  <c r="L266"/>
  <c r="M266"/>
  <c r="N266"/>
  <c r="L267"/>
  <c r="M267" s="1"/>
  <c r="N267"/>
  <c r="L268"/>
  <c r="M268"/>
  <c r="N268"/>
  <c r="L269"/>
  <c r="M269" s="1"/>
  <c r="N269"/>
  <c r="L270"/>
  <c r="M270"/>
  <c r="N270"/>
  <c r="L271"/>
  <c r="M271" s="1"/>
  <c r="L272"/>
  <c r="M272"/>
  <c r="N272"/>
  <c r="L273"/>
  <c r="M273" s="1"/>
  <c r="N273"/>
  <c r="L274"/>
  <c r="M274"/>
  <c r="N274"/>
  <c r="L275"/>
  <c r="M275" s="1"/>
  <c r="L276"/>
  <c r="M276"/>
  <c r="N276"/>
  <c r="L277"/>
  <c r="M277" s="1"/>
  <c r="N277"/>
  <c r="L278"/>
  <c r="M278"/>
  <c r="N278"/>
  <c r="L279"/>
  <c r="M279" s="1"/>
  <c r="L280"/>
  <c r="M280"/>
  <c r="N280"/>
  <c r="L281"/>
  <c r="M281" s="1"/>
  <c r="N281"/>
  <c r="L282"/>
  <c r="M282"/>
  <c r="N282"/>
  <c r="L283"/>
  <c r="M283" s="1"/>
  <c r="L284"/>
  <c r="M284"/>
  <c r="N284"/>
  <c r="L285"/>
  <c r="M285" s="1"/>
  <c r="N285"/>
  <c r="L286"/>
  <c r="M286"/>
  <c r="N286"/>
  <c r="L287"/>
  <c r="M287" s="1"/>
  <c r="L288"/>
  <c r="M288"/>
  <c r="N288"/>
  <c r="L289"/>
  <c r="M289" s="1"/>
  <c r="N289"/>
  <c r="L290"/>
  <c r="M290"/>
  <c r="N290"/>
  <c r="L291"/>
  <c r="M291" s="1"/>
  <c r="L292"/>
  <c r="M292"/>
  <c r="N292"/>
  <c r="L293"/>
  <c r="M293" s="1"/>
  <c r="N293"/>
  <c r="L294"/>
  <c r="M294"/>
  <c r="N294"/>
  <c r="L295"/>
  <c r="N295" s="1"/>
  <c r="L296"/>
  <c r="M296"/>
  <c r="N296"/>
  <c r="L297"/>
  <c r="M297" s="1"/>
  <c r="N297"/>
  <c r="L298"/>
  <c r="M298"/>
  <c r="N298"/>
  <c r="L299"/>
  <c r="M299" s="1"/>
  <c r="N299"/>
  <c r="L300"/>
  <c r="M300"/>
  <c r="N300"/>
  <c r="L301"/>
  <c r="M301" s="1"/>
  <c r="L302"/>
  <c r="M302"/>
  <c r="N302"/>
  <c r="L303"/>
  <c r="M303" s="1"/>
  <c r="N303"/>
  <c r="L304"/>
  <c r="M304"/>
  <c r="N304"/>
  <c r="L305"/>
  <c r="M305" s="1"/>
  <c r="L306"/>
  <c r="M306"/>
  <c r="N306"/>
  <c r="L307"/>
  <c r="M307" s="1"/>
  <c r="N307"/>
  <c r="L308"/>
  <c r="M308"/>
  <c r="N308"/>
  <c r="L309"/>
  <c r="N309" s="1"/>
  <c r="L310"/>
  <c r="M310"/>
  <c r="N310"/>
  <c r="L311"/>
  <c r="M311" s="1"/>
  <c r="N311"/>
  <c r="L312"/>
  <c r="M312"/>
  <c r="N312"/>
  <c r="L313"/>
  <c r="M313" s="1"/>
  <c r="L314"/>
  <c r="M314"/>
  <c r="N314"/>
  <c r="L315"/>
  <c r="M315" s="1"/>
  <c r="N315"/>
  <c r="L316"/>
  <c r="M316"/>
  <c r="N316"/>
  <c r="L317"/>
  <c r="N317" s="1"/>
  <c r="L318"/>
  <c r="M318"/>
  <c r="N318"/>
  <c r="L319"/>
  <c r="M319" s="1"/>
  <c r="N319"/>
  <c r="L320"/>
  <c r="M320"/>
  <c r="N320"/>
  <c r="L321"/>
  <c r="M321" s="1"/>
  <c r="N321"/>
  <c r="L322"/>
  <c r="M322"/>
  <c r="N322"/>
  <c r="L323"/>
  <c r="N323" s="1"/>
  <c r="L324"/>
  <c r="M324"/>
  <c r="N324"/>
  <c r="L325"/>
  <c r="M325" s="1"/>
  <c r="N325"/>
  <c r="L326"/>
  <c r="M326"/>
  <c r="N326"/>
  <c r="L327"/>
  <c r="N327" s="1"/>
  <c r="L328"/>
  <c r="M328"/>
  <c r="N328"/>
  <c r="L329"/>
  <c r="M329" s="1"/>
  <c r="N329"/>
  <c r="L330"/>
  <c r="M330"/>
  <c r="N330"/>
  <c r="L331"/>
  <c r="N331" s="1"/>
  <c r="L332"/>
  <c r="M332"/>
  <c r="N332"/>
  <c r="L333"/>
  <c r="M333" s="1"/>
  <c r="N333"/>
  <c r="L17"/>
  <c r="M17"/>
  <c r="N17"/>
  <c r="L18"/>
  <c r="M18" s="1"/>
  <c r="L19"/>
  <c r="M19"/>
  <c r="N19"/>
  <c r="L20"/>
  <c r="M20" s="1"/>
  <c r="N20"/>
  <c r="L21"/>
  <c r="M21"/>
  <c r="N21"/>
  <c r="L22"/>
  <c r="M22" s="1"/>
  <c r="N22"/>
  <c r="L16"/>
  <c r="B30" i="19" l="1"/>
  <c r="B31"/>
  <c r="N2" i="11"/>
  <c r="N2" i="18"/>
  <c r="N313" i="8"/>
  <c r="N305"/>
  <c r="N301"/>
  <c r="N291"/>
  <c r="N287"/>
  <c r="N283"/>
  <c r="N279"/>
  <c r="N275"/>
  <c r="N271"/>
  <c r="M331"/>
  <c r="M327"/>
  <c r="M323"/>
  <c r="M317"/>
  <c r="M309"/>
  <c r="M295"/>
  <c r="N18"/>
  <c r="L3"/>
  <c r="M3"/>
  <c r="N3"/>
  <c r="L4"/>
  <c r="M4" s="1"/>
  <c r="L5"/>
  <c r="M5" s="1"/>
  <c r="N5"/>
  <c r="L6"/>
  <c r="M6" s="1"/>
  <c r="N6"/>
  <c r="L7"/>
  <c r="M7"/>
  <c r="N7"/>
  <c r="L8"/>
  <c r="M8" s="1"/>
  <c r="L9"/>
  <c r="M9" s="1"/>
  <c r="N9"/>
  <c r="L10"/>
  <c r="M10" s="1"/>
  <c r="N10"/>
  <c r="L11"/>
  <c r="M11"/>
  <c r="N11"/>
  <c r="L12"/>
  <c r="M12" s="1"/>
  <c r="L13"/>
  <c r="M13" s="1"/>
  <c r="N13"/>
  <c r="L14"/>
  <c r="M14" s="1"/>
  <c r="N14"/>
  <c r="L15"/>
  <c r="M15"/>
  <c r="N15"/>
  <c r="M16"/>
  <c r="N16"/>
  <c r="L2"/>
  <c r="M2" s="1"/>
  <c r="H9" i="1"/>
  <c r="E9"/>
  <c r="D9"/>
  <c r="K8" i="13"/>
  <c r="L8"/>
  <c r="M8"/>
  <c r="N8"/>
  <c r="N3"/>
  <c r="N4"/>
  <c r="N5"/>
  <c r="N6"/>
  <c r="N7"/>
  <c r="M3"/>
  <c r="M4"/>
  <c r="M5"/>
  <c r="M6"/>
  <c r="M7"/>
  <c r="L3"/>
  <c r="L4"/>
  <c r="L5"/>
  <c r="L6"/>
  <c r="L7"/>
  <c r="M2"/>
  <c r="L2"/>
  <c r="N2" s="1"/>
  <c r="H5" i="1"/>
  <c r="E5"/>
  <c r="D5"/>
  <c r="K410" i="10"/>
  <c r="L410"/>
  <c r="M410"/>
  <c r="N41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M2"/>
  <c r="L2"/>
  <c r="N2" s="1"/>
  <c r="H4" i="1"/>
  <c r="E4"/>
  <c r="D4"/>
  <c r="K350" i="9"/>
  <c r="L350"/>
  <c r="M350"/>
  <c r="N35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M2"/>
  <c r="L2"/>
  <c r="N2" s="1"/>
  <c r="H3" i="1"/>
  <c r="E3"/>
  <c r="D3"/>
  <c r="K28" i="7"/>
  <c r="L28"/>
  <c r="M28"/>
  <c r="N28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"/>
  <c r="M2" s="1"/>
  <c r="G3" i="1"/>
  <c r="H2"/>
  <c r="E2"/>
  <c r="D2"/>
  <c r="K134" i="6"/>
  <c r="L134"/>
  <c r="M134"/>
  <c r="N134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N2"/>
  <c r="M2"/>
  <c r="L2"/>
  <c r="L251" i="8" l="1"/>
  <c r="M251"/>
  <c r="N12"/>
  <c r="N8"/>
  <c r="N4"/>
  <c r="N251" s="1"/>
  <c r="N2"/>
  <c r="N2" i="7"/>
  <c r="B16" i="21" l="1"/>
  <c r="G15" i="1" l="1"/>
  <c r="J15"/>
  <c r="G16" l="1"/>
  <c r="B5" i="19" l="1"/>
  <c r="B13"/>
  <c r="J3" i="1"/>
  <c r="B37" i="19"/>
  <c r="G6" i="1"/>
  <c r="J9"/>
  <c r="B21" i="19"/>
  <c r="G9" i="1"/>
  <c r="J16"/>
  <c r="J6"/>
  <c r="B15" i="19" l="1"/>
  <c r="I5" i="1" s="1"/>
  <c r="J5" s="1"/>
  <c r="B14" i="19"/>
  <c r="F5" i="1" s="1"/>
  <c r="G5" s="1"/>
  <c r="B22" i="19"/>
  <c r="B23"/>
  <c r="B38"/>
  <c r="F10" i="1" s="1"/>
  <c r="B39" i="19"/>
  <c r="I10" i="1" s="1"/>
  <c r="B6" i="19"/>
  <c r="F4" i="1" s="1"/>
  <c r="G4" s="1"/>
  <c r="B7" i="19"/>
  <c r="I4" i="1" s="1"/>
  <c r="G7"/>
  <c r="J10" l="1"/>
  <c r="J4"/>
  <c r="J7"/>
  <c r="G10"/>
  <c r="H36" l="1"/>
  <c r="J36" s="1"/>
  <c r="E36"/>
  <c r="G36" s="1"/>
  <c r="L164" i="5"/>
  <c r="K164"/>
  <c r="J2" i="1" l="1"/>
  <c r="J52" s="1"/>
  <c r="G2"/>
  <c r="G52" s="1"/>
</calcChain>
</file>

<file path=xl/sharedStrings.xml><?xml version="1.0" encoding="utf-8"?>
<sst xmlns="http://schemas.openxmlformats.org/spreadsheetml/2006/main" count="9849" uniqueCount="284">
  <si>
    <t>Project Name</t>
  </si>
  <si>
    <t>Project Type</t>
  </si>
  <si>
    <t>Woodstork Trail Design Districts 7, 8 and 9</t>
  </si>
  <si>
    <t xml:space="preserve"> </t>
  </si>
  <si>
    <t>Howard Creek Stormwater Treatment Area (STA)</t>
  </si>
  <si>
    <t>Eastern Watershed Improvement Project (EWIP)</t>
  </si>
  <si>
    <t>Monterrey Waterway</t>
  </si>
  <si>
    <t>WCS and canal upgrades</t>
  </si>
  <si>
    <t>B-4 WCS</t>
  </si>
  <si>
    <t>E-8 Canal Cleaning/Dredging (PSL Blvd. to Savona Blvd)</t>
  </si>
  <si>
    <t>Canal upgrades</t>
  </si>
  <si>
    <t>E-8 Canal Cleaning/Dredging (Savona Blvd to Kensington St)</t>
  </si>
  <si>
    <t>E-8 Canal Cleaning/Dredging (Kensington St to Logwood Rd)</t>
  </si>
  <si>
    <t>E-8 Canal Cleaning/Dredging &amp; WCS Improvements</t>
  </si>
  <si>
    <t xml:space="preserve">E-17 Canal WCS </t>
  </si>
  <si>
    <t>Dredging 8-Canals</t>
  </si>
  <si>
    <t xml:space="preserve">Water &amp; Wastewater Expansion for USA 3-B, C, D, E, F, G, H, I, J, K, and M  </t>
  </si>
  <si>
    <t xml:space="preserve">Water &amp; Wastewater Expansion for USA 3-N and USA 4-F, I, J, l, M, N, O, P, and Q  </t>
  </si>
  <si>
    <t xml:space="preserve">Water &amp; Wastewater Expansion for USA 4-E, H, K, A, B, C and D  </t>
  </si>
  <si>
    <t xml:space="preserve">Water &amp; Wastewater Expansion for USA 7-A and 5-H  </t>
  </si>
  <si>
    <t xml:space="preserve">Water &amp; Wastewater Expansion for USA 5-F, G, E, D. B, and A   </t>
  </si>
  <si>
    <t xml:space="preserve">Water &amp; Wastewater Expansion for USA 6-A, B, C, D. E, F and G   </t>
  </si>
  <si>
    <t xml:space="preserve">Water &amp; Wastewater Expansion for USA 9-A, B, and C   </t>
  </si>
  <si>
    <t>Lift Stations - New, rehabilitations, piping and wetwell coatings</t>
  </si>
  <si>
    <t>Manhole and Sewer Main Replacement and Rehabs</t>
  </si>
  <si>
    <t>Spanish Lakes Riverfront</t>
  </si>
  <si>
    <t>Vista St. Lucie</t>
  </si>
  <si>
    <t>St. Lucie Plaza</t>
  </si>
  <si>
    <t>Port St. Lucie Professional Building</t>
  </si>
  <si>
    <t>La Buona Vita</t>
  </si>
  <si>
    <t xml:space="preserve">Port St. Lucie Lanes </t>
  </si>
  <si>
    <t>Street Sweeping</t>
  </si>
  <si>
    <t>Swale Maintenance</t>
  </si>
  <si>
    <t>Catch Basin Cleaning</t>
  </si>
  <si>
    <t>Aquatic Vegetation Control</t>
  </si>
  <si>
    <t>Project Number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</si>
  <si>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</si>
  <si>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</si>
  <si>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</si>
  <si>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</si>
  <si>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</si>
  <si>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</si>
  <si>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</si>
  <si>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</si>
  <si>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</si>
  <si>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</si>
  <si>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</si>
  <si>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E-8 Canal Cleaning/Dredging (Logwood Rd to Savage)</t>
  </si>
  <si>
    <t>N/A</t>
  </si>
  <si>
    <t>Stormwater reuse</t>
  </si>
  <si>
    <t>Nutrient Separating Baffle Boxes</t>
  </si>
  <si>
    <t>2nd generation baffle boxes</t>
  </si>
  <si>
    <t>PSL-1</t>
  </si>
  <si>
    <t>PSL-2</t>
  </si>
  <si>
    <t>PSL-3</t>
  </si>
  <si>
    <t>PSL-4</t>
  </si>
  <si>
    <t>PSL-5</t>
  </si>
  <si>
    <t>PSL-6</t>
  </si>
  <si>
    <t>PSL-7</t>
  </si>
  <si>
    <t>PSL-8</t>
  </si>
  <si>
    <t>PSL-9</t>
  </si>
  <si>
    <t>PSL-10</t>
  </si>
  <si>
    <t>PSL-11</t>
  </si>
  <si>
    <t>PSL-12</t>
  </si>
  <si>
    <t>PSL-13</t>
  </si>
  <si>
    <t>PSL-14</t>
  </si>
  <si>
    <t>PSL-15</t>
  </si>
  <si>
    <t>PSL-16</t>
  </si>
  <si>
    <t>PSL-17</t>
  </si>
  <si>
    <t>PSL-18</t>
  </si>
  <si>
    <t>PSL-19</t>
  </si>
  <si>
    <t>PSL-20</t>
  </si>
  <si>
    <t>PSL-21</t>
  </si>
  <si>
    <t>PSL-22</t>
  </si>
  <si>
    <t>PSL-23</t>
  </si>
  <si>
    <t>PSL-24</t>
  </si>
  <si>
    <t>PSL-25</t>
  </si>
  <si>
    <t>PSL-26</t>
  </si>
  <si>
    <t>PSL-27</t>
  </si>
  <si>
    <t>PSL-28</t>
  </si>
  <si>
    <t>PSL-29</t>
  </si>
  <si>
    <t>PSL-30</t>
  </si>
  <si>
    <t>PSL-31</t>
  </si>
  <si>
    <t>PSL-32</t>
  </si>
  <si>
    <t>PSL-33</t>
  </si>
  <si>
    <t>PSL-34</t>
  </si>
  <si>
    <t>PSL-35</t>
  </si>
  <si>
    <t>PSL-36</t>
  </si>
  <si>
    <t>PSL-37</t>
  </si>
  <si>
    <t>PSL-38</t>
  </si>
  <si>
    <t>PSL-39</t>
  </si>
  <si>
    <t>A</t>
  </si>
  <si>
    <t>D</t>
  </si>
  <si>
    <t>A/D</t>
  </si>
  <si>
    <t>B/D</t>
  </si>
  <si>
    <t>C/D</t>
  </si>
  <si>
    <t>NA</t>
  </si>
  <si>
    <t>Subbasin</t>
  </si>
  <si>
    <t>North Fork</t>
  </si>
  <si>
    <t>C-23</t>
  </si>
  <si>
    <t>C-24</t>
  </si>
  <si>
    <t>ROC</t>
  </si>
  <si>
    <t>use septic tank model to estimate credit</t>
  </si>
  <si>
    <t>These projects improved water quality. A total of 45,494 single family residential home sites affected. As of August 2010 a total of 24,868 sites had connected to public sewer thereby preventing an estimated 6,217,000 gallons per day of raw sewage from entering the ground water table. 24,868 lots x 10,000 sq. ft. 248,680,000 total sq. ft. or 5709 acres.</t>
  </si>
  <si>
    <t>Canal dredging - removed 18,000 cy of sediment/ muck</t>
  </si>
  <si>
    <t>Vegetation control</t>
  </si>
  <si>
    <t>FYN; fertilizer, landscaping, irrigation, and pet waste ordinances; PSAs, stormwater educational shows, website, outreach programs, stencil program, stormwater pollution hotline</t>
  </si>
  <si>
    <t>Entity</t>
  </si>
  <si>
    <t>LU</t>
  </si>
  <si>
    <t>Description</t>
  </si>
  <si>
    <t>Hydrogp</t>
  </si>
  <si>
    <t>EMCN
mg/L</t>
  </si>
  <si>
    <t>EMCP
mg/L</t>
  </si>
  <si>
    <t>ROC
Unitless</t>
  </si>
  <si>
    <t>Acres</t>
  </si>
  <si>
    <t>Runoff
acre-ft</t>
  </si>
  <si>
    <t>TN
lbs/year</t>
  </si>
  <si>
    <t>TP
lbs/yr</t>
  </si>
  <si>
    <t>Port St Lucie MS4</t>
  </si>
  <si>
    <t>Rock Quarries</t>
  </si>
  <si>
    <t>Holding Ponds</t>
  </si>
  <si>
    <t>Commercial and Services</t>
  </si>
  <si>
    <t>Fixed Single Family Units</t>
  </si>
  <si>
    <t>Spoil Areas</t>
  </si>
  <si>
    <t>Roads and Highways</t>
  </si>
  <si>
    <t>Electrical Power Transmission Lines</t>
  </si>
  <si>
    <t>Disturbed Land</t>
  </si>
  <si>
    <t>Other Light Industrial</t>
  </si>
  <si>
    <t>Transportation</t>
  </si>
  <si>
    <t>Medium Density Under Construction</t>
  </si>
  <si>
    <t>Fixed Single Family Units &lt;Six or more dwelling units per acre&gt;</t>
  </si>
  <si>
    <t>Mobile Home Units &lt;Six or more dwelling units per acre&gt;</t>
  </si>
  <si>
    <t>Multiple Dwelling Units, Low Rise &lt;Two stories or less&gt;</t>
  </si>
  <si>
    <t>Multiple Dwelling Units, High Rise &lt;Three stories or more&gt;</t>
  </si>
  <si>
    <t>High Density Under Construction</t>
  </si>
  <si>
    <t>Shopping Centers (Plazas, Malls)</t>
  </si>
  <si>
    <t>Institutional</t>
  </si>
  <si>
    <t>Recreational</t>
  </si>
  <si>
    <t>Golf Courses</t>
  </si>
  <si>
    <t>Marinas and Fish Camps</t>
  </si>
  <si>
    <t>Parks and Zoos</t>
  </si>
  <si>
    <t>Communications</t>
  </si>
  <si>
    <t>Electric Power Facilities</t>
  </si>
  <si>
    <t>Water Supply Plants</t>
  </si>
  <si>
    <t>Sewage Treatment</t>
  </si>
  <si>
    <t>Educational Facilities</t>
  </si>
  <si>
    <t>Commercial and Services Under Construction</t>
  </si>
  <si>
    <t>Utilities</t>
  </si>
  <si>
    <t>HYDGRP</t>
  </si>
  <si>
    <t>LCCODE</t>
  </si>
  <si>
    <t>NORTH FORK</t>
  </si>
  <si>
    <t>Runoff Ac-ft</t>
  </si>
  <si>
    <t>TN lbs/yr</t>
  </si>
  <si>
    <t>TP lbs/yr</t>
  </si>
  <si>
    <t>Howard Creek STA</t>
  </si>
  <si>
    <t>Wood Stork Trail Design District 6</t>
  </si>
  <si>
    <t xml:space="preserve">residence time = </t>
  </si>
  <si>
    <t>(wet pond volume)/(annual runoff)</t>
  </si>
  <si>
    <t>ppv prov</t>
  </si>
  <si>
    <t>ac-ft</t>
  </si>
  <si>
    <t>runoff</t>
  </si>
  <si>
    <t>residence time</t>
  </si>
  <si>
    <t>TN efficiency</t>
  </si>
  <si>
    <t>TP efficiency</t>
  </si>
  <si>
    <t>Wet detention</t>
  </si>
  <si>
    <t>Wet detention ponds</t>
  </si>
  <si>
    <t>EWIP STAs</t>
  </si>
  <si>
    <t>1" over area</t>
  </si>
  <si>
    <t>Water control structure</t>
  </si>
  <si>
    <t>no credit - project installed new control structure where old one failed after Hurricane Wilma</t>
  </si>
  <si>
    <t>no credit - maintenance and repair after Hurricane Wilma</t>
  </si>
  <si>
    <t>no credit - regular maintenance</t>
  </si>
  <si>
    <t>E-8 Waterway Phase 1 Water Quality Retrofit</t>
  </si>
  <si>
    <t>1st generation baffle box</t>
  </si>
  <si>
    <t>no credit - spraying not removal of vegetation</t>
  </si>
  <si>
    <t>future project - need maps for each outfall treated</t>
  </si>
  <si>
    <t>no credit - replacement of an existing structure that was damaged</t>
  </si>
  <si>
    <t>Water ctonrol structure</t>
  </si>
  <si>
    <t>Wet detention - STAs</t>
  </si>
  <si>
    <t>E-8 Waterway Phase 1</t>
  </si>
  <si>
    <t>need muck nutrient flux and details of project</t>
  </si>
  <si>
    <t>no credit - repairs to system</t>
  </si>
  <si>
    <t>Canal and WCS upgrades</t>
  </si>
  <si>
    <t>St. Lucie West Services District Aquatic Harvesting</t>
  </si>
  <si>
    <t>Type</t>
  </si>
  <si>
    <t>Tons</t>
  </si>
  <si>
    <t>Pounds</t>
  </si>
  <si>
    <t>Year</t>
  </si>
  <si>
    <t>Hydrilla, Valisineria, filimentous algae</t>
  </si>
  <si>
    <t>need to use veg guidance when completed</t>
  </si>
  <si>
    <t>St. Lucie West Services District Catch Basin Cleaning</t>
  </si>
  <si>
    <t>Catch basin cleaning</t>
  </si>
  <si>
    <t>Aquatic harvesting</t>
  </si>
  <si>
    <t>Catch Basin Cleaning  Country Club Estates</t>
  </si>
  <si>
    <t>Catch Basin Cleaning  Kings Isle</t>
  </si>
  <si>
    <t>Catch Basin Cleaning  Heatherwood</t>
  </si>
  <si>
    <t>Catch Basin Cleaning  The Lakes</t>
  </si>
  <si>
    <t>Catch Basin Cleaning  SunTerrace</t>
  </si>
  <si>
    <t>Catch Basin Cleaning  Lake Forest</t>
  </si>
  <si>
    <t>Catch Basin Cleaning  Lake Charles</t>
  </si>
  <si>
    <t>Catch Basin Cleaning  Cascades</t>
  </si>
  <si>
    <t>Catch Basin Cleaning  Vineyards</t>
  </si>
  <si>
    <t>Catch Basin Cleaning  Magnolia Lakes</t>
  </si>
  <si>
    <t>Catch Basin Cleaning  Lake Forest Point</t>
  </si>
  <si>
    <t>Catch Basin Cleaning  West Brook Isles</t>
  </si>
  <si>
    <t>Catch Basin Cleaning  Industrial Park</t>
  </si>
  <si>
    <t>Catch Basin Cleaning  Commercial Association</t>
  </si>
  <si>
    <t>Total</t>
  </si>
  <si>
    <t>see separate sheet for calculations</t>
  </si>
  <si>
    <t>Sediment removal</t>
  </si>
  <si>
    <t>Street sweeping</t>
  </si>
  <si>
    <t>Name</t>
  </si>
  <si>
    <t>SLRWPP_wsh</t>
  </si>
  <si>
    <t>TP_Add</t>
  </si>
  <si>
    <t>Rain_in</t>
  </si>
  <si>
    <t>Baseflw_ft</t>
  </si>
  <si>
    <t>TN_EMC</t>
  </si>
  <si>
    <t>TP_EMC</t>
  </si>
  <si>
    <t>A181920B PARCEL</t>
  </si>
  <si>
    <t>B4U PARCEL</t>
  </si>
  <si>
    <t>B-1 and B-2 Water Control Structures (WCS)</t>
  </si>
  <si>
    <t>B-3 WCS</t>
  </si>
  <si>
    <t>M030 SUBBASIN</t>
  </si>
  <si>
    <t>M040 SUBBASIN</t>
  </si>
  <si>
    <t>M150 SUBBASIN</t>
  </si>
  <si>
    <t>M010 SUBBASIN</t>
  </si>
  <si>
    <t>Watershed 'B' Basin</t>
  </si>
  <si>
    <t>B3D PARCEL</t>
  </si>
  <si>
    <t>NE8.1 PARCEL</t>
  </si>
  <si>
    <t>B2U PARCEL</t>
  </si>
  <si>
    <t>B3U PARCEL</t>
  </si>
  <si>
    <t>WALMART HD25 SUBBASIN</t>
  </si>
  <si>
    <t>HD26-RES SUBBASIN</t>
  </si>
  <si>
    <t>US1 HD05</t>
  </si>
  <si>
    <t>CROSSROADS HD06</t>
  </si>
  <si>
    <t>HD-03 HOWARD CK SUBBASIN</t>
  </si>
  <si>
    <t>EP 1-03 SUBBASIN</t>
  </si>
  <si>
    <t>EP 1-07</t>
  </si>
  <si>
    <t>EP 1-10 SUBBASIN</t>
  </si>
  <si>
    <t>EP 1-13 SUBBASIN</t>
  </si>
  <si>
    <t>HD30-HOWARD CK</t>
  </si>
  <si>
    <t>AUTOZONE HD19 SUBBASIN</t>
  </si>
  <si>
    <t>EAST LAKE HD15 SUBBASIN</t>
  </si>
  <si>
    <t>FPL HD16 SUBBASIN</t>
  </si>
  <si>
    <t>HOWARD CK HD14</t>
  </si>
  <si>
    <t>JENNINGS RV HD20</t>
  </si>
  <si>
    <t>LENNARD 1 HD12 SUBBASIN</t>
  </si>
  <si>
    <t>LENNARD 2 HD13</t>
  </si>
  <si>
    <t>MARKETPLACE HD17</t>
  </si>
  <si>
    <t>OLD WALMART</t>
  </si>
  <si>
    <t>SAMS CLUB HD24</t>
  </si>
  <si>
    <t>SAMS WETLAND HD23 SUBBASIN</t>
  </si>
  <si>
    <t>B-1, B-2 WCS</t>
  </si>
  <si>
    <t>PSL-40</t>
  </si>
  <si>
    <t>no credit - required maintenance</t>
  </si>
  <si>
    <t>Construction/rehab of lift stations</t>
  </si>
  <si>
    <t>Replacing/rehab sewer mains</t>
  </si>
  <si>
    <t>no credit - only a threat but not a source</t>
  </si>
  <si>
    <t>Abandomnent of private wastewater "package" treatment plant</t>
  </si>
  <si>
    <t>Abandonment of private septic system and connection to City's wastewater collection and treatment systems.</t>
  </si>
  <si>
    <t>PSL-41</t>
  </si>
  <si>
    <t>PSL-42</t>
  </si>
  <si>
    <t>PSL-43</t>
  </si>
  <si>
    <t>PSL-44</t>
  </si>
  <si>
    <t>PSL-45</t>
  </si>
  <si>
    <t>PSL-46</t>
  </si>
  <si>
    <t>PSL-47</t>
  </si>
  <si>
    <t>PSL-48</t>
  </si>
  <si>
    <t>Tiffany Channel</t>
  </si>
  <si>
    <t>Patio STA</t>
  </si>
  <si>
    <t>Mary STA</t>
  </si>
  <si>
    <t>Leithgow STA</t>
  </si>
  <si>
    <t>Cane Slough 1/Elks STA</t>
  </si>
  <si>
    <t>Cane Slough 2/Azzi STA</t>
  </si>
  <si>
    <t>Loutus STA</t>
  </si>
  <si>
    <t>Bur St STA</t>
  </si>
  <si>
    <t>amount to reuse</t>
  </si>
  <si>
    <t>annual runoff</t>
  </si>
  <si>
    <t>% to reuse</t>
  </si>
  <si>
    <t>gal/yr</t>
  </si>
  <si>
    <t>Cane Slough 1</t>
  </si>
  <si>
    <t>Cane Slough 2</t>
  </si>
  <si>
    <t>EASTPORT 1 BASIN</t>
  </si>
  <si>
    <t>ac-ft/yr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</si>
</sst>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"/>
    <numFmt numFmtId="165" formatCode="0.0%"/>
    <numFmt numFmtId="166" formatCode="0.000"/>
    <numFmt numFmtId="167" formatCode="_(* #,##0.000_);_(* \(#,##0.000\);_(* &quot;-&quot;??_);_(@_)"/>
    <numFmt numFmtId="168" formatCode="_(* #,##0_);_(* \(#,##0\);_(* &quot;-&quot;??_);_(@_)"/>
    <numFmt numFmtId="169" formatCode="_(* #,##0.0_);_(* \(#,##0.0\);_(* &quot;-&quot;??_);_(@_)"/>
    <numFmt numFmtId="170" formatCode="0.00000000000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3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9" applyNumberFormat="0" applyAlignment="0" applyProtection="0"/>
    <xf numFmtId="0" fontId="18" fillId="11" borderId="10" applyNumberFormat="0" applyAlignment="0" applyProtection="0"/>
    <xf numFmtId="0" fontId="19" fillId="11" borderId="9" applyNumberFormat="0" applyAlignment="0" applyProtection="0"/>
    <xf numFmtId="0" fontId="20" fillId="0" borderId="11" applyNumberFormat="0" applyFill="0" applyAlignment="0" applyProtection="0"/>
    <xf numFmtId="0" fontId="21" fillId="12" borderId="12" applyNumberFormat="0" applyAlignment="0" applyProtection="0"/>
    <xf numFmtId="0" fontId="22" fillId="0" borderId="0" applyNumberFormat="0" applyFill="0" applyBorder="0" applyAlignment="0" applyProtection="0"/>
    <xf numFmtId="0" fontId="1" fillId="13" borderId="13" applyNumberFormat="0" applyFont="0" applyAlignment="0" applyProtection="0"/>
    <xf numFmtId="0" fontId="23" fillId="0" borderId="0" applyNumberFormat="0" applyFill="0" applyBorder="0" applyAlignment="0" applyProtection="0"/>
    <xf numFmtId="0" fontId="8" fillId="0" borderId="14" applyNumberFormat="0" applyFill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4" fillId="37" borderId="0" applyNumberFormat="0" applyBorder="0" applyAlignment="0" applyProtection="0"/>
  </cellStyleXfs>
  <cellXfs count="144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/>
    <xf numFmtId="0" fontId="3" fillId="0" borderId="1" xfId="1" applyFont="1" applyBorder="1" applyAlignment="1">
      <alignment wrapText="1"/>
    </xf>
    <xf numFmtId="0" fontId="5" fillId="0" borderId="0" xfId="1" applyFont="1" applyBorder="1" applyAlignment="1">
      <alignment wrapText="1"/>
    </xf>
    <xf numFmtId="0" fontId="5" fillId="0" borderId="1" xfId="1" applyFont="1" applyBorder="1" applyAlignment="1">
      <alignment wrapText="1"/>
    </xf>
    <xf numFmtId="0" fontId="3" fillId="0" borderId="1" xfId="1" applyFont="1" applyBorder="1" applyAlignment="1">
      <alignment vertical="center" wrapText="1"/>
    </xf>
    <xf numFmtId="0" fontId="3" fillId="0" borderId="0" xfId="1" applyFont="1" applyBorder="1" applyAlignment="1">
      <alignment vertical="center" wrapText="1"/>
    </xf>
    <xf numFmtId="0" fontId="6" fillId="0" borderId="0" xfId="0" applyFont="1"/>
    <xf numFmtId="164" fontId="7" fillId="4" borderId="1" xfId="0" applyNumberFormat="1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3" fontId="7" fillId="4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2" fillId="0" borderId="0" xfId="1" applyFont="1" applyBorder="1" applyAlignment="1"/>
    <xf numFmtId="0" fontId="2" fillId="0" borderId="5" xfId="1" applyFont="1" applyBorder="1"/>
    <xf numFmtId="0" fontId="3" fillId="0" borderId="5" xfId="1" applyFont="1" applyBorder="1" applyAlignment="1">
      <alignment horizontal="left" vertical="center"/>
    </xf>
    <xf numFmtId="0" fontId="2" fillId="0" borderId="5" xfId="1" applyFont="1" applyFill="1" applyBorder="1" applyAlignment="1">
      <alignment vertical="center"/>
    </xf>
    <xf numFmtId="0" fontId="2" fillId="0" borderId="0" xfId="1" applyFont="1" applyBorder="1" applyAlignment="1">
      <alignment vertical="center"/>
    </xf>
    <xf numFmtId="0" fontId="8" fillId="6" borderId="1" xfId="0" applyFont="1" applyFill="1" applyBorder="1"/>
    <xf numFmtId="0" fontId="8" fillId="6" borderId="1" xfId="0" applyFont="1" applyFill="1" applyBorder="1" applyAlignment="1">
      <alignment horizontal="center"/>
    </xf>
    <xf numFmtId="43" fontId="8" fillId="6" borderId="1" xfId="11" applyFont="1" applyFill="1" applyBorder="1" applyAlignment="1">
      <alignment horizontal="center" wrapText="1"/>
    </xf>
    <xf numFmtId="167" fontId="8" fillId="6" borderId="1" xfId="11" applyNumberFormat="1" applyFont="1" applyFill="1" applyBorder="1" applyAlignment="1">
      <alignment horizontal="center" wrapText="1"/>
    </xf>
    <xf numFmtId="168" fontId="8" fillId="6" borderId="1" xfId="11" applyNumberFormat="1" applyFont="1" applyFill="1" applyBorder="1" applyAlignment="1">
      <alignment horizontal="center" wrapText="1"/>
    </xf>
    <xf numFmtId="169" fontId="8" fillId="6" borderId="1" xfId="11" applyNumberFormat="1" applyFont="1" applyFill="1" applyBorder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4" fillId="4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wrapText="1"/>
    </xf>
    <xf numFmtId="0" fontId="3" fillId="0" borderId="1" xfId="1" applyFont="1" applyBorder="1" applyAlignment="1">
      <alignment horizontal="left" wrapText="1"/>
    </xf>
    <xf numFmtId="0" fontId="3" fillId="5" borderId="1" xfId="1" applyFont="1" applyFill="1" applyBorder="1" applyAlignment="1">
      <alignment horizontal="left" wrapText="1"/>
    </xf>
    <xf numFmtId="0" fontId="2" fillId="5" borderId="1" xfId="1" applyFont="1" applyFill="1" applyBorder="1" applyAlignment="1">
      <alignment horizontal="left" wrapText="1"/>
    </xf>
    <xf numFmtId="0" fontId="2" fillId="3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center" wrapText="1"/>
    </xf>
    <xf numFmtId="0" fontId="2" fillId="5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left" wrapText="1"/>
    </xf>
    <xf numFmtId="0" fontId="2" fillId="0" borderId="0" xfId="1" applyFont="1" applyBorder="1" applyAlignment="1">
      <alignment horizontal="left" vertical="center"/>
    </xf>
    <xf numFmtId="0" fontId="8" fillId="0" borderId="0" xfId="0" applyFont="1"/>
    <xf numFmtId="165" fontId="0" fillId="0" borderId="0" xfId="0" applyNumberFormat="1"/>
    <xf numFmtId="0" fontId="2" fillId="0" borderId="0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center" wrapText="1"/>
    </xf>
    <xf numFmtId="164" fontId="2" fillId="5" borderId="1" xfId="1" applyNumberFormat="1" applyFont="1" applyFill="1" applyBorder="1" applyAlignment="1">
      <alignment horizontal="left"/>
    </xf>
    <xf numFmtId="0" fontId="2" fillId="5" borderId="1" xfId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165" fontId="3" fillId="0" borderId="1" xfId="1" applyNumberFormat="1" applyFont="1" applyFill="1" applyBorder="1" applyAlignment="1">
      <alignment horizontal="center" wrapText="1"/>
    </xf>
    <xf numFmtId="164" fontId="6" fillId="0" borderId="1" xfId="0" applyNumberFormat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wrapText="1"/>
    </xf>
    <xf numFmtId="165" fontId="3" fillId="0" borderId="1" xfId="1" applyNumberFormat="1" applyFont="1" applyBorder="1" applyAlignment="1">
      <alignment horizontal="center" wrapText="1"/>
    </xf>
    <xf numFmtId="164" fontId="3" fillId="5" borderId="1" xfId="1" applyNumberFormat="1" applyFont="1" applyFill="1" applyBorder="1" applyAlignment="1">
      <alignment horizontal="center" wrapText="1"/>
    </xf>
    <xf numFmtId="165" fontId="3" fillId="5" borderId="1" xfId="1" applyNumberFormat="1" applyFont="1" applyFill="1" applyBorder="1" applyAlignment="1">
      <alignment horizontal="center" wrapText="1"/>
    </xf>
    <xf numFmtId="164" fontId="2" fillId="0" borderId="1" xfId="6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/>
    </xf>
    <xf numFmtId="164" fontId="3" fillId="0" borderId="1" xfId="6" applyNumberFormat="1" applyFont="1" applyBorder="1" applyAlignment="1">
      <alignment horizontal="center"/>
    </xf>
    <xf numFmtId="164" fontId="3" fillId="0" borderId="1" xfId="6" applyNumberFormat="1" applyFont="1" applyFill="1" applyBorder="1" applyAlignment="1">
      <alignment horizontal="center" wrapText="1"/>
    </xf>
    <xf numFmtId="164" fontId="3" fillId="5" borderId="1" xfId="1" applyNumberFormat="1" applyFont="1" applyFill="1" applyBorder="1" applyAlignment="1">
      <alignment horizontal="center"/>
    </xf>
    <xf numFmtId="165" fontId="3" fillId="5" borderId="1" xfId="1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5" borderId="1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vertical="center"/>
    </xf>
    <xf numFmtId="0" fontId="3" fillId="0" borderId="0" xfId="1" applyFont="1" applyFill="1" applyBorder="1" applyAlignment="1">
      <alignment vertical="center" wrapText="1"/>
    </xf>
    <xf numFmtId="0" fontId="6" fillId="0" borderId="0" xfId="0" applyFont="1" applyFill="1"/>
    <xf numFmtId="3" fontId="0" fillId="0" borderId="0" xfId="0" applyNumberFormat="1"/>
    <xf numFmtId="0" fontId="9" fillId="0" borderId="0" xfId="0" applyFont="1"/>
    <xf numFmtId="3" fontId="9" fillId="0" borderId="0" xfId="0" applyNumberFormat="1" applyFont="1"/>
    <xf numFmtId="0" fontId="0" fillId="0" borderId="0" xfId="0" applyFill="1"/>
    <xf numFmtId="0" fontId="22" fillId="0" borderId="0" xfId="0" applyFont="1"/>
    <xf numFmtId="164" fontId="3" fillId="0" borderId="1" xfId="1" applyNumberFormat="1" applyFont="1" applyFill="1" applyBorder="1" applyAlignment="1">
      <alignment horizontal="center"/>
    </xf>
    <xf numFmtId="1" fontId="22" fillId="0" borderId="0" xfId="0" applyNumberFormat="1" applyFont="1"/>
    <xf numFmtId="0" fontId="22" fillId="0" borderId="0" xfId="0" applyFont="1" applyAlignment="1">
      <alignment horizontal="center"/>
    </xf>
    <xf numFmtId="170" fontId="22" fillId="0" borderId="0" xfId="0" applyNumberFormat="1" applyFont="1"/>
    <xf numFmtId="1" fontId="22" fillId="0" borderId="0" xfId="0" applyNumberFormat="1" applyFont="1" applyAlignment="1">
      <alignment horizontal="center" wrapText="1"/>
    </xf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0" fontId="0" fillId="0" borderId="0" xfId="0"/>
    <xf numFmtId="1" fontId="0" fillId="0" borderId="0" xfId="0" applyNumberFormat="1"/>
    <xf numFmtId="170" fontId="0" fillId="0" borderId="0" xfId="0" applyNumberFormat="1"/>
    <xf numFmtId="164" fontId="0" fillId="0" borderId="0" xfId="0" applyNumberFormat="1"/>
    <xf numFmtId="0" fontId="2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vertical="center"/>
    </xf>
    <xf numFmtId="0" fontId="2" fillId="5" borderId="3" xfId="1" applyFont="1" applyFill="1" applyBorder="1" applyAlignment="1">
      <alignment horizontal="left" wrapText="1"/>
    </xf>
    <xf numFmtId="0" fontId="2" fillId="5" borderId="4" xfId="1" applyFont="1" applyFill="1" applyBorder="1" applyAlignment="1">
      <alignment horizontal="left" wrapText="1"/>
    </xf>
    <xf numFmtId="0" fontId="2" fillId="5" borderId="2" xfId="1" applyFont="1" applyFill="1" applyBorder="1" applyAlignment="1">
      <alignment horizontal="left" wrapText="1"/>
    </xf>
  </cellXfs>
  <cellStyles count="53">
    <cellStyle name="20% - Accent1" xfId="30" builtinId="30" customBuiltin="1"/>
    <cellStyle name="20% - Accent2" xfId="34" builtinId="34" customBuiltin="1"/>
    <cellStyle name="20% - Accent3" xfId="38" builtinId="38" customBuiltin="1"/>
    <cellStyle name="20% - Accent4" xfId="42" builtinId="42" customBuiltin="1"/>
    <cellStyle name="20% - Accent5" xfId="46" builtinId="46" customBuiltin="1"/>
    <cellStyle name="20% - Accent6" xfId="50" builtinId="50" customBuiltin="1"/>
    <cellStyle name="40% - Accent1" xfId="31" builtinId="31" customBuiltin="1"/>
    <cellStyle name="40% - Accent2" xfId="35" builtinId="35" customBuiltin="1"/>
    <cellStyle name="40% - Accent3" xfId="39" builtinId="39" customBuiltin="1"/>
    <cellStyle name="40% - Accent4" xfId="43" builtinId="43" customBuiltin="1"/>
    <cellStyle name="40% - Accent5" xfId="47" builtinId="47" customBuiltin="1"/>
    <cellStyle name="40% - Accent6" xfId="51" builtinId="51" customBuiltin="1"/>
    <cellStyle name="60% - Accent1" xfId="32" builtinId="32" customBuiltin="1"/>
    <cellStyle name="60% - Accent2" xfId="36" builtinId="36" customBuiltin="1"/>
    <cellStyle name="60% - Accent3" xfId="40" builtinId="40" customBuiltin="1"/>
    <cellStyle name="60% - Accent4" xfId="44" builtinId="44" customBuiltin="1"/>
    <cellStyle name="60% - Accent5" xfId="48" builtinId="48" customBuiltin="1"/>
    <cellStyle name="60% - Accent6" xfId="52" builtinId="52" customBuiltin="1"/>
    <cellStyle name="Accent1" xfId="29" builtinId="29" customBuiltin="1"/>
    <cellStyle name="Accent2" xfId="33" builtinId="33" customBuiltin="1"/>
    <cellStyle name="Accent3" xfId="37" builtinId="37" customBuiltin="1"/>
    <cellStyle name="Accent4" xfId="41" builtinId="41" customBuiltin="1"/>
    <cellStyle name="Accent5" xfId="45" builtinId="45" customBuiltin="1"/>
    <cellStyle name="Accent6" xfId="49" builtinId="49" customBuiltin="1"/>
    <cellStyle name="Bad" xfId="18" builtinId="27" customBuiltin="1"/>
    <cellStyle name="Calculation" xfId="22" builtinId="22" customBuiltin="1"/>
    <cellStyle name="Check Cell" xfId="24" builtinId="23" customBuiltin="1"/>
    <cellStyle name="Comma" xfId="11" builtinId="3"/>
    <cellStyle name="Comma 2" xfId="7"/>
    <cellStyle name="Explanatory Text" xfId="27" builtinId="53" customBuiltin="1"/>
    <cellStyle name="Good" xfId="17" builtinId="26" customBuiltin="1"/>
    <cellStyle name="Heading 1" xfId="13" builtinId="16" customBuiltin="1"/>
    <cellStyle name="Heading 2" xfId="14" builtinId="17" customBuiltin="1"/>
    <cellStyle name="Heading 3" xfId="15" builtinId="18" customBuiltin="1"/>
    <cellStyle name="Heading 4" xfId="16" builtinId="19" customBuiltin="1"/>
    <cellStyle name="Input" xfId="20" builtinId="20" customBuiltin="1"/>
    <cellStyle name="Linked Cell" xfId="23" builtinId="24" customBuiltin="1"/>
    <cellStyle name="Neutral" xfId="19" builtinId="28" customBuiltin="1"/>
    <cellStyle name="Normal" xfId="0" builtinId="0"/>
    <cellStyle name="Normal 2" xfId="1"/>
    <cellStyle name="Normal 2 2" xfId="6"/>
    <cellStyle name="Normal 2 3" xfId="3"/>
    <cellStyle name="Normal 2 4" xfId="2"/>
    <cellStyle name="Normal 3" xfId="5"/>
    <cellStyle name="Normal 3 2" xfId="9"/>
    <cellStyle name="Normal 4" xfId="4"/>
    <cellStyle name="Normal 4 2" xfId="10"/>
    <cellStyle name="Normal 5" xfId="8"/>
    <cellStyle name="Note" xfId="26" builtinId="10" customBuiltin="1"/>
    <cellStyle name="Output" xfId="21" builtinId="21" customBuiltin="1"/>
    <cellStyle name="Title" xfId="12" builtinId="15" customBuiltin="1"/>
    <cellStyle name="Total" xfId="28" builtinId="25" customBuiltin="1"/>
    <cellStyle name="Warning Text" xfId="25" builtinId="11" customBuiltin="1"/>
  </cellStyles>
  <dxfs count="0"/>
  <tableStyles count="0" defaultTableStyle="TableStyleMedium9" defaultPivotStyle="PivotStyleLight16"/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H54"/>
  <sheetViews>
    <sheetView tabSelected="1" workbookViewId="0">
      <pane ySplit="1" topLeftCell="A2" activePane="bottomLeft" state="frozen"/>
      <selection pane="bottomLeft" activeCell="I50" sqref="I50"/>
    </sheetView>
  </sheetViews>
  <sheetFormatPr defaultRowHeight="12.75"/>
  <cols>
    <col min="1" max="1" width="9.140625" style="10"/>
    <col min="2" max="2" width="30.5703125" style="10" customWidth="1"/>
    <col min="3" max="3" width="29.42578125" style="10" customWidth="1"/>
    <col min="4" max="4" width="9.140625" style="21"/>
    <col min="5" max="5" width="14.5703125" style="10" customWidth="1"/>
    <col min="6" max="6" width="13" style="10" customWidth="1"/>
    <col min="7" max="7" width="10.28515625" style="10" customWidth="1"/>
    <col min="8" max="8" width="14.7109375" style="10" customWidth="1"/>
    <col min="9" max="9" width="13" style="10" customWidth="1"/>
    <col min="10" max="10" width="12.140625" style="10" customWidth="1"/>
    <col min="11" max="16384" width="9.140625" style="10"/>
  </cols>
  <sheetData>
    <row r="1" spans="1:60" ht="25.5">
      <c r="A1" s="1" t="s">
        <v>35</v>
      </c>
      <c r="B1" s="1" t="s">
        <v>0</v>
      </c>
      <c r="C1" s="1" t="s">
        <v>1</v>
      </c>
      <c r="D1" s="39" t="s">
        <v>36</v>
      </c>
      <c r="E1" s="11" t="s">
        <v>38</v>
      </c>
      <c r="F1" s="12" t="s">
        <v>39</v>
      </c>
      <c r="G1" s="13" t="s">
        <v>40</v>
      </c>
      <c r="H1" s="11" t="s">
        <v>41</v>
      </c>
      <c r="I1" s="12" t="s">
        <v>42</v>
      </c>
      <c r="J1" s="11" t="s">
        <v>43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</row>
    <row r="2" spans="1:60" ht="25.5">
      <c r="A2" s="53" t="s">
        <v>52</v>
      </c>
      <c r="B2" s="40" t="s">
        <v>2</v>
      </c>
      <c r="C2" s="47" t="s">
        <v>173</v>
      </c>
      <c r="D2" s="56">
        <f>'Woodstork 7, 8, 9'!K134</f>
        <v>228.79237801567524</v>
      </c>
      <c r="E2" s="57">
        <f>'Woodstork 7, 8, 9'!M134</f>
        <v>787.60000000000014</v>
      </c>
      <c r="F2" s="58">
        <v>5.0000000000000001E-3</v>
      </c>
      <c r="G2" s="57">
        <f t="shared" ref="G2:G3" si="0">ROUND(E2*F2,1)</f>
        <v>3.9</v>
      </c>
      <c r="H2" s="57">
        <f>'Woodstork 7, 8, 9'!N134</f>
        <v>183.29999999999993</v>
      </c>
      <c r="I2" s="58">
        <v>2.3E-2</v>
      </c>
      <c r="J2" s="57">
        <f t="shared" ref="J2:J3" si="1">ROUND(H2*I2,1)</f>
        <v>4.2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3</v>
      </c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spans="1:60">
      <c r="A3" s="53" t="s">
        <v>53</v>
      </c>
      <c r="B3" s="47" t="s">
        <v>155</v>
      </c>
      <c r="C3" s="47" t="s">
        <v>173</v>
      </c>
      <c r="D3" s="56">
        <f>'Woodstork 6'!K28</f>
        <v>80.985155930473653</v>
      </c>
      <c r="E3" s="57">
        <f>'Woodstork 6'!M28</f>
        <v>531.50000000000011</v>
      </c>
      <c r="F3" s="58">
        <v>5.0000000000000001E-3</v>
      </c>
      <c r="G3" s="57">
        <f t="shared" si="0"/>
        <v>2.7</v>
      </c>
      <c r="H3" s="57">
        <f>'Woodstork 6'!N28</f>
        <v>100.30000000000001</v>
      </c>
      <c r="I3" s="58">
        <v>2.3E-2</v>
      </c>
      <c r="J3" s="57">
        <f t="shared" si="1"/>
        <v>2.2999999999999998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spans="1:60" ht="25.5">
      <c r="A4" s="45" t="s">
        <v>54</v>
      </c>
      <c r="B4" s="40" t="s">
        <v>4</v>
      </c>
      <c r="C4" s="51" t="s">
        <v>164</v>
      </c>
      <c r="D4" s="59">
        <f>'Howard Creek STA'!K350</f>
        <v>435.7841650055783</v>
      </c>
      <c r="E4" s="60">
        <f>'Howard Creek STA'!M350</f>
        <v>1556.5000000000007</v>
      </c>
      <c r="F4" s="61">
        <f>'Wet Detention Calcs'!B6</f>
        <v>0.316</v>
      </c>
      <c r="G4" s="60">
        <f t="shared" ref="G4:G10" si="2">ROUND(E4*F4,1)</f>
        <v>491.9</v>
      </c>
      <c r="H4" s="60">
        <f>'Howard Creek STA'!N350</f>
        <v>348.00000000000057</v>
      </c>
      <c r="I4" s="61">
        <f>'Wet Detention Calcs'!B7</f>
        <v>0.60299999999999998</v>
      </c>
      <c r="J4" s="60">
        <f t="shared" ref="J4:J10" si="3">ROUND(H4*I4,1)</f>
        <v>209.8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spans="1:60" ht="25.5">
      <c r="A5" s="45" t="s">
        <v>55</v>
      </c>
      <c r="B5" s="40" t="s">
        <v>5</v>
      </c>
      <c r="C5" s="47" t="s">
        <v>165</v>
      </c>
      <c r="D5" s="59">
        <f>'Eastern Watershed'!K410</f>
        <v>849.49805546986647</v>
      </c>
      <c r="E5" s="60">
        <f>'Eastern Watershed'!M410</f>
        <v>3312.0999999999972</v>
      </c>
      <c r="F5" s="61">
        <f>'Wet Detention Calcs'!B14</f>
        <v>0.19699999999999998</v>
      </c>
      <c r="G5" s="60">
        <f t="shared" si="2"/>
        <v>652.5</v>
      </c>
      <c r="H5" s="60">
        <f>'Eastern Watershed'!N410</f>
        <v>752.00000000000159</v>
      </c>
      <c r="I5" s="61">
        <f>'Wet Detention Calcs'!B15</f>
        <v>0.52600000000000002</v>
      </c>
      <c r="J5" s="60">
        <f t="shared" si="3"/>
        <v>395.6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</row>
    <row r="6" spans="1:60">
      <c r="A6" s="45" t="s">
        <v>56</v>
      </c>
      <c r="B6" s="40" t="s">
        <v>6</v>
      </c>
      <c r="C6" s="52" t="s">
        <v>168</v>
      </c>
      <c r="D6" s="66">
        <v>0</v>
      </c>
      <c r="E6" s="60">
        <v>0</v>
      </c>
      <c r="F6" s="61">
        <v>0</v>
      </c>
      <c r="G6" s="60">
        <f t="shared" si="2"/>
        <v>0</v>
      </c>
      <c r="H6" s="60">
        <v>0</v>
      </c>
      <c r="I6" s="61">
        <v>0</v>
      </c>
      <c r="J6" s="60">
        <f t="shared" si="3"/>
        <v>0</v>
      </c>
      <c r="K6" s="48" t="s">
        <v>169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</row>
    <row r="7" spans="1:60" ht="25.5">
      <c r="A7" s="53" t="s">
        <v>57</v>
      </c>
      <c r="B7" s="47" t="s">
        <v>220</v>
      </c>
      <c r="C7" s="47" t="s">
        <v>168</v>
      </c>
      <c r="D7" s="67">
        <f>'B1, B2 WCS'!K251</f>
        <v>1747.4523419984164</v>
      </c>
      <c r="E7" s="57">
        <f>'B1, B2 WCS'!M251</f>
        <v>6443.3000000000029</v>
      </c>
      <c r="F7" s="58">
        <f>'Wet Detention Calcs'!B22</f>
        <v>0.373</v>
      </c>
      <c r="G7" s="57">
        <f t="shared" si="2"/>
        <v>2403.4</v>
      </c>
      <c r="H7" s="57">
        <f>'B1, B2 WCS'!N251</f>
        <v>1409.2000000000005</v>
      </c>
      <c r="I7" s="58">
        <f>'Wet Detention Calcs'!B23</f>
        <v>0.65900000000000003</v>
      </c>
      <c r="J7" s="57">
        <f t="shared" si="3"/>
        <v>928.7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</row>
    <row r="8" spans="1:60">
      <c r="A8" s="53" t="s">
        <v>58</v>
      </c>
      <c r="B8" s="47" t="s">
        <v>221</v>
      </c>
      <c r="C8" s="47" t="s">
        <v>168</v>
      </c>
      <c r="D8" s="67">
        <f>'B3 WCS'!K318</f>
        <v>1640.609091261618</v>
      </c>
      <c r="E8" s="57">
        <f>'B3 WCS'!M318</f>
        <v>6029.1000000000031</v>
      </c>
      <c r="F8" s="58">
        <f>'Wet Detention Calcs'!B30</f>
        <v>0.373</v>
      </c>
      <c r="G8" s="57">
        <f t="shared" si="2"/>
        <v>2248.9</v>
      </c>
      <c r="H8" s="57">
        <f>'B3 WCS'!N318</f>
        <v>1315.4000000000005</v>
      </c>
      <c r="I8" s="58">
        <f>'Wet Detention Calcs'!B31</f>
        <v>0.65900000000000003</v>
      </c>
      <c r="J8" s="57">
        <f t="shared" si="3"/>
        <v>866.8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</row>
    <row r="9" spans="1:60">
      <c r="A9" s="53" t="s">
        <v>59</v>
      </c>
      <c r="B9" s="40" t="s">
        <v>8</v>
      </c>
      <c r="C9" s="40" t="s">
        <v>7</v>
      </c>
      <c r="D9" s="67">
        <f>'B4 WCS'!K8</f>
        <v>42.315788742401594</v>
      </c>
      <c r="E9" s="57">
        <f>'B4 WCS'!M8</f>
        <v>195.8</v>
      </c>
      <c r="F9" s="58">
        <v>0</v>
      </c>
      <c r="G9" s="57">
        <f t="shared" si="2"/>
        <v>0</v>
      </c>
      <c r="H9" s="57">
        <f>'B4 WCS'!N8</f>
        <v>41.999999999999993</v>
      </c>
      <c r="I9" s="58">
        <v>0</v>
      </c>
      <c r="J9" s="57">
        <f t="shared" si="3"/>
        <v>0</v>
      </c>
      <c r="K9" s="48" t="s">
        <v>176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1:60" ht="25.5">
      <c r="A10" s="53" t="s">
        <v>60</v>
      </c>
      <c r="B10" s="47" t="s">
        <v>172</v>
      </c>
      <c r="C10" s="47" t="s">
        <v>178</v>
      </c>
      <c r="D10" s="56">
        <f>'E-8 Waterway'!K337</f>
        <v>1610.2447495551846</v>
      </c>
      <c r="E10" s="57">
        <f>'E-8 Waterway'!M337</f>
        <v>5911.9000000000015</v>
      </c>
      <c r="F10" s="58">
        <f>'Wet Detention Calcs'!B38</f>
        <v>0.12300000000000001</v>
      </c>
      <c r="G10" s="57">
        <f t="shared" si="2"/>
        <v>727.2</v>
      </c>
      <c r="H10" s="57">
        <f>'E-8 Waterway'!N337</f>
        <v>1288.7000000000005</v>
      </c>
      <c r="I10" s="58">
        <f>'Wet Detention Calcs'!B39</f>
        <v>0.47899999999999998</v>
      </c>
      <c r="J10" s="57">
        <f t="shared" si="3"/>
        <v>617.29999999999995</v>
      </c>
      <c r="K10" s="3"/>
      <c r="L10" s="3" t="s">
        <v>3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1:60" ht="25.5">
      <c r="A11" s="53" t="s">
        <v>61</v>
      </c>
      <c r="B11" s="40" t="s">
        <v>9</v>
      </c>
      <c r="C11" s="40" t="s">
        <v>10</v>
      </c>
      <c r="D11" s="64">
        <v>0</v>
      </c>
      <c r="E11" s="60">
        <v>0</v>
      </c>
      <c r="F11" s="61">
        <v>0</v>
      </c>
      <c r="G11" s="60">
        <v>0</v>
      </c>
      <c r="H11" s="60">
        <v>0</v>
      </c>
      <c r="I11" s="61">
        <v>0</v>
      </c>
      <c r="J11" s="60">
        <v>0</v>
      </c>
      <c r="K11" s="48" t="s">
        <v>170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</row>
    <row r="12" spans="1:60" ht="25.5">
      <c r="A12" s="53" t="s">
        <v>62</v>
      </c>
      <c r="B12" s="40" t="s">
        <v>11</v>
      </c>
      <c r="C12" s="40" t="s">
        <v>10</v>
      </c>
      <c r="D12" s="64">
        <v>0</v>
      </c>
      <c r="E12" s="60">
        <v>0</v>
      </c>
      <c r="F12" s="61">
        <v>0</v>
      </c>
      <c r="G12" s="60">
        <v>0</v>
      </c>
      <c r="H12" s="60">
        <v>0</v>
      </c>
      <c r="I12" s="61">
        <v>0</v>
      </c>
      <c r="J12" s="60">
        <v>0</v>
      </c>
      <c r="K12" s="48" t="s">
        <v>170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</row>
    <row r="13" spans="1:60" ht="25.5">
      <c r="A13" s="53" t="s">
        <v>63</v>
      </c>
      <c r="B13" s="40" t="s">
        <v>12</v>
      </c>
      <c r="C13" s="40" t="s">
        <v>10</v>
      </c>
      <c r="D13" s="64">
        <v>0</v>
      </c>
      <c r="E13" s="60">
        <v>0</v>
      </c>
      <c r="F13" s="61">
        <v>0</v>
      </c>
      <c r="G13" s="60">
        <v>0</v>
      </c>
      <c r="H13" s="60">
        <v>0</v>
      </c>
      <c r="I13" s="61">
        <v>0</v>
      </c>
      <c r="J13" s="60">
        <v>0</v>
      </c>
      <c r="K13" s="48" t="s">
        <v>170</v>
      </c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:60" ht="25.5">
      <c r="A14" s="53" t="s">
        <v>64</v>
      </c>
      <c r="B14" s="40" t="s">
        <v>47</v>
      </c>
      <c r="C14" s="40" t="s">
        <v>10</v>
      </c>
      <c r="D14" s="64">
        <v>0</v>
      </c>
      <c r="E14" s="60">
        <v>0</v>
      </c>
      <c r="F14" s="61">
        <v>0</v>
      </c>
      <c r="G14" s="60">
        <v>0</v>
      </c>
      <c r="H14" s="60">
        <v>0</v>
      </c>
      <c r="I14" s="61">
        <v>0</v>
      </c>
      <c r="J14" s="60">
        <v>0</v>
      </c>
      <c r="K14" s="48" t="s">
        <v>171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</row>
    <row r="15" spans="1:60" ht="25.5">
      <c r="A15" s="53" t="s">
        <v>65</v>
      </c>
      <c r="B15" s="40" t="s">
        <v>13</v>
      </c>
      <c r="C15" s="47" t="s">
        <v>182</v>
      </c>
      <c r="D15" s="67">
        <v>0</v>
      </c>
      <c r="E15" s="57">
        <v>0</v>
      </c>
      <c r="F15" s="58">
        <v>0</v>
      </c>
      <c r="G15" s="57">
        <f>ROUND(E15*F15,1)</f>
        <v>0</v>
      </c>
      <c r="H15" s="57">
        <v>0</v>
      </c>
      <c r="I15" s="58">
        <v>0</v>
      </c>
      <c r="J15" s="57">
        <f>ROUND(H15*I15,1)</f>
        <v>0</v>
      </c>
      <c r="K15" s="48" t="s">
        <v>181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:60">
      <c r="A16" s="53" t="s">
        <v>66</v>
      </c>
      <c r="B16" s="40" t="s">
        <v>14</v>
      </c>
      <c r="C16" s="47" t="s">
        <v>177</v>
      </c>
      <c r="D16" s="67">
        <f>'E-17 WCS'!K175</f>
        <v>983.5553558553022</v>
      </c>
      <c r="E16" s="57">
        <f>'E-17 WCS'!M175</f>
        <v>3170.4999999999995</v>
      </c>
      <c r="F16" s="58">
        <v>0.05</v>
      </c>
      <c r="G16" s="57">
        <f>ROUND(E16*F16,1)</f>
        <v>158.5</v>
      </c>
      <c r="H16" s="57">
        <f>'E-17 WCS'!N175</f>
        <v>681.29999999999984</v>
      </c>
      <c r="I16" s="58">
        <v>0</v>
      </c>
      <c r="J16" s="57">
        <f>ROUND(H16*I16,1)</f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</row>
    <row r="17" spans="1:60" ht="25.5">
      <c r="A17" s="46" t="s">
        <v>67</v>
      </c>
      <c r="B17" s="42" t="s">
        <v>15</v>
      </c>
      <c r="C17" s="43" t="s">
        <v>104</v>
      </c>
      <c r="D17" s="54" t="s">
        <v>180</v>
      </c>
      <c r="E17" s="68"/>
      <c r="F17" s="63"/>
      <c r="G17" s="62"/>
      <c r="H17" s="62"/>
      <c r="I17" s="63"/>
      <c r="J17" s="62"/>
      <c r="K17" s="28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</row>
    <row r="18" spans="1:60" ht="38.25">
      <c r="A18" s="46" t="s">
        <v>68</v>
      </c>
      <c r="B18" s="42" t="s">
        <v>16</v>
      </c>
      <c r="C18" s="141" t="s">
        <v>103</v>
      </c>
      <c r="D18" s="71" t="s">
        <v>102</v>
      </c>
      <c r="E18" s="68"/>
      <c r="F18" s="69"/>
      <c r="G18" s="68"/>
      <c r="H18" s="68"/>
      <c r="I18" s="69"/>
      <c r="J18" s="68"/>
      <c r="K18" s="27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5"/>
    </row>
    <row r="19" spans="1:60" ht="38.25">
      <c r="A19" s="46" t="s">
        <v>69</v>
      </c>
      <c r="B19" s="42" t="s">
        <v>17</v>
      </c>
      <c r="C19" s="142"/>
      <c r="D19" s="71" t="s">
        <v>102</v>
      </c>
      <c r="E19" s="68"/>
      <c r="F19" s="69"/>
      <c r="G19" s="68"/>
      <c r="H19" s="68"/>
      <c r="I19" s="69"/>
      <c r="J19" s="68"/>
      <c r="K19" s="27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5"/>
    </row>
    <row r="20" spans="1:60" ht="25.5">
      <c r="A20" s="46" t="s">
        <v>70</v>
      </c>
      <c r="B20" s="42" t="s">
        <v>18</v>
      </c>
      <c r="C20" s="142"/>
      <c r="D20" s="71" t="s">
        <v>102</v>
      </c>
      <c r="E20" s="68"/>
      <c r="F20" s="69"/>
      <c r="G20" s="68"/>
      <c r="H20" s="68"/>
      <c r="I20" s="69"/>
      <c r="J20" s="68"/>
      <c r="K20" s="27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5"/>
    </row>
    <row r="21" spans="1:60" ht="25.5">
      <c r="A21" s="46" t="s">
        <v>71</v>
      </c>
      <c r="B21" s="42" t="s">
        <v>19</v>
      </c>
      <c r="C21" s="142"/>
      <c r="D21" s="71" t="s">
        <v>102</v>
      </c>
      <c r="E21" s="68"/>
      <c r="F21" s="69"/>
      <c r="G21" s="68"/>
      <c r="H21" s="68"/>
      <c r="I21" s="69"/>
      <c r="J21" s="68"/>
      <c r="K21" s="27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5"/>
    </row>
    <row r="22" spans="1:60" ht="25.5">
      <c r="A22" s="46" t="s">
        <v>72</v>
      </c>
      <c r="B22" s="42" t="s">
        <v>20</v>
      </c>
      <c r="C22" s="142"/>
      <c r="D22" s="71" t="s">
        <v>102</v>
      </c>
      <c r="E22" s="68"/>
      <c r="F22" s="69"/>
      <c r="G22" s="68"/>
      <c r="H22" s="68"/>
      <c r="I22" s="69"/>
      <c r="J22" s="68"/>
      <c r="K22" s="27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5"/>
    </row>
    <row r="23" spans="1:60" ht="25.5">
      <c r="A23" s="46" t="s">
        <v>73</v>
      </c>
      <c r="B23" s="42" t="s">
        <v>21</v>
      </c>
      <c r="C23" s="142"/>
      <c r="D23" s="71" t="s">
        <v>102</v>
      </c>
      <c r="E23" s="68"/>
      <c r="F23" s="69"/>
      <c r="G23" s="68"/>
      <c r="H23" s="68"/>
      <c r="I23" s="69"/>
      <c r="J23" s="68"/>
      <c r="K23" s="27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5"/>
    </row>
    <row r="24" spans="1:60" ht="25.5">
      <c r="A24" s="46" t="s">
        <v>74</v>
      </c>
      <c r="B24" s="42" t="s">
        <v>22</v>
      </c>
      <c r="C24" s="143"/>
      <c r="D24" s="71" t="s">
        <v>102</v>
      </c>
      <c r="E24" s="68"/>
      <c r="F24" s="69"/>
      <c r="G24" s="68"/>
      <c r="H24" s="68"/>
      <c r="I24" s="69"/>
      <c r="J24" s="68"/>
      <c r="K24" s="27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5"/>
    </row>
    <row r="25" spans="1:60" ht="25.5">
      <c r="A25" s="53" t="s">
        <v>75</v>
      </c>
      <c r="B25" s="40" t="s">
        <v>23</v>
      </c>
      <c r="C25" s="47" t="s">
        <v>255</v>
      </c>
      <c r="D25" s="138">
        <v>0</v>
      </c>
      <c r="E25" s="80">
        <v>0</v>
      </c>
      <c r="F25" s="58">
        <v>0</v>
      </c>
      <c r="G25" s="57">
        <v>0</v>
      </c>
      <c r="H25" s="57">
        <v>0</v>
      </c>
      <c r="I25" s="58">
        <v>0</v>
      </c>
      <c r="J25" s="57">
        <v>0</v>
      </c>
      <c r="K25" s="26" t="s">
        <v>254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7"/>
    </row>
    <row r="26" spans="1:60" ht="25.5">
      <c r="A26" s="53" t="s">
        <v>76</v>
      </c>
      <c r="B26" s="40" t="s">
        <v>24</v>
      </c>
      <c r="C26" s="47" t="s">
        <v>256</v>
      </c>
      <c r="D26" s="138">
        <v>0</v>
      </c>
      <c r="E26" s="80">
        <v>0</v>
      </c>
      <c r="F26" s="58">
        <v>0</v>
      </c>
      <c r="G26" s="57">
        <v>0</v>
      </c>
      <c r="H26" s="57">
        <v>0</v>
      </c>
      <c r="I26" s="58">
        <v>0</v>
      </c>
      <c r="J26" s="57">
        <v>0</v>
      </c>
      <c r="K26" s="26" t="s">
        <v>254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7"/>
    </row>
    <row r="27" spans="1:60" ht="38.25">
      <c r="A27" s="53" t="s">
        <v>77</v>
      </c>
      <c r="B27" s="40" t="s">
        <v>25</v>
      </c>
      <c r="C27" s="47" t="s">
        <v>258</v>
      </c>
      <c r="D27" s="138">
        <v>0</v>
      </c>
      <c r="E27" s="80">
        <v>0</v>
      </c>
      <c r="F27" s="58">
        <v>0</v>
      </c>
      <c r="G27" s="57">
        <v>0</v>
      </c>
      <c r="H27" s="57">
        <v>0</v>
      </c>
      <c r="I27" s="58">
        <v>0</v>
      </c>
      <c r="J27" s="57">
        <v>0</v>
      </c>
      <c r="K27" s="27" t="s">
        <v>257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5"/>
    </row>
    <row r="28" spans="1:60" ht="38.25">
      <c r="A28" s="53" t="s">
        <v>78</v>
      </c>
      <c r="B28" s="40" t="s">
        <v>26</v>
      </c>
      <c r="C28" s="47" t="s">
        <v>258</v>
      </c>
      <c r="D28" s="138">
        <v>0</v>
      </c>
      <c r="E28" s="80">
        <v>0</v>
      </c>
      <c r="F28" s="58">
        <v>0</v>
      </c>
      <c r="G28" s="57">
        <v>0</v>
      </c>
      <c r="H28" s="57">
        <v>0</v>
      </c>
      <c r="I28" s="58">
        <v>0</v>
      </c>
      <c r="J28" s="57">
        <v>0</v>
      </c>
      <c r="K28" s="27" t="s">
        <v>257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5"/>
    </row>
    <row r="29" spans="1:60" ht="38.25">
      <c r="A29" s="53" t="s">
        <v>79</v>
      </c>
      <c r="B29" s="40" t="s">
        <v>27</v>
      </c>
      <c r="C29" s="47" t="s">
        <v>258</v>
      </c>
      <c r="D29" s="138">
        <v>0</v>
      </c>
      <c r="E29" s="80">
        <v>0</v>
      </c>
      <c r="F29" s="58">
        <v>0</v>
      </c>
      <c r="G29" s="57">
        <v>0</v>
      </c>
      <c r="H29" s="57">
        <v>0</v>
      </c>
      <c r="I29" s="58">
        <v>0</v>
      </c>
      <c r="J29" s="57">
        <v>0</v>
      </c>
      <c r="K29" s="27" t="s">
        <v>257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5"/>
    </row>
    <row r="30" spans="1:60" ht="51">
      <c r="A30" s="46" t="s">
        <v>80</v>
      </c>
      <c r="B30" s="42" t="s">
        <v>28</v>
      </c>
      <c r="C30" s="43" t="s">
        <v>259</v>
      </c>
      <c r="D30" s="71" t="s">
        <v>102</v>
      </c>
      <c r="E30" s="68"/>
      <c r="F30" s="69"/>
      <c r="G30" s="68"/>
      <c r="H30" s="68"/>
      <c r="I30" s="69"/>
      <c r="J30" s="68"/>
      <c r="K30" s="27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5"/>
    </row>
    <row r="31" spans="1:60" ht="38.25">
      <c r="A31" s="53" t="s">
        <v>81</v>
      </c>
      <c r="B31" s="40" t="s">
        <v>29</v>
      </c>
      <c r="C31" s="47" t="s">
        <v>258</v>
      </c>
      <c r="D31" s="138">
        <v>0</v>
      </c>
      <c r="E31" s="80">
        <v>0</v>
      </c>
      <c r="F31" s="58">
        <v>0</v>
      </c>
      <c r="G31" s="57">
        <v>0</v>
      </c>
      <c r="H31" s="57">
        <v>0</v>
      </c>
      <c r="I31" s="58">
        <v>0</v>
      </c>
      <c r="J31" s="57">
        <v>0</v>
      </c>
      <c r="K31" s="27" t="s">
        <v>257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5"/>
    </row>
    <row r="32" spans="1:60" ht="38.25">
      <c r="A32" s="53" t="s">
        <v>82</v>
      </c>
      <c r="B32" s="40" t="s">
        <v>30</v>
      </c>
      <c r="C32" s="47" t="s">
        <v>258</v>
      </c>
      <c r="D32" s="138">
        <v>0</v>
      </c>
      <c r="E32" s="80">
        <v>0</v>
      </c>
      <c r="F32" s="58">
        <v>0</v>
      </c>
      <c r="G32" s="57">
        <v>0</v>
      </c>
      <c r="H32" s="57">
        <v>0</v>
      </c>
      <c r="I32" s="58">
        <v>0</v>
      </c>
      <c r="J32" s="57">
        <v>0</v>
      </c>
      <c r="K32" s="27" t="s">
        <v>257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5"/>
    </row>
    <row r="33" spans="1:60">
      <c r="A33" s="45" t="s">
        <v>83</v>
      </c>
      <c r="B33" s="40" t="s">
        <v>31</v>
      </c>
      <c r="C33" s="52" t="s">
        <v>210</v>
      </c>
      <c r="D33" s="65" t="s">
        <v>48</v>
      </c>
      <c r="E33" s="65" t="s">
        <v>48</v>
      </c>
      <c r="F33" s="70" t="s">
        <v>48</v>
      </c>
      <c r="G33" s="60">
        <v>676</v>
      </c>
      <c r="H33" s="65" t="s">
        <v>48</v>
      </c>
      <c r="I33" s="70" t="s">
        <v>48</v>
      </c>
      <c r="J33" s="60">
        <v>434</v>
      </c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8"/>
      <c r="BF33" s="8"/>
      <c r="BG33" s="8"/>
      <c r="BH33" s="8"/>
    </row>
    <row r="34" spans="1:60">
      <c r="A34" s="45" t="s">
        <v>84</v>
      </c>
      <c r="B34" s="40" t="s">
        <v>32</v>
      </c>
      <c r="C34" s="52" t="s">
        <v>209</v>
      </c>
      <c r="D34" s="65" t="s">
        <v>48</v>
      </c>
      <c r="E34" s="65" t="s">
        <v>48</v>
      </c>
      <c r="F34" s="70" t="s">
        <v>48</v>
      </c>
      <c r="G34" s="60">
        <v>7649</v>
      </c>
      <c r="H34" s="65" t="s">
        <v>48</v>
      </c>
      <c r="I34" s="70" t="s">
        <v>48</v>
      </c>
      <c r="J34" s="60">
        <v>3097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8"/>
      <c r="BF34" s="8"/>
      <c r="BG34" s="8"/>
      <c r="BH34" s="8"/>
    </row>
    <row r="35" spans="1:60">
      <c r="A35" s="45" t="s">
        <v>85</v>
      </c>
      <c r="B35" s="40" t="s">
        <v>33</v>
      </c>
      <c r="C35" s="52" t="s">
        <v>191</v>
      </c>
      <c r="D35" s="65" t="s">
        <v>48</v>
      </c>
      <c r="E35" s="65" t="s">
        <v>48</v>
      </c>
      <c r="F35" s="70" t="s">
        <v>48</v>
      </c>
      <c r="G35" s="60">
        <v>21</v>
      </c>
      <c r="H35" s="65" t="s">
        <v>48</v>
      </c>
      <c r="I35" s="70" t="s">
        <v>48</v>
      </c>
      <c r="J35" s="60">
        <v>13</v>
      </c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8"/>
      <c r="BF35" s="8"/>
      <c r="BG35" s="8"/>
      <c r="BH35" s="8"/>
    </row>
    <row r="36" spans="1:60" ht="79.5" customHeight="1">
      <c r="A36" s="45" t="s">
        <v>86</v>
      </c>
      <c r="B36" s="44" t="s">
        <v>106</v>
      </c>
      <c r="C36" s="41" t="s">
        <v>37</v>
      </c>
      <c r="D36" s="65" t="s">
        <v>48</v>
      </c>
      <c r="E36" s="60">
        <f>Education!K164</f>
        <v>123415.70640873352</v>
      </c>
      <c r="F36" s="61">
        <v>0.06</v>
      </c>
      <c r="G36" s="60">
        <f>ROUND(E36*F36,1)</f>
        <v>7404.9</v>
      </c>
      <c r="H36" s="60">
        <f>Education!L164</f>
        <v>27397.767262981219</v>
      </c>
      <c r="I36" s="61">
        <v>0.06</v>
      </c>
      <c r="J36" s="60">
        <f>ROUND(H36*I36,1)</f>
        <v>1643.9</v>
      </c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8"/>
      <c r="BF36" s="8"/>
      <c r="BG36" s="8"/>
      <c r="BH36" s="8"/>
    </row>
    <row r="37" spans="1:60">
      <c r="A37" s="45" t="s">
        <v>87</v>
      </c>
      <c r="B37" s="40" t="s">
        <v>34</v>
      </c>
      <c r="C37" s="47" t="s">
        <v>105</v>
      </c>
      <c r="D37" s="64" t="s">
        <v>48</v>
      </c>
      <c r="E37" s="60">
        <v>0</v>
      </c>
      <c r="F37" s="61">
        <v>0</v>
      </c>
      <c r="G37" s="60">
        <v>0</v>
      </c>
      <c r="H37" s="60">
        <v>0</v>
      </c>
      <c r="I37" s="61">
        <v>0</v>
      </c>
      <c r="J37" s="60">
        <v>0</v>
      </c>
      <c r="K37" s="29" t="s">
        <v>174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</row>
    <row r="38" spans="1:60" s="74" customFormat="1">
      <c r="A38" s="53" t="s">
        <v>88</v>
      </c>
      <c r="B38" s="47" t="s">
        <v>268</v>
      </c>
      <c r="C38" s="40" t="s">
        <v>49</v>
      </c>
      <c r="D38" s="139" t="s">
        <v>48</v>
      </c>
      <c r="E38" s="80">
        <f>'Tiffany Channel Reuse'!M44</f>
        <v>3465.5</v>
      </c>
      <c r="F38" s="58">
        <f>'Reuse Calcs'!B5</f>
        <v>9.4651660151460256E-3</v>
      </c>
      <c r="G38" s="57">
        <f>ROUND(E38*F38,1)</f>
        <v>32.799999999999997</v>
      </c>
      <c r="H38" s="57">
        <f>'Tiffany Channel Reuse'!N44</f>
        <v>797.2</v>
      </c>
      <c r="I38" s="58">
        <f>'Reuse Calcs'!B5</f>
        <v>9.4651660151460256E-3</v>
      </c>
      <c r="J38" s="57">
        <f>ROUND(H38*I38,1)</f>
        <v>7.5</v>
      </c>
      <c r="K38" s="140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</row>
    <row r="39" spans="1:60">
      <c r="A39" s="53" t="s">
        <v>89</v>
      </c>
      <c r="B39" s="47" t="s">
        <v>269</v>
      </c>
      <c r="C39" s="40" t="s">
        <v>49</v>
      </c>
      <c r="D39" s="64" t="s">
        <v>48</v>
      </c>
      <c r="E39" s="80">
        <f>'Patio STA Reuse'!M12</f>
        <v>316.20000000000005</v>
      </c>
      <c r="F39" s="58">
        <f>'Reuse Calcs'!B11</f>
        <v>4.0181068390550148E-2</v>
      </c>
      <c r="G39" s="60">
        <f t="shared" ref="G39:G46" si="4">ROUND(E39*F39,1)</f>
        <v>12.7</v>
      </c>
      <c r="H39" s="57">
        <f>'Patio STA Reuse'!N12</f>
        <v>84.600000000000009</v>
      </c>
      <c r="I39" s="58">
        <f>'Reuse Calcs'!B11</f>
        <v>4.0181068390550148E-2</v>
      </c>
      <c r="J39" s="60">
        <f t="shared" ref="J39:J46" si="5">ROUND(H39*I39,1)</f>
        <v>3.4</v>
      </c>
      <c r="K39" s="30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</row>
    <row r="40" spans="1:60">
      <c r="A40" s="53" t="s">
        <v>90</v>
      </c>
      <c r="B40" s="47" t="s">
        <v>270</v>
      </c>
      <c r="C40" s="40" t="s">
        <v>49</v>
      </c>
      <c r="D40" s="64" t="s">
        <v>48</v>
      </c>
      <c r="E40" s="80">
        <f>'Mary STA Reuse'!M25</f>
        <v>236.89999999999998</v>
      </c>
      <c r="F40" s="58">
        <f>'Reuse Calcs'!B17</f>
        <v>3.2222893218217037E-2</v>
      </c>
      <c r="G40" s="60">
        <f t="shared" si="4"/>
        <v>7.6</v>
      </c>
      <c r="H40" s="57">
        <f>'Mary STA Reuse'!N25</f>
        <v>55.8</v>
      </c>
      <c r="I40" s="58">
        <f>'Reuse Calcs'!B17</f>
        <v>3.2222893218217037E-2</v>
      </c>
      <c r="J40" s="60">
        <f t="shared" si="5"/>
        <v>1.8</v>
      </c>
      <c r="K40" s="30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</row>
    <row r="41" spans="1:60">
      <c r="A41" s="53" t="s">
        <v>253</v>
      </c>
      <c r="B41" s="47" t="s">
        <v>271</v>
      </c>
      <c r="C41" s="40" t="s">
        <v>49</v>
      </c>
      <c r="D41" s="64" t="s">
        <v>48</v>
      </c>
      <c r="E41" s="80">
        <f>'Leithgow STA Reuse'!M40</f>
        <v>90.8</v>
      </c>
      <c r="F41" s="58">
        <f>'Reuse Calcs'!B23</f>
        <v>6.9706690804328647E-2</v>
      </c>
      <c r="G41" s="60">
        <f t="shared" si="4"/>
        <v>6.3</v>
      </c>
      <c r="H41" s="57">
        <f>'Leithgow STA Reuse'!N40</f>
        <v>19.7</v>
      </c>
      <c r="I41" s="58">
        <f>'Reuse Calcs'!B23</f>
        <v>6.9706690804328647E-2</v>
      </c>
      <c r="J41" s="60">
        <f t="shared" si="5"/>
        <v>1.4</v>
      </c>
      <c r="K41" s="30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</row>
    <row r="42" spans="1:60">
      <c r="A42" s="53" t="s">
        <v>260</v>
      </c>
      <c r="B42" s="47" t="s">
        <v>272</v>
      </c>
      <c r="C42" s="40" t="s">
        <v>49</v>
      </c>
      <c r="D42" s="64" t="s">
        <v>48</v>
      </c>
      <c r="E42" s="80">
        <f>'Cane Slough 1 STA Reuse'!M227</f>
        <v>1529.1999999999991</v>
      </c>
      <c r="F42" s="58">
        <f>'Reuse Calcs'!B29</f>
        <v>1.8038041540095737E-2</v>
      </c>
      <c r="G42" s="60">
        <f t="shared" si="4"/>
        <v>27.6</v>
      </c>
      <c r="H42" s="57">
        <f>'Cane Slough 1 STA Reuse'!N227</f>
        <v>355.2999999999999</v>
      </c>
      <c r="I42" s="58">
        <f>'Reuse Calcs'!B29</f>
        <v>1.8038041540095737E-2</v>
      </c>
      <c r="J42" s="60">
        <f t="shared" si="5"/>
        <v>6.4</v>
      </c>
      <c r="K42" s="30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</row>
    <row r="43" spans="1:60">
      <c r="A43" s="53" t="s">
        <v>261</v>
      </c>
      <c r="B43" s="47" t="s">
        <v>273</v>
      </c>
      <c r="C43" s="40" t="s">
        <v>49</v>
      </c>
      <c r="D43" s="64" t="s">
        <v>48</v>
      </c>
      <c r="E43" s="80">
        <f>'Cane Slough 2 STA Reuse'!M290</f>
        <v>1702.3999999999992</v>
      </c>
      <c r="F43" s="58">
        <f>'Reuse Calcs'!B35</f>
        <v>1.193475548606371E-2</v>
      </c>
      <c r="G43" s="60">
        <f t="shared" si="4"/>
        <v>20.3</v>
      </c>
      <c r="H43" s="57">
        <f>'Cane Slough 2 STA Reuse'!N290</f>
        <v>402.69999999999993</v>
      </c>
      <c r="I43" s="58">
        <f>'Reuse Calcs'!B35</f>
        <v>1.193475548606371E-2</v>
      </c>
      <c r="J43" s="60">
        <f t="shared" si="5"/>
        <v>4.8</v>
      </c>
      <c r="K43" s="30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</row>
    <row r="44" spans="1:60">
      <c r="A44" s="53" t="s">
        <v>262</v>
      </c>
      <c r="B44" s="47" t="s">
        <v>274</v>
      </c>
      <c r="C44" s="40" t="s">
        <v>49</v>
      </c>
      <c r="D44" s="64" t="s">
        <v>48</v>
      </c>
      <c r="E44" s="80">
        <f>'Loutus STA Reuse'!M27</f>
        <v>94.1</v>
      </c>
      <c r="F44" s="58">
        <f>'Reuse Calcs'!B41</f>
        <v>0.2562480205030106</v>
      </c>
      <c r="G44" s="60">
        <f t="shared" si="4"/>
        <v>24.1</v>
      </c>
      <c r="H44" s="57">
        <f>'Loutus STA Reuse'!N27</f>
        <v>21.3</v>
      </c>
      <c r="I44" s="58">
        <f>'Reuse Calcs'!B41</f>
        <v>0.2562480205030106</v>
      </c>
      <c r="J44" s="60">
        <f t="shared" si="5"/>
        <v>5.5</v>
      </c>
      <c r="K44" s="30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</row>
    <row r="45" spans="1:60">
      <c r="A45" s="53" t="s">
        <v>263</v>
      </c>
      <c r="B45" s="47" t="s">
        <v>154</v>
      </c>
      <c r="C45" s="40" t="s">
        <v>49</v>
      </c>
      <c r="D45" s="64" t="s">
        <v>48</v>
      </c>
      <c r="E45" s="80">
        <f>'Howard Creek STA Reuse'!M350</f>
        <v>1556.5000000000007</v>
      </c>
      <c r="F45" s="58">
        <f>'Reuse Calcs'!B47</f>
        <v>2.1480566533211991E-2</v>
      </c>
      <c r="G45" s="60">
        <f t="shared" si="4"/>
        <v>33.4</v>
      </c>
      <c r="H45" s="57">
        <f>'Howard Creek STA Reuse'!N350</f>
        <v>348.00000000000057</v>
      </c>
      <c r="I45" s="58">
        <f>'Reuse Calcs'!B47</f>
        <v>2.1480566533211991E-2</v>
      </c>
      <c r="J45" s="60">
        <f t="shared" si="5"/>
        <v>7.5</v>
      </c>
      <c r="K45" s="30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</row>
    <row r="46" spans="1:60">
      <c r="A46" s="53" t="s">
        <v>264</v>
      </c>
      <c r="B46" s="47" t="s">
        <v>275</v>
      </c>
      <c r="C46" s="40" t="s">
        <v>49</v>
      </c>
      <c r="D46" s="64" t="s">
        <v>48</v>
      </c>
      <c r="E46" s="80">
        <f>'Bur St STA'!M26</f>
        <v>125.69999999999999</v>
      </c>
      <c r="F46" s="58">
        <f>'Reuse Calcs'!B53</f>
        <v>5.1866425121544516E-3</v>
      </c>
      <c r="G46" s="60">
        <f t="shared" si="4"/>
        <v>0.7</v>
      </c>
      <c r="H46" s="57">
        <f>'Bur St STA'!N26</f>
        <v>26.4</v>
      </c>
      <c r="I46" s="58">
        <f>'Reuse Calcs'!B53</f>
        <v>5.1866425121544516E-3</v>
      </c>
      <c r="J46" s="60">
        <f t="shared" si="5"/>
        <v>0.1</v>
      </c>
      <c r="K46" s="30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</row>
    <row r="47" spans="1:60">
      <c r="A47" s="46" t="s">
        <v>265</v>
      </c>
      <c r="B47" s="42" t="s">
        <v>50</v>
      </c>
      <c r="C47" s="42" t="s">
        <v>51</v>
      </c>
      <c r="D47" s="55" t="s">
        <v>175</v>
      </c>
      <c r="E47" s="68"/>
      <c r="F47" s="63"/>
      <c r="G47" s="62"/>
      <c r="H47" s="62"/>
      <c r="I47" s="63"/>
      <c r="J47" s="62"/>
      <c r="K47" s="48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</row>
    <row r="48" spans="1:60" s="74" customFormat="1" ht="25.5">
      <c r="A48" s="46" t="s">
        <v>266</v>
      </c>
      <c r="B48" s="43" t="s">
        <v>183</v>
      </c>
      <c r="C48" s="43" t="s">
        <v>192</v>
      </c>
      <c r="D48" s="55" t="s">
        <v>189</v>
      </c>
      <c r="E48" s="68"/>
      <c r="F48" s="63"/>
      <c r="G48" s="62"/>
      <c r="H48" s="62"/>
      <c r="I48" s="63"/>
      <c r="J48" s="62"/>
      <c r="K48" s="72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</row>
    <row r="49" spans="1:56" s="74" customFormat="1" ht="25.5">
      <c r="A49" s="53" t="s">
        <v>267</v>
      </c>
      <c r="B49" s="47" t="s">
        <v>190</v>
      </c>
      <c r="C49" s="47" t="s">
        <v>191</v>
      </c>
      <c r="D49" s="65" t="s">
        <v>48</v>
      </c>
      <c r="E49" s="65" t="s">
        <v>48</v>
      </c>
      <c r="F49" s="70" t="s">
        <v>48</v>
      </c>
      <c r="G49" s="57">
        <v>84</v>
      </c>
      <c r="H49" s="65" t="s">
        <v>48</v>
      </c>
      <c r="I49" s="70" t="s">
        <v>48</v>
      </c>
      <c r="J49" s="57">
        <v>52</v>
      </c>
      <c r="K49" s="72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  <c r="BB49" s="73"/>
      <c r="BC49" s="73"/>
      <c r="BD49" s="73"/>
    </row>
    <row r="51" spans="1:56" ht="15">
      <c r="F51" s="14"/>
      <c r="G51" s="15" t="s">
        <v>44</v>
      </c>
      <c r="H51" s="16"/>
      <c r="I51" s="17"/>
      <c r="J51" s="18" t="s">
        <v>45</v>
      </c>
    </row>
    <row r="52" spans="1:56">
      <c r="F52" s="19" t="s">
        <v>46</v>
      </c>
      <c r="G52" s="20">
        <f>SUM(G2:G49)</f>
        <v>22689.399999999998</v>
      </c>
      <c r="H52" s="21"/>
      <c r="I52" s="21"/>
      <c r="J52" s="22">
        <f>SUM(J2:J49)</f>
        <v>8302.9999999999982</v>
      </c>
    </row>
    <row r="53" spans="1:56">
      <c r="F53" s="19"/>
      <c r="G53" s="22"/>
      <c r="H53" s="22"/>
      <c r="I53" s="22"/>
      <c r="J53" s="22"/>
    </row>
    <row r="54" spans="1:56">
      <c r="F54" s="19"/>
      <c r="G54" s="23"/>
      <c r="H54" s="22"/>
      <c r="I54" s="22"/>
      <c r="J54" s="23"/>
    </row>
  </sheetData>
  <mergeCells count="1">
    <mergeCell ref="C18:C24"/>
  </mergeCell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8"/>
  <dimension ref="A1:N8"/>
  <sheetViews>
    <sheetView workbookViewId="0">
      <selection activeCell="L1" sqref="L1:N2"/>
    </sheetView>
  </sheetViews>
  <sheetFormatPr defaultRowHeight="15"/>
  <cols>
    <col min="1" max="1" width="11.42578125" bestFit="1" customWidth="1"/>
    <col min="2" max="2" width="8.140625" bestFit="1" customWidth="1"/>
    <col min="3" max="3" width="12.7109375" style="14" bestFit="1" customWidth="1"/>
    <col min="4" max="4" width="7.85546875" bestFit="1" customWidth="1"/>
    <col min="5" max="5" width="13.7109375" style="14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2.7109375" customWidth="1"/>
  </cols>
  <sheetData>
    <row r="1" spans="1:14" s="91" customFormat="1">
      <c r="A1" s="92" t="s">
        <v>211</v>
      </c>
      <c r="B1" s="92" t="s">
        <v>148</v>
      </c>
      <c r="C1" s="92" t="s">
        <v>212</v>
      </c>
      <c r="D1" s="92" t="s">
        <v>149</v>
      </c>
      <c r="E1" s="93" t="s">
        <v>213</v>
      </c>
      <c r="F1" s="93" t="s">
        <v>214</v>
      </c>
      <c r="G1" s="93" t="s">
        <v>215</v>
      </c>
      <c r="H1" s="93" t="s">
        <v>216</v>
      </c>
      <c r="I1" s="93" t="s">
        <v>217</v>
      </c>
      <c r="J1" s="93" t="s">
        <v>101</v>
      </c>
      <c r="K1" s="93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98" t="s">
        <v>219</v>
      </c>
      <c r="B2" s="98" t="s">
        <v>93</v>
      </c>
      <c r="C2" s="98" t="s">
        <v>150</v>
      </c>
      <c r="D2" s="98">
        <v>1210</v>
      </c>
      <c r="E2" s="99">
        <v>0.22</v>
      </c>
      <c r="F2" s="99">
        <v>50.8</v>
      </c>
      <c r="G2" s="99">
        <v>0</v>
      </c>
      <c r="H2" s="99">
        <v>1.2450000000000001</v>
      </c>
      <c r="I2" s="99">
        <v>0.21299999999999999</v>
      </c>
      <c r="J2" s="99">
        <v>0.28799999999999998</v>
      </c>
      <c r="K2" s="99">
        <v>9.6677326983899992</v>
      </c>
      <c r="L2" s="134">
        <f>F2*J2*K2/12</f>
        <v>11.786899705877085</v>
      </c>
      <c r="M2" s="134">
        <f>ROUND(2.721*H2*L2,1)</f>
        <v>39.9</v>
      </c>
      <c r="N2" s="134">
        <f>ROUND((2.721*I2*L2)+(E2*K2),1)</f>
        <v>9</v>
      </c>
    </row>
    <row r="3" spans="1:14" s="14" customFormat="1">
      <c r="A3" s="98" t="s">
        <v>219</v>
      </c>
      <c r="B3" s="98" t="s">
        <v>95</v>
      </c>
      <c r="C3" s="98" t="s">
        <v>150</v>
      </c>
      <c r="D3" s="98">
        <v>1210</v>
      </c>
      <c r="E3" s="99">
        <v>0.22</v>
      </c>
      <c r="F3" s="99">
        <v>50.8</v>
      </c>
      <c r="G3" s="99">
        <v>0</v>
      </c>
      <c r="H3" s="99">
        <v>1.2450000000000001</v>
      </c>
      <c r="I3" s="99">
        <v>0.21299999999999999</v>
      </c>
      <c r="J3" s="99">
        <v>0.28799999999999998</v>
      </c>
      <c r="K3" s="99">
        <v>17.772001639900001</v>
      </c>
      <c r="L3" s="134">
        <f t="shared" ref="L3:L7" si="0">F3*J3*K3/12</f>
        <v>21.667624399366076</v>
      </c>
      <c r="M3" s="134">
        <f t="shared" ref="M3:M7" si="1">ROUND(2.721*H3*L3,1)</f>
        <v>73.400000000000006</v>
      </c>
      <c r="N3" s="134">
        <f t="shared" ref="N3:N7" si="2">ROUND((2.721*I3*L3)+(E3*K3),1)</f>
        <v>16.5</v>
      </c>
    </row>
    <row r="4" spans="1:14">
      <c r="A4" s="98" t="s">
        <v>219</v>
      </c>
      <c r="B4" s="98" t="s">
        <v>95</v>
      </c>
      <c r="C4" s="98" t="s">
        <v>150</v>
      </c>
      <c r="D4" s="98">
        <v>1411</v>
      </c>
      <c r="E4" s="99">
        <v>0.22</v>
      </c>
      <c r="F4" s="99">
        <v>50.8</v>
      </c>
      <c r="G4" s="99">
        <v>0</v>
      </c>
      <c r="H4" s="99">
        <v>1.4430000000000001</v>
      </c>
      <c r="I4" s="99">
        <v>0.22500000000000001</v>
      </c>
      <c r="J4" s="99">
        <v>0.43099999999999999</v>
      </c>
      <c r="K4" s="99">
        <v>7.7712954712300002</v>
      </c>
      <c r="L4" s="134">
        <f t="shared" si="0"/>
        <v>14.179246673623885</v>
      </c>
      <c r="M4" s="134">
        <f t="shared" si="1"/>
        <v>55.7</v>
      </c>
      <c r="N4" s="134">
        <f t="shared" si="2"/>
        <v>10.4</v>
      </c>
    </row>
    <row r="5" spans="1:14">
      <c r="A5" s="98" t="s">
        <v>219</v>
      </c>
      <c r="B5" s="98" t="s">
        <v>95</v>
      </c>
      <c r="C5" s="98" t="s">
        <v>150</v>
      </c>
      <c r="D5" s="98">
        <v>1400</v>
      </c>
      <c r="E5" s="99">
        <v>0.22</v>
      </c>
      <c r="F5" s="99">
        <v>50.8</v>
      </c>
      <c r="G5" s="99">
        <v>0</v>
      </c>
      <c r="H5" s="99">
        <v>0.70899999999999996</v>
      </c>
      <c r="I5" s="99">
        <v>0.11700000000000001</v>
      </c>
      <c r="J5" s="99">
        <v>0.43099999999999999</v>
      </c>
      <c r="K5" s="99">
        <v>4.0753736170000003</v>
      </c>
      <c r="L5" s="134">
        <f t="shared" si="0"/>
        <v>7.4357908557909669</v>
      </c>
      <c r="M5" s="134">
        <f t="shared" si="1"/>
        <v>14.3</v>
      </c>
      <c r="N5" s="134">
        <f t="shared" si="2"/>
        <v>3.3</v>
      </c>
    </row>
    <row r="6" spans="1:14">
      <c r="A6" s="98" t="s">
        <v>219</v>
      </c>
      <c r="B6" s="98" t="s">
        <v>95</v>
      </c>
      <c r="C6" s="98" t="s">
        <v>150</v>
      </c>
      <c r="D6" s="98">
        <v>1210</v>
      </c>
      <c r="E6" s="99">
        <v>0.22</v>
      </c>
      <c r="F6" s="99">
        <v>50.8</v>
      </c>
      <c r="G6" s="99">
        <v>0</v>
      </c>
      <c r="H6" s="99">
        <v>1.2450000000000001</v>
      </c>
      <c r="I6" s="99">
        <v>0.21299999999999999</v>
      </c>
      <c r="J6" s="99">
        <v>0.28799999999999998</v>
      </c>
      <c r="K6" s="99">
        <v>2.0225096611600001E-2</v>
      </c>
      <c r="L6" s="134">
        <f t="shared" si="0"/>
        <v>2.4658437788862717E-2</v>
      </c>
      <c r="M6" s="134">
        <f t="shared" si="1"/>
        <v>0.1</v>
      </c>
      <c r="N6" s="134">
        <f t="shared" si="2"/>
        <v>0</v>
      </c>
    </row>
    <row r="7" spans="1:14">
      <c r="A7" s="98" t="s">
        <v>219</v>
      </c>
      <c r="B7" s="98" t="s">
        <v>95</v>
      </c>
      <c r="C7" s="98" t="s">
        <v>150</v>
      </c>
      <c r="D7" s="98">
        <v>1210</v>
      </c>
      <c r="E7" s="99">
        <v>0.22</v>
      </c>
      <c r="F7" s="99">
        <v>50.8</v>
      </c>
      <c r="G7" s="99">
        <v>0</v>
      </c>
      <c r="H7" s="99">
        <v>1.2450000000000001</v>
      </c>
      <c r="I7" s="99">
        <v>0.21299999999999999</v>
      </c>
      <c r="J7" s="99">
        <v>0.28799999999999998</v>
      </c>
      <c r="K7" s="99">
        <v>3.00916021927</v>
      </c>
      <c r="L7" s="134">
        <f t="shared" si="0"/>
        <v>3.6687681393339839</v>
      </c>
      <c r="M7" s="134">
        <f t="shared" si="1"/>
        <v>12.4</v>
      </c>
      <c r="N7" s="134">
        <f t="shared" si="2"/>
        <v>2.8</v>
      </c>
    </row>
    <row r="8" spans="1:14">
      <c r="K8" s="134">
        <f t="shared" ref="K8:M8" si="3">SUM(K2:K7)</f>
        <v>42.315788742401594</v>
      </c>
      <c r="L8" s="134">
        <f t="shared" si="3"/>
        <v>58.762988211780865</v>
      </c>
      <c r="M8" s="134">
        <f t="shared" si="3"/>
        <v>195.8</v>
      </c>
      <c r="N8">
        <f>SUM(N2:N7)</f>
        <v>41.999999999999993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9"/>
  <dimension ref="A1:N337"/>
  <sheetViews>
    <sheetView workbookViewId="0">
      <pane ySplit="1" topLeftCell="A2" activePane="bottomLeft" state="frozen"/>
      <selection pane="bottomLeft" activeCell="L19" sqref="L19:N19"/>
    </sheetView>
  </sheetViews>
  <sheetFormatPr defaultRowHeight="15"/>
  <cols>
    <col min="1" max="1" width="18.5703125" bestFit="1" customWidth="1"/>
    <col min="2" max="2" width="8.140625" bestFit="1" customWidth="1"/>
    <col min="3" max="3" width="12.7109375" style="14" bestFit="1" customWidth="1"/>
    <col min="4" max="4" width="7.85546875" bestFit="1" customWidth="1"/>
    <col min="5" max="5" width="13.7109375" style="14" bestFit="1" customWidth="1"/>
    <col min="6" max="6" width="14.7109375" bestFit="1" customWidth="1"/>
    <col min="7" max="10" width="13.7109375" bestFit="1" customWidth="1"/>
    <col min="11" max="11" width="15.7109375" bestFit="1" customWidth="1"/>
    <col min="12" max="12" width="12" bestFit="1" customWidth="1"/>
  </cols>
  <sheetData>
    <row r="1" spans="1:14" s="91" customFormat="1">
      <c r="A1" s="92" t="s">
        <v>211</v>
      </c>
      <c r="B1" s="92" t="s">
        <v>148</v>
      </c>
      <c r="C1" s="92" t="s">
        <v>212</v>
      </c>
      <c r="D1" s="92" t="s">
        <v>149</v>
      </c>
      <c r="E1" s="93" t="s">
        <v>213</v>
      </c>
      <c r="F1" s="93" t="s">
        <v>214</v>
      </c>
      <c r="G1" s="93" t="s">
        <v>215</v>
      </c>
      <c r="H1" s="93" t="s">
        <v>216</v>
      </c>
      <c r="I1" s="93" t="s">
        <v>217</v>
      </c>
      <c r="J1" s="93" t="s">
        <v>101</v>
      </c>
      <c r="K1" s="93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113" t="s">
        <v>226</v>
      </c>
      <c r="B2" s="113" t="s">
        <v>91</v>
      </c>
      <c r="C2" s="113" t="s">
        <v>99</v>
      </c>
      <c r="D2" s="113">
        <v>6172</v>
      </c>
      <c r="E2" s="114">
        <v>0.8</v>
      </c>
      <c r="F2" s="114">
        <v>49.9</v>
      </c>
      <c r="G2" s="114">
        <v>0</v>
      </c>
      <c r="H2" s="114">
        <v>0.60699999999999998</v>
      </c>
      <c r="I2" s="114">
        <v>3.3000000000000002E-2</v>
      </c>
      <c r="J2" s="114">
        <v>2.5999999999999999E-2</v>
      </c>
      <c r="K2" s="114">
        <v>5.8382506243499999E-2</v>
      </c>
      <c r="L2" s="134">
        <f>F2*J2*K2/12</f>
        <v>6.3121219666930741E-3</v>
      </c>
      <c r="M2" s="134">
        <f>ROUND(2.721*H2*L2,1)</f>
        <v>0</v>
      </c>
      <c r="N2" s="134">
        <f>ROUND((2.721*I2*L2)+(E2*K2),1)</f>
        <v>0</v>
      </c>
    </row>
    <row r="3" spans="1:14" s="14" customFormat="1">
      <c r="A3" s="113" t="s">
        <v>226</v>
      </c>
      <c r="B3" s="113" t="s">
        <v>91</v>
      </c>
      <c r="C3" s="113" t="s">
        <v>99</v>
      </c>
      <c r="D3" s="113">
        <v>4110</v>
      </c>
      <c r="E3" s="114">
        <v>0.8</v>
      </c>
      <c r="F3" s="114">
        <v>49.9</v>
      </c>
      <c r="G3" s="114">
        <v>0</v>
      </c>
      <c r="H3" s="114">
        <v>0.69099999999999995</v>
      </c>
      <c r="I3" s="114">
        <v>3.5999999999999997E-2</v>
      </c>
      <c r="J3" s="114">
        <v>0.26200000000000001</v>
      </c>
      <c r="K3" s="114">
        <v>6.1972006922399996E-3</v>
      </c>
      <c r="L3" s="134">
        <f t="shared" ref="L3:L15" si="0">F3*J3*K3/12</f>
        <v>6.7517468675172762E-3</v>
      </c>
      <c r="M3" s="134">
        <f t="shared" ref="M3:M16" si="1">ROUND(2.721*H3*L3,1)</f>
        <v>0</v>
      </c>
      <c r="N3" s="134">
        <f t="shared" ref="N3:N16" si="2">ROUND((2.721*I3*L3)+(E3*K3),1)</f>
        <v>0</v>
      </c>
    </row>
    <row r="4" spans="1:14" s="14" customFormat="1">
      <c r="A4" s="113" t="s">
        <v>226</v>
      </c>
      <c r="B4" s="113" t="s">
        <v>91</v>
      </c>
      <c r="C4" s="113" t="s">
        <v>99</v>
      </c>
      <c r="D4" s="113">
        <v>4110</v>
      </c>
      <c r="E4" s="114">
        <v>0.8</v>
      </c>
      <c r="F4" s="114">
        <v>49.9</v>
      </c>
      <c r="G4" s="114">
        <v>0</v>
      </c>
      <c r="H4" s="114">
        <v>0.69099999999999995</v>
      </c>
      <c r="I4" s="114">
        <v>3.5999999999999997E-2</v>
      </c>
      <c r="J4" s="114">
        <v>0.26200000000000001</v>
      </c>
      <c r="K4" s="114">
        <v>8.1068168953399994E-2</v>
      </c>
      <c r="L4" s="134">
        <f t="shared" si="0"/>
        <v>8.8322418938580075E-2</v>
      </c>
      <c r="M4" s="134">
        <f t="shared" si="1"/>
        <v>0.2</v>
      </c>
      <c r="N4" s="134">
        <f t="shared" si="2"/>
        <v>0.1</v>
      </c>
    </row>
    <row r="5" spans="1:14" s="14" customFormat="1">
      <c r="A5" s="113" t="s">
        <v>226</v>
      </c>
      <c r="B5" s="113" t="s">
        <v>91</v>
      </c>
      <c r="C5" s="113" t="s">
        <v>99</v>
      </c>
      <c r="D5" s="113">
        <v>1400</v>
      </c>
      <c r="E5" s="114">
        <v>0.8</v>
      </c>
      <c r="F5" s="114">
        <v>49.9</v>
      </c>
      <c r="G5" s="114">
        <v>0</v>
      </c>
      <c r="H5" s="114">
        <v>0.70899999999999996</v>
      </c>
      <c r="I5" s="114">
        <v>0.11700000000000001</v>
      </c>
      <c r="J5" s="114">
        <v>0.43099999999999999</v>
      </c>
      <c r="K5" s="114">
        <v>6.5781256747499996E-3</v>
      </c>
      <c r="L5" s="134">
        <f t="shared" si="0"/>
        <v>1.1789590922856729E-2</v>
      </c>
      <c r="M5" s="134">
        <f t="shared" si="1"/>
        <v>0</v>
      </c>
      <c r="N5" s="134">
        <f t="shared" si="2"/>
        <v>0</v>
      </c>
    </row>
    <row r="6" spans="1:14" s="14" customFormat="1">
      <c r="A6" s="113" t="s">
        <v>226</v>
      </c>
      <c r="B6" s="113" t="s">
        <v>95</v>
      </c>
      <c r="C6" s="113" t="s">
        <v>99</v>
      </c>
      <c r="D6" s="113">
        <v>8140</v>
      </c>
      <c r="E6" s="114">
        <v>0.8</v>
      </c>
      <c r="F6" s="114">
        <v>49.9</v>
      </c>
      <c r="G6" s="114">
        <v>0</v>
      </c>
      <c r="H6" s="114">
        <v>0.98599999999999999</v>
      </c>
      <c r="I6" s="114">
        <v>0.14299999999999999</v>
      </c>
      <c r="J6" s="114">
        <v>0.44600000000000001</v>
      </c>
      <c r="K6" s="114">
        <v>7.40249621065E-5</v>
      </c>
      <c r="L6" s="134">
        <f t="shared" si="0"/>
        <v>1.3728792847208333E-4</v>
      </c>
      <c r="M6" s="134">
        <f t="shared" si="1"/>
        <v>0</v>
      </c>
      <c r="N6" s="134">
        <f t="shared" si="2"/>
        <v>0</v>
      </c>
    </row>
    <row r="7" spans="1:14" s="14" customFormat="1">
      <c r="A7" s="113" t="s">
        <v>226</v>
      </c>
      <c r="B7" s="113" t="s">
        <v>95</v>
      </c>
      <c r="C7" s="113" t="s">
        <v>99</v>
      </c>
      <c r="D7" s="113">
        <v>4110</v>
      </c>
      <c r="E7" s="114">
        <v>0.8</v>
      </c>
      <c r="F7" s="114">
        <v>49.9</v>
      </c>
      <c r="G7" s="114">
        <v>0</v>
      </c>
      <c r="H7" s="114">
        <v>0.69099999999999995</v>
      </c>
      <c r="I7" s="114">
        <v>3.5999999999999997E-2</v>
      </c>
      <c r="J7" s="114">
        <v>0.26200000000000001</v>
      </c>
      <c r="K7" s="114">
        <v>1.76827584041E-3</v>
      </c>
      <c r="L7" s="134">
        <f t="shared" si="0"/>
        <v>1.9265070568626882E-3</v>
      </c>
      <c r="M7" s="134">
        <f t="shared" si="1"/>
        <v>0</v>
      </c>
      <c r="N7" s="134">
        <f t="shared" si="2"/>
        <v>0</v>
      </c>
    </row>
    <row r="8" spans="1:14" s="14" customFormat="1">
      <c r="A8" s="113" t="s">
        <v>226</v>
      </c>
      <c r="B8" s="113" t="s">
        <v>95</v>
      </c>
      <c r="C8" s="113" t="s">
        <v>99</v>
      </c>
      <c r="D8" s="113">
        <v>1400</v>
      </c>
      <c r="E8" s="114">
        <v>0.8</v>
      </c>
      <c r="F8" s="114">
        <v>49.9</v>
      </c>
      <c r="G8" s="114">
        <v>0</v>
      </c>
      <c r="H8" s="114">
        <v>0.70899999999999996</v>
      </c>
      <c r="I8" s="114">
        <v>0.11700000000000001</v>
      </c>
      <c r="J8" s="114">
        <v>0.43099999999999999</v>
      </c>
      <c r="K8" s="114">
        <v>0.36087131436300002</v>
      </c>
      <c r="L8" s="134">
        <f t="shared" si="0"/>
        <v>0.64676860590613372</v>
      </c>
      <c r="M8" s="134">
        <f t="shared" si="1"/>
        <v>1.2</v>
      </c>
      <c r="N8" s="134">
        <f t="shared" si="2"/>
        <v>0.5</v>
      </c>
    </row>
    <row r="9" spans="1:14" s="14" customFormat="1">
      <c r="A9" s="113" t="s">
        <v>226</v>
      </c>
      <c r="B9" s="113" t="s">
        <v>95</v>
      </c>
      <c r="C9" s="113" t="s">
        <v>99</v>
      </c>
      <c r="D9" s="113">
        <v>8140</v>
      </c>
      <c r="E9" s="114">
        <v>0.8</v>
      </c>
      <c r="F9" s="114">
        <v>49.9</v>
      </c>
      <c r="G9" s="114">
        <v>0</v>
      </c>
      <c r="H9" s="114">
        <v>0.98599999999999999</v>
      </c>
      <c r="I9" s="114">
        <v>0.14299999999999999</v>
      </c>
      <c r="J9" s="114">
        <v>0.44600000000000001</v>
      </c>
      <c r="K9" s="114">
        <v>6.07683859756E-3</v>
      </c>
      <c r="L9" s="134">
        <f t="shared" si="0"/>
        <v>1.1270206143678067E-2</v>
      </c>
      <c r="M9" s="134">
        <f t="shared" si="1"/>
        <v>0</v>
      </c>
      <c r="N9" s="134">
        <f t="shared" si="2"/>
        <v>0</v>
      </c>
    </row>
    <row r="10" spans="1:14" s="14" customFormat="1">
      <c r="A10" s="113" t="s">
        <v>226</v>
      </c>
      <c r="B10" s="113" t="s">
        <v>95</v>
      </c>
      <c r="C10" s="113" t="s">
        <v>99</v>
      </c>
      <c r="D10" s="113">
        <v>8140</v>
      </c>
      <c r="E10" s="114">
        <v>0.8</v>
      </c>
      <c r="F10" s="114">
        <v>49.9</v>
      </c>
      <c r="G10" s="114">
        <v>0</v>
      </c>
      <c r="H10" s="114">
        <v>0.98599999999999999</v>
      </c>
      <c r="I10" s="114">
        <v>0.14299999999999999</v>
      </c>
      <c r="J10" s="114">
        <v>0.44600000000000001</v>
      </c>
      <c r="K10" s="114">
        <v>3.2372536548700001E-3</v>
      </c>
      <c r="L10" s="134">
        <f t="shared" si="0"/>
        <v>6.0038645825494829E-3</v>
      </c>
      <c r="M10" s="134">
        <f t="shared" si="1"/>
        <v>0</v>
      </c>
      <c r="N10" s="134">
        <f t="shared" si="2"/>
        <v>0</v>
      </c>
    </row>
    <row r="11" spans="1:14" s="14" customFormat="1">
      <c r="A11" s="113" t="s">
        <v>226</v>
      </c>
      <c r="B11" s="113" t="s">
        <v>95</v>
      </c>
      <c r="C11" s="113" t="s">
        <v>99</v>
      </c>
      <c r="D11" s="113">
        <v>8140</v>
      </c>
      <c r="E11" s="114">
        <v>0.8</v>
      </c>
      <c r="F11" s="114">
        <v>49.9</v>
      </c>
      <c r="G11" s="114">
        <v>0</v>
      </c>
      <c r="H11" s="114">
        <v>0.98599999999999999</v>
      </c>
      <c r="I11" s="114">
        <v>0.14299999999999999</v>
      </c>
      <c r="J11" s="114">
        <v>0.44600000000000001</v>
      </c>
      <c r="K11" s="114">
        <v>7.0800156340500003E-3</v>
      </c>
      <c r="L11" s="134">
        <f t="shared" si="0"/>
        <v>1.3130714995169697E-2</v>
      </c>
      <c r="M11" s="134">
        <f t="shared" si="1"/>
        <v>0</v>
      </c>
      <c r="N11" s="134">
        <f t="shared" si="2"/>
        <v>0</v>
      </c>
    </row>
    <row r="12" spans="1:14" s="14" customFormat="1">
      <c r="A12" s="113" t="s">
        <v>226</v>
      </c>
      <c r="B12" s="113" t="s">
        <v>93</v>
      </c>
      <c r="C12" s="113" t="s">
        <v>99</v>
      </c>
      <c r="D12" s="113">
        <v>4110</v>
      </c>
      <c r="E12" s="114">
        <v>0.8</v>
      </c>
      <c r="F12" s="114">
        <v>49.9</v>
      </c>
      <c r="G12" s="114">
        <v>0</v>
      </c>
      <c r="H12" s="114">
        <v>0.69099999999999995</v>
      </c>
      <c r="I12" s="114">
        <v>3.5999999999999997E-2</v>
      </c>
      <c r="J12" s="114">
        <v>0.26200000000000001</v>
      </c>
      <c r="K12" s="114">
        <v>9.2721825600699994E-3</v>
      </c>
      <c r="L12" s="134">
        <f t="shared" si="0"/>
        <v>1.0101888362820263E-2</v>
      </c>
      <c r="M12" s="134">
        <f t="shared" si="1"/>
        <v>0</v>
      </c>
      <c r="N12" s="134">
        <f t="shared" si="2"/>
        <v>0</v>
      </c>
    </row>
    <row r="13" spans="1:14" s="14" customFormat="1">
      <c r="A13" s="113" t="s">
        <v>226</v>
      </c>
      <c r="B13" s="113" t="s">
        <v>93</v>
      </c>
      <c r="C13" s="113" t="s">
        <v>99</v>
      </c>
      <c r="D13" s="113">
        <v>1400</v>
      </c>
      <c r="E13" s="114">
        <v>0.8</v>
      </c>
      <c r="F13" s="114">
        <v>49.9</v>
      </c>
      <c r="G13" s="114">
        <v>0</v>
      </c>
      <c r="H13" s="114">
        <v>0.70899999999999996</v>
      </c>
      <c r="I13" s="114">
        <v>0.11700000000000001</v>
      </c>
      <c r="J13" s="114">
        <v>0.43099999999999999</v>
      </c>
      <c r="K13" s="114">
        <v>4.0290679759399997E-2</v>
      </c>
      <c r="L13" s="134">
        <f t="shared" si="0"/>
        <v>7.2210635043119975E-2</v>
      </c>
      <c r="M13" s="134">
        <f t="shared" si="1"/>
        <v>0.1</v>
      </c>
      <c r="N13" s="134">
        <f t="shared" si="2"/>
        <v>0.1</v>
      </c>
    </row>
    <row r="14" spans="1:14" s="14" customFormat="1">
      <c r="A14" s="113" t="s">
        <v>226</v>
      </c>
      <c r="B14" s="113" t="s">
        <v>95</v>
      </c>
      <c r="C14" s="113" t="s">
        <v>99</v>
      </c>
      <c r="D14" s="113">
        <v>6172</v>
      </c>
      <c r="E14" s="114">
        <v>0.8</v>
      </c>
      <c r="F14" s="114">
        <v>49.9</v>
      </c>
      <c r="G14" s="114">
        <v>0</v>
      </c>
      <c r="H14" s="114">
        <v>0.60699999999999998</v>
      </c>
      <c r="I14" s="114">
        <v>3.3000000000000002E-2</v>
      </c>
      <c r="J14" s="114">
        <v>2.5999999999999999E-2</v>
      </c>
      <c r="K14" s="114">
        <v>3.9969742631199998E-2</v>
      </c>
      <c r="L14" s="134">
        <f t="shared" si="0"/>
        <v>4.3213953408099059E-3</v>
      </c>
      <c r="M14" s="134">
        <f t="shared" si="1"/>
        <v>0</v>
      </c>
      <c r="N14" s="134">
        <f t="shared" si="2"/>
        <v>0</v>
      </c>
    </row>
    <row r="15" spans="1:14">
      <c r="A15" s="113" t="s">
        <v>226</v>
      </c>
      <c r="B15" s="113" t="s">
        <v>95</v>
      </c>
      <c r="C15" s="113" t="s">
        <v>99</v>
      </c>
      <c r="D15" s="113">
        <v>4110</v>
      </c>
      <c r="E15" s="114">
        <v>0.8</v>
      </c>
      <c r="F15" s="114">
        <v>49.9</v>
      </c>
      <c r="G15" s="114">
        <v>0</v>
      </c>
      <c r="H15" s="114">
        <v>0.69099999999999995</v>
      </c>
      <c r="I15" s="114">
        <v>3.5999999999999997E-2</v>
      </c>
      <c r="J15" s="114">
        <v>0.26200000000000001</v>
      </c>
      <c r="K15" s="114">
        <v>4.9792415652299998E-2</v>
      </c>
      <c r="L15" s="134">
        <f t="shared" si="0"/>
        <v>5.4248006979586642E-2</v>
      </c>
      <c r="M15" s="134">
        <f t="shared" si="1"/>
        <v>0.1</v>
      </c>
      <c r="N15" s="134">
        <f t="shared" si="2"/>
        <v>0</v>
      </c>
    </row>
    <row r="16" spans="1:14">
      <c r="A16" s="113" t="s">
        <v>226</v>
      </c>
      <c r="B16" s="113" t="s">
        <v>95</v>
      </c>
      <c r="C16" s="113" t="s">
        <v>100</v>
      </c>
      <c r="D16" s="113">
        <v>5120</v>
      </c>
      <c r="E16" s="114">
        <v>0.63</v>
      </c>
      <c r="F16" s="114">
        <v>53.6</v>
      </c>
      <c r="G16" s="114">
        <v>0.66</v>
      </c>
      <c r="H16" s="114">
        <v>0.505</v>
      </c>
      <c r="I16" s="114">
        <v>6.8000000000000005E-2</v>
      </c>
      <c r="J16" s="114">
        <v>5.2999999999999999E-2</v>
      </c>
      <c r="K16" s="114">
        <v>1.03114344106E-2</v>
      </c>
      <c r="L16" s="134">
        <f>(F16*J16*K16/12)+(G16*K16)</f>
        <v>9.246606950465374E-3</v>
      </c>
      <c r="M16" s="134">
        <f t="shared" si="1"/>
        <v>0</v>
      </c>
      <c r="N16" s="134">
        <f t="shared" si="2"/>
        <v>0</v>
      </c>
    </row>
    <row r="17" spans="1:14">
      <c r="A17" s="113" t="s">
        <v>226</v>
      </c>
      <c r="B17" s="113" t="s">
        <v>95</v>
      </c>
      <c r="C17" s="113" t="s">
        <v>100</v>
      </c>
      <c r="D17" s="113">
        <v>1110</v>
      </c>
      <c r="E17" s="114">
        <v>0.63</v>
      </c>
      <c r="F17" s="114">
        <v>53.6</v>
      </c>
      <c r="G17" s="114">
        <v>0.66</v>
      </c>
      <c r="H17" s="114">
        <v>0.96799999999999997</v>
      </c>
      <c r="I17" s="114">
        <v>0.125</v>
      </c>
      <c r="J17" s="114">
        <v>0.28799999999999998</v>
      </c>
      <c r="K17" s="114">
        <v>0.181885498432</v>
      </c>
      <c r="L17" s="134">
        <f t="shared" ref="L17:L22" si="3">(F17*J17*K17/12)+(G17*K17)</f>
        <v>0.35402193414804478</v>
      </c>
      <c r="M17" s="134">
        <f t="shared" ref="M17:M22" si="4">ROUND(2.721*H17*L17,1)</f>
        <v>0.9</v>
      </c>
      <c r="N17" s="134">
        <f t="shared" ref="N17:N22" si="5">ROUND((2.721*I17*L17)+(E17*K17),1)</f>
        <v>0.2</v>
      </c>
    </row>
    <row r="18" spans="1:14">
      <c r="A18" s="113" t="s">
        <v>226</v>
      </c>
      <c r="B18" s="113" t="s">
        <v>95</v>
      </c>
      <c r="C18" s="113" t="s">
        <v>100</v>
      </c>
      <c r="D18" s="113">
        <v>1210</v>
      </c>
      <c r="E18" s="114">
        <v>0.63</v>
      </c>
      <c r="F18" s="114">
        <v>53.6</v>
      </c>
      <c r="G18" s="114">
        <v>0.66</v>
      </c>
      <c r="H18" s="114">
        <v>1.2450000000000001</v>
      </c>
      <c r="I18" s="114">
        <v>0.21299999999999999</v>
      </c>
      <c r="J18" s="114">
        <v>0.28799999999999998</v>
      </c>
      <c r="K18" s="114">
        <v>4.49754138511E-4</v>
      </c>
      <c r="L18" s="134">
        <f t="shared" si="3"/>
        <v>8.7540145519781048E-4</v>
      </c>
      <c r="M18" s="134">
        <f t="shared" si="4"/>
        <v>0</v>
      </c>
      <c r="N18" s="134">
        <f t="shared" si="5"/>
        <v>0</v>
      </c>
    </row>
    <row r="19" spans="1:14">
      <c r="A19" s="113" t="s">
        <v>226</v>
      </c>
      <c r="B19" s="134"/>
      <c r="C19" s="113" t="s">
        <v>100</v>
      </c>
      <c r="D19" s="113">
        <v>5120</v>
      </c>
      <c r="E19" s="114">
        <v>0.63</v>
      </c>
      <c r="F19" s="114">
        <v>53.6</v>
      </c>
      <c r="G19" s="114">
        <v>0.66</v>
      </c>
      <c r="H19" s="114">
        <v>0.505</v>
      </c>
      <c r="I19" s="114">
        <v>6.8000000000000005E-2</v>
      </c>
      <c r="J19" s="114">
        <v>5.2999999999999999E-2</v>
      </c>
      <c r="K19" s="114">
        <v>1.53118737428E-2</v>
      </c>
      <c r="L19" s="134">
        <f t="shared" si="3"/>
        <v>1.3730667580960188E-2</v>
      </c>
      <c r="M19" s="134">
        <f t="shared" si="4"/>
        <v>0</v>
      </c>
      <c r="N19" s="134">
        <f t="shared" si="5"/>
        <v>0</v>
      </c>
    </row>
    <row r="20" spans="1:14">
      <c r="A20" s="113" t="s">
        <v>226</v>
      </c>
      <c r="B20" s="134"/>
      <c r="C20" s="113" t="s">
        <v>100</v>
      </c>
      <c r="D20" s="113">
        <v>1110</v>
      </c>
      <c r="E20" s="114">
        <v>0.63</v>
      </c>
      <c r="F20" s="114">
        <v>53.6</v>
      </c>
      <c r="G20" s="114">
        <v>0.66</v>
      </c>
      <c r="H20" s="114">
        <v>0.96799999999999997</v>
      </c>
      <c r="I20" s="114">
        <v>0.125</v>
      </c>
      <c r="J20" s="114">
        <v>0.28799999999999998</v>
      </c>
      <c r="K20" s="114">
        <v>1.1572692509200001E-3</v>
      </c>
      <c r="L20" s="134">
        <f t="shared" si="3"/>
        <v>2.2525088699906883E-3</v>
      </c>
      <c r="M20" s="134">
        <f t="shared" si="4"/>
        <v>0</v>
      </c>
      <c r="N20" s="134">
        <f t="shared" si="5"/>
        <v>0</v>
      </c>
    </row>
    <row r="21" spans="1:14">
      <c r="A21" s="113" t="s">
        <v>226</v>
      </c>
      <c r="B21" s="113" t="s">
        <v>95</v>
      </c>
      <c r="C21" s="113" t="s">
        <v>100</v>
      </c>
      <c r="D21" s="113">
        <v>1210</v>
      </c>
      <c r="E21" s="114">
        <v>0.63</v>
      </c>
      <c r="F21" s="114">
        <v>53.6</v>
      </c>
      <c r="G21" s="114">
        <v>0.66</v>
      </c>
      <c r="H21" s="114">
        <v>1.2450000000000001</v>
      </c>
      <c r="I21" s="114">
        <v>0.21299999999999999</v>
      </c>
      <c r="J21" s="114">
        <v>0.28799999999999998</v>
      </c>
      <c r="K21" s="114">
        <v>1.86044614059E-2</v>
      </c>
      <c r="L21" s="134">
        <f t="shared" si="3"/>
        <v>3.6211723680443765E-2</v>
      </c>
      <c r="M21" s="134">
        <f t="shared" si="4"/>
        <v>0.1</v>
      </c>
      <c r="N21" s="134">
        <f t="shared" si="5"/>
        <v>0</v>
      </c>
    </row>
    <row r="22" spans="1:14">
      <c r="A22" s="113" t="s">
        <v>226</v>
      </c>
      <c r="B22" s="113" t="s">
        <v>95</v>
      </c>
      <c r="C22" s="113" t="s">
        <v>150</v>
      </c>
      <c r="D22" s="113">
        <v>1110</v>
      </c>
      <c r="E22" s="114">
        <v>0.22</v>
      </c>
      <c r="F22" s="114">
        <v>50.8</v>
      </c>
      <c r="G22" s="114">
        <v>0</v>
      </c>
      <c r="H22" s="114">
        <v>0.96799999999999997</v>
      </c>
      <c r="I22" s="114">
        <v>0.125</v>
      </c>
      <c r="J22" s="114">
        <v>0.28799999999999998</v>
      </c>
      <c r="K22" s="114">
        <v>4.7734990732</v>
      </c>
      <c r="L22" s="134">
        <f t="shared" si="3"/>
        <v>5.8198500700454394</v>
      </c>
      <c r="M22" s="134">
        <f t="shared" si="4"/>
        <v>15.3</v>
      </c>
      <c r="N22" s="134">
        <f t="shared" si="5"/>
        <v>3</v>
      </c>
    </row>
    <row r="23" spans="1:14">
      <c r="A23" s="113" t="s">
        <v>226</v>
      </c>
      <c r="B23" s="113" t="s">
        <v>91</v>
      </c>
      <c r="C23" s="113" t="s">
        <v>150</v>
      </c>
      <c r="D23" s="113">
        <v>1210</v>
      </c>
      <c r="E23" s="114">
        <v>0.22</v>
      </c>
      <c r="F23" s="114">
        <v>50.8</v>
      </c>
      <c r="G23" s="114">
        <v>0</v>
      </c>
      <c r="H23" s="114">
        <v>1.2450000000000001</v>
      </c>
      <c r="I23" s="114">
        <v>0.21299999999999999</v>
      </c>
      <c r="J23" s="114">
        <v>0.28799999999999998</v>
      </c>
      <c r="K23" s="114">
        <v>4.6787908353800001</v>
      </c>
      <c r="L23" s="134">
        <f t="shared" ref="L23:L86" si="6">(F23*J23*K23/12)+(G23*K23)</f>
        <v>5.7043817864952961</v>
      </c>
      <c r="M23" s="134">
        <f t="shared" ref="M23:M86" si="7">ROUND(2.721*H23*L23,1)</f>
        <v>19.3</v>
      </c>
      <c r="N23" s="134">
        <f t="shared" ref="N23:N86" si="8">ROUND((2.721*I23*L23)+(E23*K23),1)</f>
        <v>4.3</v>
      </c>
    </row>
    <row r="24" spans="1:14">
      <c r="A24" s="113" t="s">
        <v>226</v>
      </c>
      <c r="B24" s="113" t="s">
        <v>95</v>
      </c>
      <c r="C24" s="113" t="s">
        <v>150</v>
      </c>
      <c r="D24" s="113">
        <v>4110</v>
      </c>
      <c r="E24" s="114">
        <v>0.22</v>
      </c>
      <c r="F24" s="114">
        <v>50.8</v>
      </c>
      <c r="G24" s="114">
        <v>0</v>
      </c>
      <c r="H24" s="114">
        <v>0.69099999999999995</v>
      </c>
      <c r="I24" s="114">
        <v>3.5999999999999997E-2</v>
      </c>
      <c r="J24" s="114">
        <v>0.26200000000000001</v>
      </c>
      <c r="K24" s="114">
        <v>3.6334657705800001E-2</v>
      </c>
      <c r="L24" s="134">
        <f t="shared" si="6"/>
        <v>4.0299980016759641E-2</v>
      </c>
      <c r="M24" s="134">
        <f t="shared" si="7"/>
        <v>0.1</v>
      </c>
      <c r="N24" s="134">
        <f t="shared" si="8"/>
        <v>0</v>
      </c>
    </row>
    <row r="25" spans="1:14">
      <c r="A25" s="113" t="s">
        <v>226</v>
      </c>
      <c r="B25" s="113" t="s">
        <v>95</v>
      </c>
      <c r="C25" s="113" t="s">
        <v>150</v>
      </c>
      <c r="D25" s="113">
        <v>1400</v>
      </c>
      <c r="E25" s="114">
        <v>0.22</v>
      </c>
      <c r="F25" s="114">
        <v>50.8</v>
      </c>
      <c r="G25" s="114">
        <v>0</v>
      </c>
      <c r="H25" s="114">
        <v>0.70899999999999996</v>
      </c>
      <c r="I25" s="114">
        <v>0.11700000000000001</v>
      </c>
      <c r="J25" s="114">
        <v>0.43099999999999999</v>
      </c>
      <c r="K25" s="114">
        <v>1.14639419198</v>
      </c>
      <c r="L25" s="134">
        <f t="shared" si="6"/>
        <v>2.0916726295469754</v>
      </c>
      <c r="M25" s="134">
        <f t="shared" si="7"/>
        <v>4</v>
      </c>
      <c r="N25" s="134">
        <f t="shared" si="8"/>
        <v>0.9</v>
      </c>
    </row>
    <row r="26" spans="1:14">
      <c r="A26" s="113" t="s">
        <v>226</v>
      </c>
      <c r="B26" s="113" t="s">
        <v>95</v>
      </c>
      <c r="C26" s="113" t="s">
        <v>150</v>
      </c>
      <c r="D26" s="113">
        <v>1210</v>
      </c>
      <c r="E26" s="114">
        <v>0.22</v>
      </c>
      <c r="F26" s="114">
        <v>50.8</v>
      </c>
      <c r="G26" s="114">
        <v>0</v>
      </c>
      <c r="H26" s="114">
        <v>1.2450000000000001</v>
      </c>
      <c r="I26" s="114">
        <v>0.21299999999999999</v>
      </c>
      <c r="J26" s="114">
        <v>0.28799999999999998</v>
      </c>
      <c r="K26" s="114">
        <v>10.5798310558</v>
      </c>
      <c r="L26" s="134">
        <f t="shared" si="6"/>
        <v>12.898930023231358</v>
      </c>
      <c r="M26" s="134">
        <f t="shared" si="7"/>
        <v>43.7</v>
      </c>
      <c r="N26" s="134">
        <f t="shared" si="8"/>
        <v>9.8000000000000007</v>
      </c>
    </row>
    <row r="27" spans="1:14">
      <c r="A27" s="113" t="s">
        <v>226</v>
      </c>
      <c r="B27" s="113" t="s">
        <v>95</v>
      </c>
      <c r="C27" s="113" t="s">
        <v>150</v>
      </c>
      <c r="D27" s="113">
        <v>1210</v>
      </c>
      <c r="E27" s="114">
        <v>0.22</v>
      </c>
      <c r="F27" s="114">
        <v>50.8</v>
      </c>
      <c r="G27" s="114">
        <v>0</v>
      </c>
      <c r="H27" s="114">
        <v>1.2450000000000001</v>
      </c>
      <c r="I27" s="114">
        <v>0.21299999999999999</v>
      </c>
      <c r="J27" s="114">
        <v>0.28799999999999998</v>
      </c>
      <c r="K27" s="114">
        <v>38.2561845691</v>
      </c>
      <c r="L27" s="134">
        <f t="shared" si="6"/>
        <v>46.64194022664671</v>
      </c>
      <c r="M27" s="134">
        <f t="shared" si="7"/>
        <v>158</v>
      </c>
      <c r="N27" s="134">
        <f t="shared" si="8"/>
        <v>35.4</v>
      </c>
    </row>
    <row r="28" spans="1:14">
      <c r="A28" s="113" t="s">
        <v>226</v>
      </c>
      <c r="B28" s="113" t="s">
        <v>93</v>
      </c>
      <c r="C28" s="113" t="s">
        <v>150</v>
      </c>
      <c r="D28" s="113">
        <v>5300</v>
      </c>
      <c r="E28" s="114">
        <v>0.22</v>
      </c>
      <c r="F28" s="114">
        <v>50.8</v>
      </c>
      <c r="G28" s="114">
        <v>0</v>
      </c>
      <c r="H28" s="114">
        <v>0.505</v>
      </c>
      <c r="I28" s="114">
        <v>6.8000000000000005E-2</v>
      </c>
      <c r="J28" s="114">
        <v>5.2999999999999999E-2</v>
      </c>
      <c r="K28" s="114">
        <v>0.57507585704499997</v>
      </c>
      <c r="L28" s="134">
        <f t="shared" si="6"/>
        <v>0.12902785312566314</v>
      </c>
      <c r="M28" s="134">
        <f t="shared" si="7"/>
        <v>0.2</v>
      </c>
      <c r="N28" s="134">
        <f t="shared" si="8"/>
        <v>0.2</v>
      </c>
    </row>
    <row r="29" spans="1:14">
      <c r="A29" s="113" t="s">
        <v>226</v>
      </c>
      <c r="B29" s="113" t="s">
        <v>93</v>
      </c>
      <c r="C29" s="113" t="s">
        <v>150</v>
      </c>
      <c r="D29" s="113">
        <v>5300</v>
      </c>
      <c r="E29" s="114">
        <v>0.22</v>
      </c>
      <c r="F29" s="114">
        <v>50.8</v>
      </c>
      <c r="G29" s="114">
        <v>0</v>
      </c>
      <c r="H29" s="114">
        <v>0.505</v>
      </c>
      <c r="I29" s="114">
        <v>6.8000000000000005E-2</v>
      </c>
      <c r="J29" s="114">
        <v>5.2999999999999999E-2</v>
      </c>
      <c r="K29" s="114">
        <v>6.4762224985700001E-2</v>
      </c>
      <c r="L29" s="134">
        <f t="shared" si="6"/>
        <v>1.4530484545958221E-2</v>
      </c>
      <c r="M29" s="134">
        <f t="shared" si="7"/>
        <v>0</v>
      </c>
      <c r="N29" s="134">
        <f t="shared" si="8"/>
        <v>0</v>
      </c>
    </row>
    <row r="30" spans="1:14">
      <c r="A30" s="113" t="s">
        <v>226</v>
      </c>
      <c r="B30" s="113" t="s">
        <v>93</v>
      </c>
      <c r="C30" s="113" t="s">
        <v>150</v>
      </c>
      <c r="D30" s="113">
        <v>1210</v>
      </c>
      <c r="E30" s="114">
        <v>0.22</v>
      </c>
      <c r="F30" s="114">
        <v>50.8</v>
      </c>
      <c r="G30" s="114">
        <v>0</v>
      </c>
      <c r="H30" s="114">
        <v>1.2450000000000001</v>
      </c>
      <c r="I30" s="114">
        <v>0.21299999999999999</v>
      </c>
      <c r="J30" s="114">
        <v>0.28799999999999998</v>
      </c>
      <c r="K30" s="114">
        <v>9.4482479823700007</v>
      </c>
      <c r="L30" s="134">
        <f t="shared" si="6"/>
        <v>11.519303940105504</v>
      </c>
      <c r="M30" s="134">
        <f t="shared" si="7"/>
        <v>39</v>
      </c>
      <c r="N30" s="134">
        <f t="shared" si="8"/>
        <v>8.8000000000000007</v>
      </c>
    </row>
    <row r="31" spans="1:14">
      <c r="A31" s="113" t="s">
        <v>226</v>
      </c>
      <c r="B31" s="113" t="s">
        <v>93</v>
      </c>
      <c r="C31" s="113" t="s">
        <v>150</v>
      </c>
      <c r="D31" s="113">
        <v>1210</v>
      </c>
      <c r="E31" s="114">
        <v>0.22</v>
      </c>
      <c r="F31" s="114">
        <v>50.8</v>
      </c>
      <c r="G31" s="114">
        <v>0</v>
      </c>
      <c r="H31" s="114">
        <v>1.2450000000000001</v>
      </c>
      <c r="I31" s="114">
        <v>0.21299999999999999</v>
      </c>
      <c r="J31" s="114">
        <v>0.28799999999999998</v>
      </c>
      <c r="K31" s="114">
        <v>9.5187290909099997E-2</v>
      </c>
      <c r="L31" s="134">
        <f t="shared" si="6"/>
        <v>0.1160523450763747</v>
      </c>
      <c r="M31" s="134">
        <f t="shared" si="7"/>
        <v>0.4</v>
      </c>
      <c r="N31" s="134">
        <f t="shared" si="8"/>
        <v>0.1</v>
      </c>
    </row>
    <row r="32" spans="1:14">
      <c r="A32" s="113" t="s">
        <v>226</v>
      </c>
      <c r="B32" s="113" t="s">
        <v>93</v>
      </c>
      <c r="C32" s="113" t="s">
        <v>150</v>
      </c>
      <c r="D32" s="113">
        <v>7430</v>
      </c>
      <c r="E32" s="114">
        <v>0.22</v>
      </c>
      <c r="F32" s="114">
        <v>50.8</v>
      </c>
      <c r="G32" s="114">
        <v>0</v>
      </c>
      <c r="H32" s="114">
        <v>0.70899999999999996</v>
      </c>
      <c r="I32" s="114">
        <v>9.8000000000000004E-2</v>
      </c>
      <c r="J32" s="114">
        <v>0.26200000000000001</v>
      </c>
      <c r="K32" s="114">
        <v>4.3418673857099996</v>
      </c>
      <c r="L32" s="134">
        <f t="shared" si="6"/>
        <v>4.8157098464038173</v>
      </c>
      <c r="M32" s="134">
        <f t="shared" si="7"/>
        <v>9.3000000000000007</v>
      </c>
      <c r="N32" s="134">
        <f t="shared" si="8"/>
        <v>2.2000000000000002</v>
      </c>
    </row>
    <row r="33" spans="1:14">
      <c r="A33" s="113" t="s">
        <v>226</v>
      </c>
      <c r="B33" s="113" t="s">
        <v>93</v>
      </c>
      <c r="C33" s="113" t="s">
        <v>150</v>
      </c>
      <c r="D33" s="113">
        <v>5300</v>
      </c>
      <c r="E33" s="114">
        <v>0.22</v>
      </c>
      <c r="F33" s="114">
        <v>50.8</v>
      </c>
      <c r="G33" s="114">
        <v>0</v>
      </c>
      <c r="H33" s="114">
        <v>0.505</v>
      </c>
      <c r="I33" s="114">
        <v>6.8000000000000005E-2</v>
      </c>
      <c r="J33" s="114">
        <v>5.2999999999999999E-2</v>
      </c>
      <c r="K33" s="114">
        <v>1.1339439341999999</v>
      </c>
      <c r="L33" s="134">
        <f t="shared" si="6"/>
        <v>0.25441922070333994</v>
      </c>
      <c r="M33" s="134">
        <f t="shared" si="7"/>
        <v>0.3</v>
      </c>
      <c r="N33" s="134">
        <f t="shared" si="8"/>
        <v>0.3</v>
      </c>
    </row>
    <row r="34" spans="1:14">
      <c r="A34" s="113" t="s">
        <v>226</v>
      </c>
      <c r="B34" s="113" t="s">
        <v>95</v>
      </c>
      <c r="C34" s="113" t="s">
        <v>150</v>
      </c>
      <c r="D34" s="113">
        <v>1210</v>
      </c>
      <c r="E34" s="114">
        <v>0.22</v>
      </c>
      <c r="F34" s="114">
        <v>50.8</v>
      </c>
      <c r="G34" s="114">
        <v>0</v>
      </c>
      <c r="H34" s="114">
        <v>1.2450000000000001</v>
      </c>
      <c r="I34" s="114">
        <v>0.21299999999999999</v>
      </c>
      <c r="J34" s="114">
        <v>0.28799999999999998</v>
      </c>
      <c r="K34" s="114">
        <v>16.710853413100001</v>
      </c>
      <c r="L34" s="134">
        <f t="shared" si="6"/>
        <v>20.373872481251517</v>
      </c>
      <c r="M34" s="134">
        <f t="shared" si="7"/>
        <v>69</v>
      </c>
      <c r="N34" s="134">
        <f t="shared" si="8"/>
        <v>15.5</v>
      </c>
    </row>
    <row r="35" spans="1:14">
      <c r="A35" s="113" t="s">
        <v>226</v>
      </c>
      <c r="B35" s="113" t="s">
        <v>93</v>
      </c>
      <c r="C35" s="113" t="s">
        <v>150</v>
      </c>
      <c r="D35" s="113">
        <v>1210</v>
      </c>
      <c r="E35" s="114">
        <v>0.22</v>
      </c>
      <c r="F35" s="114">
        <v>50.8</v>
      </c>
      <c r="G35" s="114">
        <v>0</v>
      </c>
      <c r="H35" s="114">
        <v>1.2450000000000001</v>
      </c>
      <c r="I35" s="114">
        <v>0.21299999999999999</v>
      </c>
      <c r="J35" s="114">
        <v>0.28799999999999998</v>
      </c>
      <c r="K35" s="114">
        <v>3.1861067506999997E-2</v>
      </c>
      <c r="L35" s="134">
        <f t="shared" si="6"/>
        <v>3.8845013504534391E-2</v>
      </c>
      <c r="M35" s="134">
        <f t="shared" si="7"/>
        <v>0.1</v>
      </c>
      <c r="N35" s="134">
        <f t="shared" si="8"/>
        <v>0</v>
      </c>
    </row>
    <row r="36" spans="1:14">
      <c r="A36" s="113" t="s">
        <v>226</v>
      </c>
      <c r="B36" s="113" t="s">
        <v>91</v>
      </c>
      <c r="C36" s="113" t="s">
        <v>150</v>
      </c>
      <c r="D36" s="113">
        <v>4220</v>
      </c>
      <c r="E36" s="114">
        <v>0.22</v>
      </c>
      <c r="F36" s="114">
        <v>50.8</v>
      </c>
      <c r="G36" s="114">
        <v>0</v>
      </c>
      <c r="H36" s="114">
        <v>0.69099999999999995</v>
      </c>
      <c r="I36" s="114">
        <v>3.5999999999999997E-2</v>
      </c>
      <c r="J36" s="114">
        <v>0.26200000000000001</v>
      </c>
      <c r="K36" s="114">
        <v>5.1172443733100001</v>
      </c>
      <c r="L36" s="134">
        <f t="shared" si="6"/>
        <v>5.6757063092505646</v>
      </c>
      <c r="M36" s="134">
        <f t="shared" si="7"/>
        <v>10.7</v>
      </c>
      <c r="N36" s="134">
        <f t="shared" si="8"/>
        <v>1.7</v>
      </c>
    </row>
    <row r="37" spans="1:14">
      <c r="A37" s="113" t="s">
        <v>226</v>
      </c>
      <c r="B37" s="113" t="s">
        <v>91</v>
      </c>
      <c r="C37" s="113" t="s">
        <v>150</v>
      </c>
      <c r="D37" s="113">
        <v>1210</v>
      </c>
      <c r="E37" s="114">
        <v>0.22</v>
      </c>
      <c r="F37" s="114">
        <v>50.8</v>
      </c>
      <c r="G37" s="114">
        <v>0</v>
      </c>
      <c r="H37" s="114">
        <v>1.2450000000000001</v>
      </c>
      <c r="I37" s="114">
        <v>0.21299999999999999</v>
      </c>
      <c r="J37" s="114">
        <v>0.28799999999999998</v>
      </c>
      <c r="K37" s="114">
        <v>28.7279694329</v>
      </c>
      <c r="L37" s="134">
        <f t="shared" si="6"/>
        <v>35.025140332591675</v>
      </c>
      <c r="M37" s="134">
        <f t="shared" si="7"/>
        <v>118.7</v>
      </c>
      <c r="N37" s="134">
        <f t="shared" si="8"/>
        <v>26.6</v>
      </c>
    </row>
    <row r="38" spans="1:14">
      <c r="A38" s="113" t="s">
        <v>226</v>
      </c>
      <c r="B38" s="113" t="s">
        <v>95</v>
      </c>
      <c r="C38" s="113" t="s">
        <v>150</v>
      </c>
      <c r="D38" s="113">
        <v>1110</v>
      </c>
      <c r="E38" s="114">
        <v>0.22</v>
      </c>
      <c r="F38" s="114">
        <v>50.8</v>
      </c>
      <c r="G38" s="114">
        <v>0</v>
      </c>
      <c r="H38" s="114">
        <v>0.96799999999999997</v>
      </c>
      <c r="I38" s="114">
        <v>0.125</v>
      </c>
      <c r="J38" s="114">
        <v>0.28799999999999998</v>
      </c>
      <c r="K38" s="114">
        <v>9.0023118975800003</v>
      </c>
      <c r="L38" s="134">
        <f t="shared" si="6"/>
        <v>10.975618665529536</v>
      </c>
      <c r="M38" s="134">
        <f t="shared" si="7"/>
        <v>28.9</v>
      </c>
      <c r="N38" s="134">
        <f t="shared" si="8"/>
        <v>5.7</v>
      </c>
    </row>
    <row r="39" spans="1:14">
      <c r="A39" s="113" t="s">
        <v>226</v>
      </c>
      <c r="B39" s="113" t="s">
        <v>95</v>
      </c>
      <c r="C39" s="113" t="s">
        <v>150</v>
      </c>
      <c r="D39" s="113">
        <v>1110</v>
      </c>
      <c r="E39" s="114">
        <v>0.22</v>
      </c>
      <c r="F39" s="114">
        <v>50.8</v>
      </c>
      <c r="G39" s="114">
        <v>0</v>
      </c>
      <c r="H39" s="114">
        <v>0.96799999999999997</v>
      </c>
      <c r="I39" s="114">
        <v>0.125</v>
      </c>
      <c r="J39" s="114">
        <v>0.28799999999999998</v>
      </c>
      <c r="K39" s="114">
        <v>6.7121209611700001</v>
      </c>
      <c r="L39" s="134">
        <f t="shared" si="6"/>
        <v>8.1834178758584635</v>
      </c>
      <c r="M39" s="134">
        <f t="shared" si="7"/>
        <v>21.6</v>
      </c>
      <c r="N39" s="134">
        <f t="shared" si="8"/>
        <v>4.3</v>
      </c>
    </row>
    <row r="40" spans="1:14">
      <c r="A40" s="113" t="s">
        <v>226</v>
      </c>
      <c r="B40" s="113" t="s">
        <v>95</v>
      </c>
      <c r="C40" s="113" t="s">
        <v>150</v>
      </c>
      <c r="D40" s="113">
        <v>6410</v>
      </c>
      <c r="E40" s="114">
        <v>0.22</v>
      </c>
      <c r="F40" s="114">
        <v>50.8</v>
      </c>
      <c r="G40" s="114">
        <v>0</v>
      </c>
      <c r="H40" s="114">
        <v>0.60699999999999998</v>
      </c>
      <c r="I40" s="114">
        <v>3.3000000000000002E-2</v>
      </c>
      <c r="J40" s="114">
        <v>2.5999999999999999E-2</v>
      </c>
      <c r="K40" s="114">
        <v>2.8930178085599998</v>
      </c>
      <c r="L40" s="134">
        <f t="shared" si="6"/>
        <v>0.31842482679550393</v>
      </c>
      <c r="M40" s="134">
        <f t="shared" si="7"/>
        <v>0.5</v>
      </c>
      <c r="N40" s="134">
        <f t="shared" si="8"/>
        <v>0.7</v>
      </c>
    </row>
    <row r="41" spans="1:14">
      <c r="A41" s="113" t="s">
        <v>226</v>
      </c>
      <c r="B41" s="113" t="s">
        <v>95</v>
      </c>
      <c r="C41" s="113" t="s">
        <v>150</v>
      </c>
      <c r="D41" s="113">
        <v>1110</v>
      </c>
      <c r="E41" s="114">
        <v>0.22</v>
      </c>
      <c r="F41" s="114">
        <v>50.8</v>
      </c>
      <c r="G41" s="114">
        <v>0</v>
      </c>
      <c r="H41" s="114">
        <v>0.96799999999999997</v>
      </c>
      <c r="I41" s="114">
        <v>0.125</v>
      </c>
      <c r="J41" s="114">
        <v>0.28799999999999998</v>
      </c>
      <c r="K41" s="114">
        <v>5.0070700452899999</v>
      </c>
      <c r="L41" s="134">
        <f t="shared" si="6"/>
        <v>6.1046197992175673</v>
      </c>
      <c r="M41" s="134">
        <f t="shared" si="7"/>
        <v>16.100000000000001</v>
      </c>
      <c r="N41" s="134">
        <f t="shared" si="8"/>
        <v>3.2</v>
      </c>
    </row>
    <row r="42" spans="1:14">
      <c r="A42" s="113" t="s">
        <v>226</v>
      </c>
      <c r="B42" s="113" t="s">
        <v>95</v>
      </c>
      <c r="C42" s="113" t="s">
        <v>150</v>
      </c>
      <c r="D42" s="113">
        <v>8320</v>
      </c>
      <c r="E42" s="114">
        <v>0.22</v>
      </c>
      <c r="F42" s="114">
        <v>50.8</v>
      </c>
      <c r="G42" s="114">
        <v>0</v>
      </c>
      <c r="H42" s="114">
        <v>0.70899999999999996</v>
      </c>
      <c r="I42" s="114">
        <v>0.11700000000000001</v>
      </c>
      <c r="J42" s="114">
        <v>0.26200000000000001</v>
      </c>
      <c r="K42" s="114">
        <v>3.7733084976000003E-2</v>
      </c>
      <c r="L42" s="134">
        <f t="shared" si="6"/>
        <v>4.1851022316380798E-2</v>
      </c>
      <c r="M42" s="134">
        <f t="shared" si="7"/>
        <v>0.1</v>
      </c>
      <c r="N42" s="134">
        <f t="shared" si="8"/>
        <v>0</v>
      </c>
    </row>
    <row r="43" spans="1:14">
      <c r="A43" s="113" t="s">
        <v>226</v>
      </c>
      <c r="B43" s="113" t="s">
        <v>95</v>
      </c>
      <c r="C43" s="113" t="s">
        <v>150</v>
      </c>
      <c r="D43" s="113">
        <v>1210</v>
      </c>
      <c r="E43" s="114">
        <v>0.22</v>
      </c>
      <c r="F43" s="114">
        <v>50.8</v>
      </c>
      <c r="G43" s="114">
        <v>0</v>
      </c>
      <c r="H43" s="114">
        <v>1.2450000000000001</v>
      </c>
      <c r="I43" s="114">
        <v>0.21299999999999999</v>
      </c>
      <c r="J43" s="114">
        <v>0.28799999999999998</v>
      </c>
      <c r="K43" s="114">
        <v>4.2043723185099999</v>
      </c>
      <c r="L43" s="134">
        <f t="shared" si="6"/>
        <v>5.1259707307273912</v>
      </c>
      <c r="M43" s="134">
        <f t="shared" si="7"/>
        <v>17.399999999999999</v>
      </c>
      <c r="N43" s="134">
        <f t="shared" si="8"/>
        <v>3.9</v>
      </c>
    </row>
    <row r="44" spans="1:14">
      <c r="A44" s="113" t="s">
        <v>226</v>
      </c>
      <c r="B44" s="113" t="s">
        <v>95</v>
      </c>
      <c r="C44" s="113" t="s">
        <v>150</v>
      </c>
      <c r="D44" s="113">
        <v>3100</v>
      </c>
      <c r="E44" s="114">
        <v>0.22</v>
      </c>
      <c r="F44" s="114">
        <v>50.8</v>
      </c>
      <c r="G44" s="114">
        <v>0</v>
      </c>
      <c r="H44" s="114">
        <v>0.69099999999999995</v>
      </c>
      <c r="I44" s="114">
        <v>3.5999999999999997E-2</v>
      </c>
      <c r="J44" s="114">
        <v>0.26200000000000001</v>
      </c>
      <c r="K44" s="114">
        <v>4.9460735207999998E-2</v>
      </c>
      <c r="L44" s="134">
        <f t="shared" si="6"/>
        <v>5.4858550110366396E-2</v>
      </c>
      <c r="M44" s="134">
        <f t="shared" si="7"/>
        <v>0.1</v>
      </c>
      <c r="N44" s="134">
        <f t="shared" si="8"/>
        <v>0</v>
      </c>
    </row>
    <row r="45" spans="1:14">
      <c r="A45" s="113" t="s">
        <v>226</v>
      </c>
      <c r="B45" s="113" t="s">
        <v>93</v>
      </c>
      <c r="C45" s="113" t="s">
        <v>150</v>
      </c>
      <c r="D45" s="113">
        <v>1210</v>
      </c>
      <c r="E45" s="114">
        <v>0.22</v>
      </c>
      <c r="F45" s="114">
        <v>50.8</v>
      </c>
      <c r="G45" s="114">
        <v>0</v>
      </c>
      <c r="H45" s="114">
        <v>1.2450000000000001</v>
      </c>
      <c r="I45" s="114">
        <v>0.21299999999999999</v>
      </c>
      <c r="J45" s="114">
        <v>0.28799999999999998</v>
      </c>
      <c r="K45" s="114">
        <v>25.718338516199999</v>
      </c>
      <c r="L45" s="134">
        <f t="shared" si="6"/>
        <v>31.355798318951035</v>
      </c>
      <c r="M45" s="134">
        <f t="shared" si="7"/>
        <v>106.2</v>
      </c>
      <c r="N45" s="134">
        <f t="shared" si="8"/>
        <v>23.8</v>
      </c>
    </row>
    <row r="46" spans="1:14">
      <c r="A46" s="113" t="s">
        <v>226</v>
      </c>
      <c r="B46" s="113" t="s">
        <v>91</v>
      </c>
      <c r="C46" s="113" t="s">
        <v>150</v>
      </c>
      <c r="D46" s="113">
        <v>1210</v>
      </c>
      <c r="E46" s="114">
        <v>0.22</v>
      </c>
      <c r="F46" s="114">
        <v>50.8</v>
      </c>
      <c r="G46" s="114">
        <v>0</v>
      </c>
      <c r="H46" s="114">
        <v>1.2450000000000001</v>
      </c>
      <c r="I46" s="114">
        <v>0.21299999999999999</v>
      </c>
      <c r="J46" s="114">
        <v>0.28799999999999998</v>
      </c>
      <c r="K46" s="114">
        <v>9.0485935543499991</v>
      </c>
      <c r="L46" s="134">
        <f t="shared" si="6"/>
        <v>11.032045261463518</v>
      </c>
      <c r="M46" s="134">
        <f t="shared" si="7"/>
        <v>37.4</v>
      </c>
      <c r="N46" s="134">
        <f t="shared" si="8"/>
        <v>8.4</v>
      </c>
    </row>
    <row r="47" spans="1:14">
      <c r="A47" s="113" t="s">
        <v>226</v>
      </c>
      <c r="B47" s="113" t="s">
        <v>95</v>
      </c>
      <c r="C47" s="113" t="s">
        <v>150</v>
      </c>
      <c r="D47" s="113">
        <v>1210</v>
      </c>
      <c r="E47" s="114">
        <v>0.22</v>
      </c>
      <c r="F47" s="114">
        <v>50.8</v>
      </c>
      <c r="G47" s="114">
        <v>0</v>
      </c>
      <c r="H47" s="114">
        <v>1.2450000000000001</v>
      </c>
      <c r="I47" s="114">
        <v>0.21299999999999999</v>
      </c>
      <c r="J47" s="114">
        <v>0.28799999999999998</v>
      </c>
      <c r="K47" s="114">
        <v>12.5053543164</v>
      </c>
      <c r="L47" s="134">
        <f t="shared" si="6"/>
        <v>15.246527982554879</v>
      </c>
      <c r="M47" s="134">
        <f t="shared" si="7"/>
        <v>51.6</v>
      </c>
      <c r="N47" s="134">
        <f t="shared" si="8"/>
        <v>11.6</v>
      </c>
    </row>
    <row r="48" spans="1:14">
      <c r="A48" s="113" t="s">
        <v>226</v>
      </c>
      <c r="B48" s="113" t="s">
        <v>95</v>
      </c>
      <c r="C48" s="113" t="s">
        <v>150</v>
      </c>
      <c r="D48" s="113">
        <v>1210</v>
      </c>
      <c r="E48" s="114">
        <v>0.22</v>
      </c>
      <c r="F48" s="114">
        <v>50.8</v>
      </c>
      <c r="G48" s="114">
        <v>0</v>
      </c>
      <c r="H48" s="114">
        <v>1.2450000000000001</v>
      </c>
      <c r="I48" s="114">
        <v>0.21299999999999999</v>
      </c>
      <c r="J48" s="114">
        <v>0.28799999999999998</v>
      </c>
      <c r="K48" s="114">
        <v>57.365799302100001</v>
      </c>
      <c r="L48" s="134">
        <f t="shared" si="6"/>
        <v>69.940382509120312</v>
      </c>
      <c r="M48" s="134">
        <f t="shared" si="7"/>
        <v>236.9</v>
      </c>
      <c r="N48" s="134">
        <f t="shared" si="8"/>
        <v>53.2</v>
      </c>
    </row>
    <row r="49" spans="1:14">
      <c r="A49" s="113" t="s">
        <v>226</v>
      </c>
      <c r="B49" s="113" t="s">
        <v>91</v>
      </c>
      <c r="C49" s="113" t="s">
        <v>150</v>
      </c>
      <c r="D49" s="113">
        <v>6172</v>
      </c>
      <c r="E49" s="114">
        <v>0.22</v>
      </c>
      <c r="F49" s="114">
        <v>50.8</v>
      </c>
      <c r="G49" s="114">
        <v>0</v>
      </c>
      <c r="H49" s="114">
        <v>0.60699999999999998</v>
      </c>
      <c r="I49" s="114">
        <v>3.3000000000000002E-2</v>
      </c>
      <c r="J49" s="114">
        <v>2.5999999999999999E-2</v>
      </c>
      <c r="K49" s="114">
        <v>7.18330451657E-3</v>
      </c>
      <c r="L49" s="134">
        <f t="shared" si="6"/>
        <v>7.9064238379047134E-4</v>
      </c>
      <c r="M49" s="134">
        <f t="shared" si="7"/>
        <v>0</v>
      </c>
      <c r="N49" s="134">
        <f t="shared" si="8"/>
        <v>0</v>
      </c>
    </row>
    <row r="50" spans="1:14">
      <c r="A50" s="113" t="s">
        <v>226</v>
      </c>
      <c r="B50" s="113" t="s">
        <v>91</v>
      </c>
      <c r="C50" s="113" t="s">
        <v>150</v>
      </c>
      <c r="D50" s="113">
        <v>5300</v>
      </c>
      <c r="E50" s="114">
        <v>0.22</v>
      </c>
      <c r="F50" s="114">
        <v>50.8</v>
      </c>
      <c r="G50" s="114">
        <v>0</v>
      </c>
      <c r="H50" s="114">
        <v>0.505</v>
      </c>
      <c r="I50" s="114">
        <v>6.8000000000000005E-2</v>
      </c>
      <c r="J50" s="114">
        <v>5.2999999999999999E-2</v>
      </c>
      <c r="K50" s="114">
        <v>0.30994476654699998</v>
      </c>
      <c r="L50" s="134">
        <f t="shared" si="6"/>
        <v>6.9541274120928559E-2</v>
      </c>
      <c r="M50" s="134">
        <f t="shared" si="7"/>
        <v>0.1</v>
      </c>
      <c r="N50" s="134">
        <f t="shared" si="8"/>
        <v>0.1</v>
      </c>
    </row>
    <row r="51" spans="1:14">
      <c r="A51" s="113" t="s">
        <v>226</v>
      </c>
      <c r="B51" s="113" t="s">
        <v>91</v>
      </c>
      <c r="C51" s="113" t="s">
        <v>150</v>
      </c>
      <c r="D51" s="113">
        <v>5120</v>
      </c>
      <c r="E51" s="114">
        <v>0.22</v>
      </c>
      <c r="F51" s="114">
        <v>50.8</v>
      </c>
      <c r="G51" s="114">
        <v>0</v>
      </c>
      <c r="H51" s="114">
        <v>0.505</v>
      </c>
      <c r="I51" s="114">
        <v>6.8000000000000005E-2</v>
      </c>
      <c r="J51" s="114">
        <v>5.2999999999999999E-2</v>
      </c>
      <c r="K51" s="114">
        <v>4.1965407790300002</v>
      </c>
      <c r="L51" s="134">
        <f t="shared" si="6"/>
        <v>0.94156386612169751</v>
      </c>
      <c r="M51" s="134">
        <f t="shared" si="7"/>
        <v>1.3</v>
      </c>
      <c r="N51" s="134">
        <f t="shared" si="8"/>
        <v>1.1000000000000001</v>
      </c>
    </row>
    <row r="52" spans="1:14">
      <c r="A52" s="113" t="s">
        <v>226</v>
      </c>
      <c r="B52" s="113" t="s">
        <v>91</v>
      </c>
      <c r="C52" s="113" t="s">
        <v>150</v>
      </c>
      <c r="D52" s="113">
        <v>5300</v>
      </c>
      <c r="E52" s="114">
        <v>0.22</v>
      </c>
      <c r="F52" s="114">
        <v>50.8</v>
      </c>
      <c r="G52" s="114">
        <v>0</v>
      </c>
      <c r="H52" s="114">
        <v>0.505</v>
      </c>
      <c r="I52" s="114">
        <v>6.8000000000000005E-2</v>
      </c>
      <c r="J52" s="114">
        <v>5.2999999999999999E-2</v>
      </c>
      <c r="K52" s="114">
        <v>0.19355456659199999</v>
      </c>
      <c r="L52" s="134">
        <f t="shared" si="6"/>
        <v>4.3427192924358392E-2</v>
      </c>
      <c r="M52" s="134">
        <f t="shared" si="7"/>
        <v>0.1</v>
      </c>
      <c r="N52" s="134">
        <f t="shared" si="8"/>
        <v>0.1</v>
      </c>
    </row>
    <row r="53" spans="1:14">
      <c r="A53" s="113" t="s">
        <v>226</v>
      </c>
      <c r="B53" s="113" t="s">
        <v>91</v>
      </c>
      <c r="C53" s="113" t="s">
        <v>150</v>
      </c>
      <c r="D53" s="113">
        <v>1110</v>
      </c>
      <c r="E53" s="114">
        <v>0.22</v>
      </c>
      <c r="F53" s="114">
        <v>50.8</v>
      </c>
      <c r="G53" s="114">
        <v>0</v>
      </c>
      <c r="H53" s="114">
        <v>0.96799999999999997</v>
      </c>
      <c r="I53" s="114">
        <v>0.125</v>
      </c>
      <c r="J53" s="114">
        <v>0.28799999999999998</v>
      </c>
      <c r="K53" s="114">
        <v>3.7150226002200002</v>
      </c>
      <c r="L53" s="134">
        <f t="shared" si="6"/>
        <v>4.529355554188224</v>
      </c>
      <c r="M53" s="134">
        <f t="shared" si="7"/>
        <v>11.9</v>
      </c>
      <c r="N53" s="134">
        <f t="shared" si="8"/>
        <v>2.4</v>
      </c>
    </row>
    <row r="54" spans="1:14">
      <c r="A54" s="113" t="s">
        <v>226</v>
      </c>
      <c r="B54" s="113" t="s">
        <v>91</v>
      </c>
      <c r="C54" s="113" t="s">
        <v>150</v>
      </c>
      <c r="D54" s="113">
        <v>4110</v>
      </c>
      <c r="E54" s="114">
        <v>0.22</v>
      </c>
      <c r="F54" s="114">
        <v>50.8</v>
      </c>
      <c r="G54" s="114">
        <v>0</v>
      </c>
      <c r="H54" s="114">
        <v>0.69099999999999995</v>
      </c>
      <c r="I54" s="114">
        <v>3.5999999999999997E-2</v>
      </c>
      <c r="J54" s="114">
        <v>0.26200000000000001</v>
      </c>
      <c r="K54" s="114">
        <v>19.006918509799998</v>
      </c>
      <c r="L54" s="134">
        <f t="shared" si="6"/>
        <v>21.081206883169504</v>
      </c>
      <c r="M54" s="134">
        <f t="shared" si="7"/>
        <v>39.6</v>
      </c>
      <c r="N54" s="134">
        <f t="shared" si="8"/>
        <v>6.2</v>
      </c>
    </row>
    <row r="55" spans="1:14">
      <c r="A55" s="113" t="s">
        <v>226</v>
      </c>
      <c r="B55" s="113" t="s">
        <v>91</v>
      </c>
      <c r="C55" s="113" t="s">
        <v>150</v>
      </c>
      <c r="D55" s="113">
        <v>1210</v>
      </c>
      <c r="E55" s="114">
        <v>0.22</v>
      </c>
      <c r="F55" s="114">
        <v>50.8</v>
      </c>
      <c r="G55" s="114">
        <v>0</v>
      </c>
      <c r="H55" s="114">
        <v>1.2450000000000001</v>
      </c>
      <c r="I55" s="114">
        <v>0.21299999999999999</v>
      </c>
      <c r="J55" s="114">
        <v>0.28799999999999998</v>
      </c>
      <c r="K55" s="114">
        <v>176.043907838</v>
      </c>
      <c r="L55" s="134">
        <f t="shared" si="6"/>
        <v>214.63273243608955</v>
      </c>
      <c r="M55" s="134">
        <f t="shared" si="7"/>
        <v>727.1</v>
      </c>
      <c r="N55" s="134">
        <f t="shared" si="8"/>
        <v>163.1</v>
      </c>
    </row>
    <row r="56" spans="1:14">
      <c r="A56" s="113" t="s">
        <v>226</v>
      </c>
      <c r="B56" s="113" t="s">
        <v>91</v>
      </c>
      <c r="C56" s="113" t="s">
        <v>150</v>
      </c>
      <c r="D56" s="113">
        <v>1210</v>
      </c>
      <c r="E56" s="114">
        <v>0.22</v>
      </c>
      <c r="F56" s="114">
        <v>50.8</v>
      </c>
      <c r="G56" s="114">
        <v>0</v>
      </c>
      <c r="H56" s="114">
        <v>1.2450000000000001</v>
      </c>
      <c r="I56" s="114">
        <v>0.21299999999999999</v>
      </c>
      <c r="J56" s="114">
        <v>0.28799999999999998</v>
      </c>
      <c r="K56" s="114">
        <v>3.02052963613</v>
      </c>
      <c r="L56" s="134">
        <f t="shared" si="6"/>
        <v>3.6826297323696955</v>
      </c>
      <c r="M56" s="134">
        <f t="shared" si="7"/>
        <v>12.5</v>
      </c>
      <c r="N56" s="134">
        <f t="shared" si="8"/>
        <v>2.8</v>
      </c>
    </row>
    <row r="57" spans="1:14">
      <c r="A57" s="113" t="s">
        <v>226</v>
      </c>
      <c r="B57" s="113" t="s">
        <v>91</v>
      </c>
      <c r="C57" s="113" t="s">
        <v>150</v>
      </c>
      <c r="D57" s="113">
        <v>7430</v>
      </c>
      <c r="E57" s="114">
        <v>0.22</v>
      </c>
      <c r="F57" s="114">
        <v>50.8</v>
      </c>
      <c r="G57" s="114">
        <v>0</v>
      </c>
      <c r="H57" s="114">
        <v>0.70899999999999996</v>
      </c>
      <c r="I57" s="114">
        <v>9.8000000000000004E-2</v>
      </c>
      <c r="J57" s="114">
        <v>0.26200000000000001</v>
      </c>
      <c r="K57" s="114">
        <v>2.2049545737399998</v>
      </c>
      <c r="L57" s="134">
        <f t="shared" si="6"/>
        <v>2.4455886162208249</v>
      </c>
      <c r="M57" s="134">
        <f t="shared" si="7"/>
        <v>4.7</v>
      </c>
      <c r="N57" s="134">
        <f t="shared" si="8"/>
        <v>1.1000000000000001</v>
      </c>
    </row>
    <row r="58" spans="1:14">
      <c r="A58" s="113" t="s">
        <v>226</v>
      </c>
      <c r="B58" s="113" t="s">
        <v>91</v>
      </c>
      <c r="C58" s="113" t="s">
        <v>150</v>
      </c>
      <c r="D58" s="113">
        <v>7430</v>
      </c>
      <c r="E58" s="114">
        <v>0.22</v>
      </c>
      <c r="F58" s="114">
        <v>50.8</v>
      </c>
      <c r="G58" s="114">
        <v>0</v>
      </c>
      <c r="H58" s="114">
        <v>0.70899999999999996</v>
      </c>
      <c r="I58" s="114">
        <v>9.8000000000000004E-2</v>
      </c>
      <c r="J58" s="114">
        <v>0.26200000000000001</v>
      </c>
      <c r="K58" s="114">
        <v>1.27631246506</v>
      </c>
      <c r="L58" s="134">
        <f t="shared" si="6"/>
        <v>1.4156006987468812</v>
      </c>
      <c r="M58" s="134">
        <f t="shared" si="7"/>
        <v>2.7</v>
      </c>
      <c r="N58" s="134">
        <f t="shared" si="8"/>
        <v>0.7</v>
      </c>
    </row>
    <row r="59" spans="1:14">
      <c r="A59" s="113" t="s">
        <v>226</v>
      </c>
      <c r="B59" s="113" t="s">
        <v>91</v>
      </c>
      <c r="C59" s="113" t="s">
        <v>150</v>
      </c>
      <c r="D59" s="113">
        <v>7430</v>
      </c>
      <c r="E59" s="114">
        <v>0.22</v>
      </c>
      <c r="F59" s="114">
        <v>50.8</v>
      </c>
      <c r="G59" s="114">
        <v>0</v>
      </c>
      <c r="H59" s="114">
        <v>0.70899999999999996</v>
      </c>
      <c r="I59" s="114">
        <v>9.8000000000000004E-2</v>
      </c>
      <c r="J59" s="114">
        <v>0.26200000000000001</v>
      </c>
      <c r="K59" s="114">
        <v>0.80383375963699999</v>
      </c>
      <c r="L59" s="134">
        <f t="shared" si="6"/>
        <v>0.89155881727205122</v>
      </c>
      <c r="M59" s="134">
        <f t="shared" si="7"/>
        <v>1.7</v>
      </c>
      <c r="N59" s="134">
        <f t="shared" si="8"/>
        <v>0.4</v>
      </c>
    </row>
    <row r="60" spans="1:14">
      <c r="A60" s="113" t="s">
        <v>226</v>
      </c>
      <c r="B60" s="113" t="s">
        <v>91</v>
      </c>
      <c r="C60" s="113" t="s">
        <v>150</v>
      </c>
      <c r="D60" s="113">
        <v>1400</v>
      </c>
      <c r="E60" s="114">
        <v>0.22</v>
      </c>
      <c r="F60" s="114">
        <v>50.8</v>
      </c>
      <c r="G60" s="114">
        <v>0</v>
      </c>
      <c r="H60" s="114">
        <v>0.70899999999999996</v>
      </c>
      <c r="I60" s="114">
        <v>0.11700000000000001</v>
      </c>
      <c r="J60" s="114">
        <v>0.43099999999999999</v>
      </c>
      <c r="K60" s="114">
        <v>0.68598796611099999</v>
      </c>
      <c r="L60" s="134">
        <f t="shared" si="6"/>
        <v>1.2516307767005934</v>
      </c>
      <c r="M60" s="134">
        <f t="shared" si="7"/>
        <v>2.4</v>
      </c>
      <c r="N60" s="134">
        <f t="shared" si="8"/>
        <v>0.5</v>
      </c>
    </row>
    <row r="61" spans="1:14">
      <c r="A61" s="113" t="s">
        <v>226</v>
      </c>
      <c r="B61" s="113" t="s">
        <v>91</v>
      </c>
      <c r="C61" s="113" t="s">
        <v>150</v>
      </c>
      <c r="D61" s="113">
        <v>1400</v>
      </c>
      <c r="E61" s="114">
        <v>0.22</v>
      </c>
      <c r="F61" s="114">
        <v>50.8</v>
      </c>
      <c r="G61" s="114">
        <v>0</v>
      </c>
      <c r="H61" s="114">
        <v>0.70899999999999996</v>
      </c>
      <c r="I61" s="114">
        <v>0.11700000000000001</v>
      </c>
      <c r="J61" s="114">
        <v>0.43099999999999999</v>
      </c>
      <c r="K61" s="114">
        <v>5.7336351482499999E-2</v>
      </c>
      <c r="L61" s="134">
        <f t="shared" si="6"/>
        <v>0.10461399570325342</v>
      </c>
      <c r="M61" s="134">
        <f t="shared" si="7"/>
        <v>0.2</v>
      </c>
      <c r="N61" s="134">
        <f t="shared" si="8"/>
        <v>0</v>
      </c>
    </row>
    <row r="62" spans="1:14">
      <c r="A62" s="113" t="s">
        <v>226</v>
      </c>
      <c r="B62" s="113" t="s">
        <v>91</v>
      </c>
      <c r="C62" s="113" t="s">
        <v>150</v>
      </c>
      <c r="D62" s="113">
        <v>5300</v>
      </c>
      <c r="E62" s="114">
        <v>0.22</v>
      </c>
      <c r="F62" s="114">
        <v>50.8</v>
      </c>
      <c r="G62" s="114">
        <v>0</v>
      </c>
      <c r="H62" s="114">
        <v>0.505</v>
      </c>
      <c r="I62" s="114">
        <v>6.8000000000000005E-2</v>
      </c>
      <c r="J62" s="114">
        <v>5.2999999999999999E-2</v>
      </c>
      <c r="K62" s="114">
        <v>0.19847536466499999</v>
      </c>
      <c r="L62" s="134">
        <f t="shared" si="6"/>
        <v>4.4531255985337158E-2</v>
      </c>
      <c r="M62" s="134">
        <f t="shared" si="7"/>
        <v>0.1</v>
      </c>
      <c r="N62" s="134">
        <f t="shared" si="8"/>
        <v>0.1</v>
      </c>
    </row>
    <row r="63" spans="1:14">
      <c r="A63" s="113" t="s">
        <v>226</v>
      </c>
      <c r="B63" s="113" t="s">
        <v>91</v>
      </c>
      <c r="C63" s="113" t="s">
        <v>150</v>
      </c>
      <c r="D63" s="113">
        <v>3100</v>
      </c>
      <c r="E63" s="114">
        <v>0.22</v>
      </c>
      <c r="F63" s="114">
        <v>50.8</v>
      </c>
      <c r="G63" s="114">
        <v>0</v>
      </c>
      <c r="H63" s="114">
        <v>0.69099999999999995</v>
      </c>
      <c r="I63" s="114">
        <v>3.5999999999999997E-2</v>
      </c>
      <c r="J63" s="114">
        <v>0.26200000000000001</v>
      </c>
      <c r="K63" s="114">
        <v>2.3526127049399999</v>
      </c>
      <c r="L63" s="134">
        <f t="shared" si="6"/>
        <v>2.6093611714724516</v>
      </c>
      <c r="M63" s="134">
        <f t="shared" si="7"/>
        <v>4.9000000000000004</v>
      </c>
      <c r="N63" s="134">
        <f t="shared" si="8"/>
        <v>0.8</v>
      </c>
    </row>
    <row r="64" spans="1:14">
      <c r="A64" s="113" t="s">
        <v>226</v>
      </c>
      <c r="B64" s="113" t="s">
        <v>93</v>
      </c>
      <c r="C64" s="113" t="s">
        <v>150</v>
      </c>
      <c r="D64" s="113">
        <v>5120</v>
      </c>
      <c r="E64" s="114">
        <v>0.22</v>
      </c>
      <c r="F64" s="114">
        <v>50.8</v>
      </c>
      <c r="G64" s="114">
        <v>0</v>
      </c>
      <c r="H64" s="114">
        <v>0.505</v>
      </c>
      <c r="I64" s="114">
        <v>6.8000000000000005E-2</v>
      </c>
      <c r="J64" s="114">
        <v>5.2999999999999999E-2</v>
      </c>
      <c r="K64" s="114">
        <v>2.4230025686800001E-2</v>
      </c>
      <c r="L64" s="134">
        <f t="shared" si="6"/>
        <v>5.4364100965950263E-3</v>
      </c>
      <c r="M64" s="134">
        <f t="shared" si="7"/>
        <v>0</v>
      </c>
      <c r="N64" s="134">
        <f t="shared" si="8"/>
        <v>0</v>
      </c>
    </row>
    <row r="65" spans="1:14">
      <c r="A65" s="113" t="s">
        <v>226</v>
      </c>
      <c r="B65" s="113" t="s">
        <v>93</v>
      </c>
      <c r="C65" s="113" t="s">
        <v>150</v>
      </c>
      <c r="D65" s="113">
        <v>1210</v>
      </c>
      <c r="E65" s="114">
        <v>0.22</v>
      </c>
      <c r="F65" s="114">
        <v>50.8</v>
      </c>
      <c r="G65" s="114">
        <v>0</v>
      </c>
      <c r="H65" s="114">
        <v>1.2450000000000001</v>
      </c>
      <c r="I65" s="114">
        <v>0.21299999999999999</v>
      </c>
      <c r="J65" s="114">
        <v>0.28799999999999998</v>
      </c>
      <c r="K65" s="114">
        <v>7.78456406927</v>
      </c>
      <c r="L65" s="134">
        <f t="shared" si="6"/>
        <v>9.4909405132539835</v>
      </c>
      <c r="M65" s="134">
        <f t="shared" si="7"/>
        <v>32.200000000000003</v>
      </c>
      <c r="N65" s="134">
        <f t="shared" si="8"/>
        <v>7.2</v>
      </c>
    </row>
    <row r="66" spans="1:14">
      <c r="A66" s="113" t="s">
        <v>226</v>
      </c>
      <c r="B66" s="113" t="s">
        <v>95</v>
      </c>
      <c r="C66" s="113" t="s">
        <v>150</v>
      </c>
      <c r="D66" s="113">
        <v>1210</v>
      </c>
      <c r="E66" s="114">
        <v>0.22</v>
      </c>
      <c r="F66" s="114">
        <v>50.8</v>
      </c>
      <c r="G66" s="114">
        <v>0</v>
      </c>
      <c r="H66" s="114">
        <v>1.2450000000000001</v>
      </c>
      <c r="I66" s="114">
        <v>0.21299999999999999</v>
      </c>
      <c r="J66" s="114">
        <v>0.28799999999999998</v>
      </c>
      <c r="K66" s="114">
        <v>50.992292204800002</v>
      </c>
      <c r="L66" s="134">
        <f t="shared" si="6"/>
        <v>62.169802656092152</v>
      </c>
      <c r="M66" s="134">
        <f t="shared" si="7"/>
        <v>210.6</v>
      </c>
      <c r="N66" s="134">
        <f t="shared" si="8"/>
        <v>47.3</v>
      </c>
    </row>
    <row r="67" spans="1:14">
      <c r="A67" s="113" t="s">
        <v>226</v>
      </c>
      <c r="B67" s="113" t="s">
        <v>95</v>
      </c>
      <c r="C67" s="113" t="s">
        <v>150</v>
      </c>
      <c r="D67" s="113">
        <v>1411</v>
      </c>
      <c r="E67" s="114">
        <v>0.22</v>
      </c>
      <c r="F67" s="114">
        <v>50.8</v>
      </c>
      <c r="G67" s="114">
        <v>0</v>
      </c>
      <c r="H67" s="114">
        <v>1.4430000000000001</v>
      </c>
      <c r="I67" s="114">
        <v>0.22500000000000001</v>
      </c>
      <c r="J67" s="114">
        <v>0.43099999999999999</v>
      </c>
      <c r="K67" s="114">
        <v>0.62936490296699998</v>
      </c>
      <c r="L67" s="134">
        <f t="shared" si="6"/>
        <v>1.1483182231234894</v>
      </c>
      <c r="M67" s="134">
        <f t="shared" si="7"/>
        <v>4.5</v>
      </c>
      <c r="N67" s="134">
        <f t="shared" si="8"/>
        <v>0.8</v>
      </c>
    </row>
    <row r="68" spans="1:14">
      <c r="A68" s="113" t="s">
        <v>226</v>
      </c>
      <c r="B68" s="113" t="s">
        <v>95</v>
      </c>
      <c r="C68" s="113" t="s">
        <v>150</v>
      </c>
      <c r="D68" s="113">
        <v>6410</v>
      </c>
      <c r="E68" s="114">
        <v>0.22</v>
      </c>
      <c r="F68" s="114">
        <v>50.8</v>
      </c>
      <c r="G68" s="114">
        <v>0</v>
      </c>
      <c r="H68" s="114">
        <v>0.60699999999999998</v>
      </c>
      <c r="I68" s="114">
        <v>3.3000000000000002E-2</v>
      </c>
      <c r="J68" s="114">
        <v>2.5999999999999999E-2</v>
      </c>
      <c r="K68" s="114">
        <v>2.8248832431600001E-4</v>
      </c>
      <c r="L68" s="134">
        <f t="shared" si="6"/>
        <v>3.1092548229714399E-5</v>
      </c>
      <c r="M68" s="134">
        <f t="shared" si="7"/>
        <v>0</v>
      </c>
      <c r="N68" s="134">
        <f t="shared" si="8"/>
        <v>0</v>
      </c>
    </row>
    <row r="69" spans="1:14">
      <c r="A69" s="113" t="s">
        <v>226</v>
      </c>
      <c r="B69" s="113" t="s">
        <v>95</v>
      </c>
      <c r="C69" s="113" t="s">
        <v>150</v>
      </c>
      <c r="D69" s="113">
        <v>6410</v>
      </c>
      <c r="E69" s="114">
        <v>0.22</v>
      </c>
      <c r="F69" s="114">
        <v>50.8</v>
      </c>
      <c r="G69" s="114">
        <v>0</v>
      </c>
      <c r="H69" s="114">
        <v>0.60699999999999998</v>
      </c>
      <c r="I69" s="114">
        <v>3.3000000000000002E-2</v>
      </c>
      <c r="J69" s="114">
        <v>2.5999999999999999E-2</v>
      </c>
      <c r="K69" s="114">
        <v>4.5151101977199999E-4</v>
      </c>
      <c r="L69" s="134">
        <f t="shared" si="6"/>
        <v>4.9696312909571463E-5</v>
      </c>
      <c r="M69" s="134">
        <f t="shared" si="7"/>
        <v>0</v>
      </c>
      <c r="N69" s="134">
        <f t="shared" si="8"/>
        <v>0</v>
      </c>
    </row>
    <row r="70" spans="1:14">
      <c r="A70" s="113" t="s">
        <v>226</v>
      </c>
      <c r="B70" s="113" t="s">
        <v>95</v>
      </c>
      <c r="C70" s="113" t="s">
        <v>150</v>
      </c>
      <c r="D70" s="113">
        <v>6410</v>
      </c>
      <c r="E70" s="114">
        <v>0.22</v>
      </c>
      <c r="F70" s="114">
        <v>50.8</v>
      </c>
      <c r="G70" s="114">
        <v>0</v>
      </c>
      <c r="H70" s="114">
        <v>0.60699999999999998</v>
      </c>
      <c r="I70" s="114">
        <v>3.3000000000000002E-2</v>
      </c>
      <c r="J70" s="114">
        <v>2.5999999999999999E-2</v>
      </c>
      <c r="K70" s="114">
        <v>6.2777482992799996E-5</v>
      </c>
      <c r="L70" s="134">
        <f t="shared" si="6"/>
        <v>6.909708294740853E-6</v>
      </c>
      <c r="M70" s="134">
        <f t="shared" si="7"/>
        <v>0</v>
      </c>
      <c r="N70" s="134">
        <f t="shared" si="8"/>
        <v>0</v>
      </c>
    </row>
    <row r="71" spans="1:14">
      <c r="A71" s="113" t="s">
        <v>226</v>
      </c>
      <c r="B71" s="113" t="s">
        <v>95</v>
      </c>
      <c r="C71" s="113" t="s">
        <v>150</v>
      </c>
      <c r="D71" s="113">
        <v>6410</v>
      </c>
      <c r="E71" s="114">
        <v>0.22</v>
      </c>
      <c r="F71" s="114">
        <v>50.8</v>
      </c>
      <c r="G71" s="114">
        <v>0</v>
      </c>
      <c r="H71" s="114">
        <v>0.60699999999999998</v>
      </c>
      <c r="I71" s="114">
        <v>3.3000000000000002E-2</v>
      </c>
      <c r="J71" s="114">
        <v>2.5999999999999999E-2</v>
      </c>
      <c r="K71" s="114">
        <v>1.0529961465500001E-2</v>
      </c>
      <c r="L71" s="134">
        <f t="shared" si="6"/>
        <v>1.1589977586360333E-3</v>
      </c>
      <c r="M71" s="134">
        <f t="shared" si="7"/>
        <v>0</v>
      </c>
      <c r="N71" s="134">
        <f t="shared" si="8"/>
        <v>0</v>
      </c>
    </row>
    <row r="72" spans="1:14">
      <c r="A72" s="113" t="s">
        <v>226</v>
      </c>
      <c r="B72" s="113" t="s">
        <v>95</v>
      </c>
      <c r="C72" s="113" t="s">
        <v>150</v>
      </c>
      <c r="D72" s="113">
        <v>1400</v>
      </c>
      <c r="E72" s="114">
        <v>0.22</v>
      </c>
      <c r="F72" s="114">
        <v>50.8</v>
      </c>
      <c r="G72" s="114">
        <v>0</v>
      </c>
      <c r="H72" s="114">
        <v>0.70899999999999996</v>
      </c>
      <c r="I72" s="114">
        <v>0.11700000000000001</v>
      </c>
      <c r="J72" s="114">
        <v>0.43099999999999999</v>
      </c>
      <c r="K72" s="114">
        <v>0.68874182167200004</v>
      </c>
      <c r="L72" s="134">
        <f t="shared" si="6"/>
        <v>1.2566553697620089</v>
      </c>
      <c r="M72" s="134">
        <f t="shared" si="7"/>
        <v>2.4</v>
      </c>
      <c r="N72" s="134">
        <f t="shared" si="8"/>
        <v>0.6</v>
      </c>
    </row>
    <row r="73" spans="1:14">
      <c r="A73" s="113" t="s">
        <v>226</v>
      </c>
      <c r="B73" s="113" t="s">
        <v>93</v>
      </c>
      <c r="C73" s="113" t="s">
        <v>150</v>
      </c>
      <c r="D73" s="113">
        <v>1210</v>
      </c>
      <c r="E73" s="114">
        <v>0.22</v>
      </c>
      <c r="F73" s="114">
        <v>50.8</v>
      </c>
      <c r="G73" s="114">
        <v>0</v>
      </c>
      <c r="H73" s="114">
        <v>1.2450000000000001</v>
      </c>
      <c r="I73" s="114">
        <v>0.21299999999999999</v>
      </c>
      <c r="J73" s="114">
        <v>0.28799999999999998</v>
      </c>
      <c r="K73" s="114">
        <v>2.1069216772099999</v>
      </c>
      <c r="L73" s="134">
        <f t="shared" si="6"/>
        <v>2.5687589088544316</v>
      </c>
      <c r="M73" s="134">
        <f t="shared" si="7"/>
        <v>8.6999999999999993</v>
      </c>
      <c r="N73" s="134">
        <f t="shared" si="8"/>
        <v>2</v>
      </c>
    </row>
    <row r="74" spans="1:14">
      <c r="A74" s="113" t="s">
        <v>226</v>
      </c>
      <c r="B74" s="113" t="s">
        <v>93</v>
      </c>
      <c r="C74" s="113" t="s">
        <v>150</v>
      </c>
      <c r="D74" s="113">
        <v>6410</v>
      </c>
      <c r="E74" s="114">
        <v>0.22</v>
      </c>
      <c r="F74" s="114">
        <v>50.8</v>
      </c>
      <c r="G74" s="114">
        <v>0</v>
      </c>
      <c r="H74" s="114">
        <v>0.60699999999999998</v>
      </c>
      <c r="I74" s="114">
        <v>3.3000000000000002E-2</v>
      </c>
      <c r="J74" s="114">
        <v>2.5999999999999999E-2</v>
      </c>
      <c r="K74" s="114">
        <v>0.103266437929</v>
      </c>
      <c r="L74" s="134">
        <f t="shared" si="6"/>
        <v>1.1366192601385267E-2</v>
      </c>
      <c r="M74" s="134">
        <f t="shared" si="7"/>
        <v>0</v>
      </c>
      <c r="N74" s="134">
        <f t="shared" si="8"/>
        <v>0</v>
      </c>
    </row>
    <row r="75" spans="1:14">
      <c r="A75" s="113" t="s">
        <v>226</v>
      </c>
      <c r="B75" s="113" t="s">
        <v>95</v>
      </c>
      <c r="C75" s="113" t="s">
        <v>150</v>
      </c>
      <c r="D75" s="113">
        <v>1110</v>
      </c>
      <c r="E75" s="114">
        <v>0.22</v>
      </c>
      <c r="F75" s="114">
        <v>50.8</v>
      </c>
      <c r="G75" s="114">
        <v>0</v>
      </c>
      <c r="H75" s="114">
        <v>0.96799999999999997</v>
      </c>
      <c r="I75" s="114">
        <v>0.125</v>
      </c>
      <c r="J75" s="114">
        <v>0.28799999999999998</v>
      </c>
      <c r="K75" s="114">
        <v>23.703348458899999</v>
      </c>
      <c r="L75" s="134">
        <f t="shared" si="6"/>
        <v>28.899122441090878</v>
      </c>
      <c r="M75" s="134">
        <f t="shared" si="7"/>
        <v>76.099999999999994</v>
      </c>
      <c r="N75" s="134">
        <f t="shared" si="8"/>
        <v>15</v>
      </c>
    </row>
    <row r="76" spans="1:14">
      <c r="A76" s="113" t="s">
        <v>226</v>
      </c>
      <c r="B76" s="113" t="s">
        <v>95</v>
      </c>
      <c r="C76" s="113" t="s">
        <v>150</v>
      </c>
      <c r="D76" s="113">
        <v>6410</v>
      </c>
      <c r="E76" s="114">
        <v>0.22</v>
      </c>
      <c r="F76" s="114">
        <v>50.8</v>
      </c>
      <c r="G76" s="114">
        <v>0</v>
      </c>
      <c r="H76" s="114">
        <v>0.60699999999999998</v>
      </c>
      <c r="I76" s="114">
        <v>3.3000000000000002E-2</v>
      </c>
      <c r="J76" s="114">
        <v>2.5999999999999999E-2</v>
      </c>
      <c r="K76" s="114">
        <v>6.1584890933599999E-2</v>
      </c>
      <c r="L76" s="134">
        <f t="shared" si="6"/>
        <v>6.7784436620915737E-3</v>
      </c>
      <c r="M76" s="134">
        <f t="shared" si="7"/>
        <v>0</v>
      </c>
      <c r="N76" s="134">
        <f t="shared" si="8"/>
        <v>0</v>
      </c>
    </row>
    <row r="77" spans="1:14">
      <c r="A77" s="113" t="s">
        <v>226</v>
      </c>
      <c r="B77" s="113" t="s">
        <v>95</v>
      </c>
      <c r="C77" s="113" t="s">
        <v>150</v>
      </c>
      <c r="D77" s="113">
        <v>8140</v>
      </c>
      <c r="E77" s="114">
        <v>0.22</v>
      </c>
      <c r="F77" s="114">
        <v>50.8</v>
      </c>
      <c r="G77" s="114">
        <v>0</v>
      </c>
      <c r="H77" s="114">
        <v>0.98599999999999999</v>
      </c>
      <c r="I77" s="114">
        <v>0.14299999999999999</v>
      </c>
      <c r="J77" s="114">
        <v>0.44600000000000001</v>
      </c>
      <c r="K77" s="114">
        <v>1.7371488265499999</v>
      </c>
      <c r="L77" s="134">
        <f t="shared" si="6"/>
        <v>3.2798527944481699</v>
      </c>
      <c r="M77" s="134">
        <f t="shared" si="7"/>
        <v>8.8000000000000007</v>
      </c>
      <c r="N77" s="134">
        <f t="shared" si="8"/>
        <v>1.7</v>
      </c>
    </row>
    <row r="78" spans="1:14">
      <c r="A78" s="113" t="s">
        <v>226</v>
      </c>
      <c r="B78" s="113" t="s">
        <v>95</v>
      </c>
      <c r="C78" s="113" t="s">
        <v>150</v>
      </c>
      <c r="D78" s="113">
        <v>6410</v>
      </c>
      <c r="E78" s="114">
        <v>0.22</v>
      </c>
      <c r="F78" s="114">
        <v>50.8</v>
      </c>
      <c r="G78" s="114">
        <v>0</v>
      </c>
      <c r="H78" s="114">
        <v>0.60699999999999998</v>
      </c>
      <c r="I78" s="114">
        <v>3.3000000000000002E-2</v>
      </c>
      <c r="J78" s="114">
        <v>2.5999999999999999E-2</v>
      </c>
      <c r="K78" s="114">
        <v>0.164917766957</v>
      </c>
      <c r="L78" s="134">
        <f t="shared" si="6"/>
        <v>1.8151948883067131E-2</v>
      </c>
      <c r="M78" s="134">
        <f t="shared" si="7"/>
        <v>0</v>
      </c>
      <c r="N78" s="134">
        <f t="shared" si="8"/>
        <v>0</v>
      </c>
    </row>
    <row r="79" spans="1:14">
      <c r="A79" s="113" t="s">
        <v>226</v>
      </c>
      <c r="B79" s="113" t="s">
        <v>95</v>
      </c>
      <c r="C79" s="113" t="s">
        <v>150</v>
      </c>
      <c r="D79" s="113">
        <v>1110</v>
      </c>
      <c r="E79" s="114">
        <v>0.22</v>
      </c>
      <c r="F79" s="114">
        <v>50.8</v>
      </c>
      <c r="G79" s="114">
        <v>0</v>
      </c>
      <c r="H79" s="114">
        <v>0.96799999999999997</v>
      </c>
      <c r="I79" s="114">
        <v>0.125</v>
      </c>
      <c r="J79" s="114">
        <v>0.28799999999999998</v>
      </c>
      <c r="K79" s="114">
        <v>0.11299031687</v>
      </c>
      <c r="L79" s="134">
        <f t="shared" si="6"/>
        <v>0.13775779432790397</v>
      </c>
      <c r="M79" s="134">
        <f t="shared" si="7"/>
        <v>0.4</v>
      </c>
      <c r="N79" s="134">
        <f t="shared" si="8"/>
        <v>0.1</v>
      </c>
    </row>
    <row r="80" spans="1:14">
      <c r="A80" s="113" t="s">
        <v>226</v>
      </c>
      <c r="B80" s="113" t="s">
        <v>95</v>
      </c>
      <c r="C80" s="113" t="s">
        <v>150</v>
      </c>
      <c r="D80" s="113">
        <v>6410</v>
      </c>
      <c r="E80" s="114">
        <v>0.22</v>
      </c>
      <c r="F80" s="114">
        <v>50.8</v>
      </c>
      <c r="G80" s="114">
        <v>0</v>
      </c>
      <c r="H80" s="114">
        <v>0.60699999999999998</v>
      </c>
      <c r="I80" s="114">
        <v>3.3000000000000002E-2</v>
      </c>
      <c r="J80" s="114">
        <v>2.5999999999999999E-2</v>
      </c>
      <c r="K80" s="114">
        <v>7.0528040159500002E-3</v>
      </c>
      <c r="L80" s="134">
        <f t="shared" si="6"/>
        <v>7.7627862868889666E-4</v>
      </c>
      <c r="M80" s="134">
        <f t="shared" si="7"/>
        <v>0</v>
      </c>
      <c r="N80" s="134">
        <f t="shared" si="8"/>
        <v>0</v>
      </c>
    </row>
    <row r="81" spans="1:14">
      <c r="A81" s="113" t="s">
        <v>226</v>
      </c>
      <c r="B81" s="113" t="s">
        <v>95</v>
      </c>
      <c r="C81" s="113" t="s">
        <v>150</v>
      </c>
      <c r="D81" s="113">
        <v>1110</v>
      </c>
      <c r="E81" s="114">
        <v>0.22</v>
      </c>
      <c r="F81" s="114">
        <v>50.8</v>
      </c>
      <c r="G81" s="114">
        <v>0</v>
      </c>
      <c r="H81" s="114">
        <v>0.96799999999999997</v>
      </c>
      <c r="I81" s="114">
        <v>0.125</v>
      </c>
      <c r="J81" s="114">
        <v>0.28799999999999998</v>
      </c>
      <c r="K81" s="114">
        <v>14.369632825</v>
      </c>
      <c r="L81" s="134">
        <f t="shared" si="6"/>
        <v>17.519456340239998</v>
      </c>
      <c r="M81" s="134">
        <f t="shared" si="7"/>
        <v>46.1</v>
      </c>
      <c r="N81" s="134">
        <f t="shared" si="8"/>
        <v>9.1</v>
      </c>
    </row>
    <row r="82" spans="1:14">
      <c r="A82" s="113" t="s">
        <v>226</v>
      </c>
      <c r="B82" s="113" t="s">
        <v>95</v>
      </c>
      <c r="C82" s="113" t="s">
        <v>150</v>
      </c>
      <c r="D82" s="113">
        <v>1210</v>
      </c>
      <c r="E82" s="114">
        <v>0.22</v>
      </c>
      <c r="F82" s="114">
        <v>50.8</v>
      </c>
      <c r="G82" s="114">
        <v>0</v>
      </c>
      <c r="H82" s="114">
        <v>1.2450000000000001</v>
      </c>
      <c r="I82" s="114">
        <v>0.21299999999999999</v>
      </c>
      <c r="J82" s="114">
        <v>0.28799999999999998</v>
      </c>
      <c r="K82" s="114">
        <v>24.086709321899999</v>
      </c>
      <c r="L82" s="134">
        <f t="shared" si="6"/>
        <v>29.366516005260475</v>
      </c>
      <c r="M82" s="134">
        <f t="shared" si="7"/>
        <v>99.5</v>
      </c>
      <c r="N82" s="134">
        <f t="shared" si="8"/>
        <v>22.3</v>
      </c>
    </row>
    <row r="83" spans="1:14">
      <c r="A83" s="113" t="s">
        <v>226</v>
      </c>
      <c r="B83" s="113" t="s">
        <v>95</v>
      </c>
      <c r="C83" s="113" t="s">
        <v>150</v>
      </c>
      <c r="D83" s="113">
        <v>3100</v>
      </c>
      <c r="E83" s="114">
        <v>0.22</v>
      </c>
      <c r="F83" s="114">
        <v>50.8</v>
      </c>
      <c r="G83" s="114">
        <v>0</v>
      </c>
      <c r="H83" s="114">
        <v>0.69099999999999995</v>
      </c>
      <c r="I83" s="114">
        <v>3.5999999999999997E-2</v>
      </c>
      <c r="J83" s="114">
        <v>0.26200000000000001</v>
      </c>
      <c r="K83" s="114">
        <v>3.2949804388600001</v>
      </c>
      <c r="L83" s="134">
        <f t="shared" si="6"/>
        <v>3.6545726374209213</v>
      </c>
      <c r="M83" s="134">
        <f t="shared" si="7"/>
        <v>6.9</v>
      </c>
      <c r="N83" s="134">
        <f t="shared" si="8"/>
        <v>1.1000000000000001</v>
      </c>
    </row>
    <row r="84" spans="1:14">
      <c r="A84" s="113" t="s">
        <v>226</v>
      </c>
      <c r="B84" s="113" t="s">
        <v>95</v>
      </c>
      <c r="C84" s="113" t="s">
        <v>150</v>
      </c>
      <c r="D84" s="113">
        <v>1110</v>
      </c>
      <c r="E84" s="114">
        <v>0.22</v>
      </c>
      <c r="F84" s="114">
        <v>50.8</v>
      </c>
      <c r="G84" s="114">
        <v>0</v>
      </c>
      <c r="H84" s="114">
        <v>0.96799999999999997</v>
      </c>
      <c r="I84" s="114">
        <v>0.125</v>
      </c>
      <c r="J84" s="114">
        <v>0.28799999999999998</v>
      </c>
      <c r="K84" s="114">
        <v>56.355210886000002</v>
      </c>
      <c r="L84" s="134">
        <f t="shared" si="6"/>
        <v>68.708273112211188</v>
      </c>
      <c r="M84" s="134">
        <f t="shared" si="7"/>
        <v>181</v>
      </c>
      <c r="N84" s="134">
        <f t="shared" si="8"/>
        <v>35.799999999999997</v>
      </c>
    </row>
    <row r="85" spans="1:14">
      <c r="A85" s="113" t="s">
        <v>226</v>
      </c>
      <c r="B85" s="113" t="s">
        <v>95</v>
      </c>
      <c r="C85" s="113" t="s">
        <v>150</v>
      </c>
      <c r="D85" s="113">
        <v>1210</v>
      </c>
      <c r="E85" s="114">
        <v>0.22</v>
      </c>
      <c r="F85" s="114">
        <v>50.8</v>
      </c>
      <c r="G85" s="114">
        <v>0</v>
      </c>
      <c r="H85" s="114">
        <v>1.2450000000000001</v>
      </c>
      <c r="I85" s="114">
        <v>0.21299999999999999</v>
      </c>
      <c r="J85" s="114">
        <v>0.28799999999999998</v>
      </c>
      <c r="K85" s="114">
        <v>4.3243045349499996</v>
      </c>
      <c r="L85" s="134">
        <f t="shared" si="6"/>
        <v>5.272192089011039</v>
      </c>
      <c r="M85" s="134">
        <f t="shared" si="7"/>
        <v>17.899999999999999</v>
      </c>
      <c r="N85" s="134">
        <f t="shared" si="8"/>
        <v>4</v>
      </c>
    </row>
    <row r="86" spans="1:14">
      <c r="A86" s="113" t="s">
        <v>226</v>
      </c>
      <c r="B86" s="113" t="s">
        <v>95</v>
      </c>
      <c r="C86" s="113" t="s">
        <v>150</v>
      </c>
      <c r="D86" s="113">
        <v>1210</v>
      </c>
      <c r="E86" s="114">
        <v>0.22</v>
      </c>
      <c r="F86" s="114">
        <v>50.8</v>
      </c>
      <c r="G86" s="114">
        <v>0</v>
      </c>
      <c r="H86" s="114">
        <v>1.2450000000000001</v>
      </c>
      <c r="I86" s="114">
        <v>0.21299999999999999</v>
      </c>
      <c r="J86" s="114">
        <v>0.28799999999999998</v>
      </c>
      <c r="K86" s="114">
        <v>14.450301831199999</v>
      </c>
      <c r="L86" s="134">
        <f t="shared" si="6"/>
        <v>17.617807992599037</v>
      </c>
      <c r="M86" s="134">
        <f t="shared" si="7"/>
        <v>59.7</v>
      </c>
      <c r="N86" s="134">
        <f t="shared" si="8"/>
        <v>13.4</v>
      </c>
    </row>
    <row r="87" spans="1:14">
      <c r="A87" s="113" t="s">
        <v>226</v>
      </c>
      <c r="B87" s="113" t="s">
        <v>95</v>
      </c>
      <c r="C87" s="113" t="s">
        <v>150</v>
      </c>
      <c r="D87" s="113">
        <v>3100</v>
      </c>
      <c r="E87" s="114">
        <v>0.22</v>
      </c>
      <c r="F87" s="114">
        <v>50.8</v>
      </c>
      <c r="G87" s="114">
        <v>0</v>
      </c>
      <c r="H87" s="114">
        <v>0.69099999999999995</v>
      </c>
      <c r="I87" s="114">
        <v>3.5999999999999997E-2</v>
      </c>
      <c r="J87" s="114">
        <v>0.26200000000000001</v>
      </c>
      <c r="K87" s="114">
        <v>1.08037149982</v>
      </c>
      <c r="L87" s="134">
        <f t="shared" ref="L87:L150" si="9">(F87*J87*K87/12)+(G87*K87)</f>
        <v>1.1982760428336894</v>
      </c>
      <c r="M87" s="134">
        <f t="shared" ref="M87:M150" si="10">ROUND(2.721*H87*L87,1)</f>
        <v>2.2999999999999998</v>
      </c>
      <c r="N87" s="134">
        <f t="shared" ref="N87:N150" si="11">ROUND((2.721*I87*L87)+(E87*K87),1)</f>
        <v>0.4</v>
      </c>
    </row>
    <row r="88" spans="1:14">
      <c r="A88" s="113" t="s">
        <v>226</v>
      </c>
      <c r="B88" s="113" t="s">
        <v>95</v>
      </c>
      <c r="C88" s="113" t="s">
        <v>150</v>
      </c>
      <c r="D88" s="113">
        <v>3100</v>
      </c>
      <c r="E88" s="114">
        <v>0.22</v>
      </c>
      <c r="F88" s="114">
        <v>50.8</v>
      </c>
      <c r="G88" s="114">
        <v>0</v>
      </c>
      <c r="H88" s="114">
        <v>0.69099999999999995</v>
      </c>
      <c r="I88" s="114">
        <v>3.5999999999999997E-2</v>
      </c>
      <c r="J88" s="114">
        <v>0.26200000000000001</v>
      </c>
      <c r="K88" s="114">
        <v>1.7298843806199999</v>
      </c>
      <c r="L88" s="134">
        <f t="shared" si="9"/>
        <v>1.9186724293583293</v>
      </c>
      <c r="M88" s="134">
        <f t="shared" si="10"/>
        <v>3.6</v>
      </c>
      <c r="N88" s="134">
        <f t="shared" si="11"/>
        <v>0.6</v>
      </c>
    </row>
    <row r="89" spans="1:14">
      <c r="A89" s="113" t="s">
        <v>226</v>
      </c>
      <c r="B89" s="113" t="s">
        <v>95</v>
      </c>
      <c r="C89" s="113" t="s">
        <v>150</v>
      </c>
      <c r="D89" s="113">
        <v>4110</v>
      </c>
      <c r="E89" s="114">
        <v>0.22</v>
      </c>
      <c r="F89" s="114">
        <v>50.8</v>
      </c>
      <c r="G89" s="114">
        <v>0</v>
      </c>
      <c r="H89" s="114">
        <v>0.69099999999999995</v>
      </c>
      <c r="I89" s="114">
        <v>3.5999999999999997E-2</v>
      </c>
      <c r="J89" s="114">
        <v>0.26200000000000001</v>
      </c>
      <c r="K89" s="114">
        <v>1.2237362070799999E-2</v>
      </c>
      <c r="L89" s="134">
        <f t="shared" si="9"/>
        <v>1.3572866184793307E-2</v>
      </c>
      <c r="M89" s="134">
        <f t="shared" si="10"/>
        <v>0</v>
      </c>
      <c r="N89" s="134">
        <f t="shared" si="11"/>
        <v>0</v>
      </c>
    </row>
    <row r="90" spans="1:14">
      <c r="A90" s="113" t="s">
        <v>226</v>
      </c>
      <c r="B90" s="113" t="s">
        <v>95</v>
      </c>
      <c r="C90" s="113" t="s">
        <v>150</v>
      </c>
      <c r="D90" s="113">
        <v>1400</v>
      </c>
      <c r="E90" s="114">
        <v>0.22</v>
      </c>
      <c r="F90" s="114">
        <v>50.8</v>
      </c>
      <c r="G90" s="114">
        <v>0</v>
      </c>
      <c r="H90" s="114">
        <v>0.70899999999999996</v>
      </c>
      <c r="I90" s="114">
        <v>0.11700000000000001</v>
      </c>
      <c r="J90" s="114">
        <v>0.43099999999999999</v>
      </c>
      <c r="K90" s="114">
        <v>5.23178705618</v>
      </c>
      <c r="L90" s="134">
        <f t="shared" si="9"/>
        <v>9.545744269804155</v>
      </c>
      <c r="M90" s="134">
        <f t="shared" si="10"/>
        <v>18.399999999999999</v>
      </c>
      <c r="N90" s="134">
        <f t="shared" si="11"/>
        <v>4.2</v>
      </c>
    </row>
    <row r="91" spans="1:14">
      <c r="A91" s="113" t="s">
        <v>226</v>
      </c>
      <c r="B91" s="113" t="s">
        <v>95</v>
      </c>
      <c r="C91" s="113" t="s">
        <v>150</v>
      </c>
      <c r="D91" s="113">
        <v>1210</v>
      </c>
      <c r="E91" s="114">
        <v>0.22</v>
      </c>
      <c r="F91" s="114">
        <v>50.8</v>
      </c>
      <c r="G91" s="114">
        <v>0</v>
      </c>
      <c r="H91" s="114">
        <v>1.2450000000000001</v>
      </c>
      <c r="I91" s="114">
        <v>0.21299999999999999</v>
      </c>
      <c r="J91" s="114">
        <v>0.28799999999999998</v>
      </c>
      <c r="K91" s="114">
        <v>0.233578594892</v>
      </c>
      <c r="L91" s="134">
        <f t="shared" si="9"/>
        <v>0.28477902289232637</v>
      </c>
      <c r="M91" s="134">
        <f t="shared" si="10"/>
        <v>1</v>
      </c>
      <c r="N91" s="134">
        <f t="shared" si="11"/>
        <v>0.2</v>
      </c>
    </row>
    <row r="92" spans="1:14">
      <c r="A92" s="113" t="s">
        <v>226</v>
      </c>
      <c r="B92" s="113" t="s">
        <v>95</v>
      </c>
      <c r="C92" s="113" t="s">
        <v>150</v>
      </c>
      <c r="D92" s="113">
        <v>1110</v>
      </c>
      <c r="E92" s="114">
        <v>0.22</v>
      </c>
      <c r="F92" s="114">
        <v>50.8</v>
      </c>
      <c r="G92" s="114">
        <v>0</v>
      </c>
      <c r="H92" s="114">
        <v>0.96799999999999997</v>
      </c>
      <c r="I92" s="114">
        <v>0.125</v>
      </c>
      <c r="J92" s="114">
        <v>0.28799999999999998</v>
      </c>
      <c r="K92" s="114">
        <v>1.3691099253400001</v>
      </c>
      <c r="L92" s="134">
        <f t="shared" si="9"/>
        <v>1.669218820974528</v>
      </c>
      <c r="M92" s="134">
        <f t="shared" si="10"/>
        <v>4.4000000000000004</v>
      </c>
      <c r="N92" s="134">
        <f t="shared" si="11"/>
        <v>0.9</v>
      </c>
    </row>
    <row r="93" spans="1:14">
      <c r="A93" s="113" t="s">
        <v>226</v>
      </c>
      <c r="B93" s="113" t="s">
        <v>95</v>
      </c>
      <c r="C93" s="113" t="s">
        <v>150</v>
      </c>
      <c r="D93" s="113">
        <v>6410</v>
      </c>
      <c r="E93" s="114">
        <v>0.22</v>
      </c>
      <c r="F93" s="114">
        <v>50.8</v>
      </c>
      <c r="G93" s="114">
        <v>0</v>
      </c>
      <c r="H93" s="114">
        <v>0.60699999999999998</v>
      </c>
      <c r="I93" s="114">
        <v>3.3000000000000002E-2</v>
      </c>
      <c r="J93" s="114">
        <v>2.5999999999999999E-2</v>
      </c>
      <c r="K93" s="114">
        <v>0.59861688546299996</v>
      </c>
      <c r="L93" s="134">
        <f t="shared" si="9"/>
        <v>6.5887765193294187E-2</v>
      </c>
      <c r="M93" s="134">
        <f t="shared" si="10"/>
        <v>0.1</v>
      </c>
      <c r="N93" s="134">
        <f t="shared" si="11"/>
        <v>0.1</v>
      </c>
    </row>
    <row r="94" spans="1:14">
      <c r="A94" s="113" t="s">
        <v>226</v>
      </c>
      <c r="B94" s="113" t="s">
        <v>95</v>
      </c>
      <c r="C94" s="113" t="s">
        <v>150</v>
      </c>
      <c r="D94" s="113">
        <v>6410</v>
      </c>
      <c r="E94" s="114">
        <v>0.22</v>
      </c>
      <c r="F94" s="114">
        <v>50.8</v>
      </c>
      <c r="G94" s="114">
        <v>0</v>
      </c>
      <c r="H94" s="114">
        <v>0.60699999999999998</v>
      </c>
      <c r="I94" s="114">
        <v>3.3000000000000002E-2</v>
      </c>
      <c r="J94" s="114">
        <v>2.5999999999999999E-2</v>
      </c>
      <c r="K94" s="114">
        <v>0.12894883873900001</v>
      </c>
      <c r="L94" s="134">
        <f t="shared" si="9"/>
        <v>1.4192968850539266E-2</v>
      </c>
      <c r="M94" s="134">
        <f t="shared" si="10"/>
        <v>0</v>
      </c>
      <c r="N94" s="134">
        <f t="shared" si="11"/>
        <v>0</v>
      </c>
    </row>
    <row r="95" spans="1:14">
      <c r="A95" s="113" t="s">
        <v>226</v>
      </c>
      <c r="B95" s="113" t="s">
        <v>95</v>
      </c>
      <c r="C95" s="113" t="s">
        <v>150</v>
      </c>
      <c r="D95" s="113">
        <v>1110</v>
      </c>
      <c r="E95" s="114">
        <v>0.22</v>
      </c>
      <c r="F95" s="114">
        <v>50.8</v>
      </c>
      <c r="G95" s="114">
        <v>0</v>
      </c>
      <c r="H95" s="114">
        <v>0.96799999999999997</v>
      </c>
      <c r="I95" s="114">
        <v>0.125</v>
      </c>
      <c r="J95" s="114">
        <v>0.28799999999999998</v>
      </c>
      <c r="K95" s="114">
        <v>18.5868851814</v>
      </c>
      <c r="L95" s="134">
        <f t="shared" si="9"/>
        <v>22.661130413162876</v>
      </c>
      <c r="M95" s="134">
        <f t="shared" si="10"/>
        <v>59.7</v>
      </c>
      <c r="N95" s="134">
        <f t="shared" si="11"/>
        <v>11.8</v>
      </c>
    </row>
    <row r="96" spans="1:14">
      <c r="A96" s="113" t="s">
        <v>226</v>
      </c>
      <c r="B96" s="113" t="s">
        <v>95</v>
      </c>
      <c r="C96" s="113" t="s">
        <v>150</v>
      </c>
      <c r="D96" s="113">
        <v>1110</v>
      </c>
      <c r="E96" s="114">
        <v>0.22</v>
      </c>
      <c r="F96" s="114">
        <v>50.8</v>
      </c>
      <c r="G96" s="114">
        <v>0</v>
      </c>
      <c r="H96" s="114">
        <v>0.96799999999999997</v>
      </c>
      <c r="I96" s="114">
        <v>0.125</v>
      </c>
      <c r="J96" s="114">
        <v>0.28799999999999998</v>
      </c>
      <c r="K96" s="114">
        <v>12.038809861000001</v>
      </c>
      <c r="L96" s="134">
        <f t="shared" si="9"/>
        <v>14.6777169825312</v>
      </c>
      <c r="M96" s="134">
        <f t="shared" si="10"/>
        <v>38.700000000000003</v>
      </c>
      <c r="N96" s="134">
        <f t="shared" si="11"/>
        <v>7.6</v>
      </c>
    </row>
    <row r="97" spans="1:14">
      <c r="A97" s="113" t="s">
        <v>226</v>
      </c>
      <c r="B97" s="113" t="s">
        <v>95</v>
      </c>
      <c r="C97" s="113" t="s">
        <v>150</v>
      </c>
      <c r="D97" s="113">
        <v>6410</v>
      </c>
      <c r="E97" s="114">
        <v>0.22</v>
      </c>
      <c r="F97" s="114">
        <v>50.8</v>
      </c>
      <c r="G97" s="114">
        <v>0</v>
      </c>
      <c r="H97" s="114">
        <v>0.60699999999999998</v>
      </c>
      <c r="I97" s="114">
        <v>3.3000000000000002E-2</v>
      </c>
      <c r="J97" s="114">
        <v>2.5999999999999999E-2</v>
      </c>
      <c r="K97" s="114">
        <v>1.27302582867</v>
      </c>
      <c r="L97" s="134">
        <f t="shared" si="9"/>
        <v>0.14011770954227801</v>
      </c>
      <c r="M97" s="134">
        <f t="shared" si="10"/>
        <v>0.2</v>
      </c>
      <c r="N97" s="134">
        <f t="shared" si="11"/>
        <v>0.3</v>
      </c>
    </row>
    <row r="98" spans="1:14">
      <c r="A98" s="113" t="s">
        <v>226</v>
      </c>
      <c r="B98" s="113" t="s">
        <v>95</v>
      </c>
      <c r="C98" s="113" t="s">
        <v>150</v>
      </c>
      <c r="D98" s="113">
        <v>6410</v>
      </c>
      <c r="E98" s="114">
        <v>0.22</v>
      </c>
      <c r="F98" s="114">
        <v>50.8</v>
      </c>
      <c r="G98" s="114">
        <v>0</v>
      </c>
      <c r="H98" s="114">
        <v>0.60699999999999998</v>
      </c>
      <c r="I98" s="114">
        <v>3.3000000000000002E-2</v>
      </c>
      <c r="J98" s="114">
        <v>2.5999999999999999E-2</v>
      </c>
      <c r="K98" s="114">
        <v>5.0582213265199999E-5</v>
      </c>
      <c r="L98" s="134">
        <f t="shared" si="9"/>
        <v>5.5674156067230133E-6</v>
      </c>
      <c r="M98" s="134">
        <f t="shared" si="10"/>
        <v>0</v>
      </c>
      <c r="N98" s="134">
        <f t="shared" si="11"/>
        <v>0</v>
      </c>
    </row>
    <row r="99" spans="1:14">
      <c r="A99" s="113" t="s">
        <v>226</v>
      </c>
      <c r="B99" s="113" t="s">
        <v>95</v>
      </c>
      <c r="C99" s="113" t="s">
        <v>150</v>
      </c>
      <c r="D99" s="113">
        <v>8140</v>
      </c>
      <c r="E99" s="114">
        <v>0.22</v>
      </c>
      <c r="F99" s="114">
        <v>50.8</v>
      </c>
      <c r="G99" s="114">
        <v>0</v>
      </c>
      <c r="H99" s="114">
        <v>0.98599999999999999</v>
      </c>
      <c r="I99" s="114">
        <v>0.14299999999999999</v>
      </c>
      <c r="J99" s="114">
        <v>0.44600000000000001</v>
      </c>
      <c r="K99" s="114">
        <v>8.5238207597999993E-2</v>
      </c>
      <c r="L99" s="134">
        <f t="shared" si="9"/>
        <v>0.1609354184921972</v>
      </c>
      <c r="M99" s="134">
        <f t="shared" si="10"/>
        <v>0.4</v>
      </c>
      <c r="N99" s="134">
        <f t="shared" si="11"/>
        <v>0.1</v>
      </c>
    </row>
    <row r="100" spans="1:14">
      <c r="A100" s="113" t="s">
        <v>226</v>
      </c>
      <c r="B100" s="113" t="s">
        <v>95</v>
      </c>
      <c r="C100" s="113" t="s">
        <v>150</v>
      </c>
      <c r="D100" s="113">
        <v>8140</v>
      </c>
      <c r="E100" s="114">
        <v>0.22</v>
      </c>
      <c r="F100" s="114">
        <v>50.8</v>
      </c>
      <c r="G100" s="114">
        <v>0</v>
      </c>
      <c r="H100" s="114">
        <v>0.98599999999999999</v>
      </c>
      <c r="I100" s="114">
        <v>0.14299999999999999</v>
      </c>
      <c r="J100" s="114">
        <v>0.44600000000000001</v>
      </c>
      <c r="K100" s="114">
        <v>0.69104487366300005</v>
      </c>
      <c r="L100" s="134">
        <f t="shared" si="9"/>
        <v>1.3047387911339883</v>
      </c>
      <c r="M100" s="134">
        <f t="shared" si="10"/>
        <v>3.5</v>
      </c>
      <c r="N100" s="134">
        <f t="shared" si="11"/>
        <v>0.7</v>
      </c>
    </row>
    <row r="101" spans="1:14">
      <c r="A101" s="113" t="s">
        <v>226</v>
      </c>
      <c r="B101" s="113" t="s">
        <v>95</v>
      </c>
      <c r="C101" s="113" t="s">
        <v>150</v>
      </c>
      <c r="D101" s="113">
        <v>8140</v>
      </c>
      <c r="E101" s="114">
        <v>0.22</v>
      </c>
      <c r="F101" s="114">
        <v>50.8</v>
      </c>
      <c r="G101" s="114">
        <v>0</v>
      </c>
      <c r="H101" s="114">
        <v>0.98599999999999999</v>
      </c>
      <c r="I101" s="114">
        <v>0.14299999999999999</v>
      </c>
      <c r="J101" s="114">
        <v>0.44600000000000001</v>
      </c>
      <c r="K101" s="114">
        <v>0.70385464435199996</v>
      </c>
      <c r="L101" s="134">
        <f t="shared" si="9"/>
        <v>1.3289244921795327</v>
      </c>
      <c r="M101" s="134">
        <f t="shared" si="10"/>
        <v>3.6</v>
      </c>
      <c r="N101" s="134">
        <f t="shared" si="11"/>
        <v>0.7</v>
      </c>
    </row>
    <row r="102" spans="1:14">
      <c r="A102" s="113" t="s">
        <v>226</v>
      </c>
      <c r="B102" s="113" t="s">
        <v>95</v>
      </c>
      <c r="C102" s="113" t="s">
        <v>150</v>
      </c>
      <c r="D102" s="113">
        <v>6410</v>
      </c>
      <c r="E102" s="114">
        <v>0.22</v>
      </c>
      <c r="F102" s="114">
        <v>50.8</v>
      </c>
      <c r="G102" s="114">
        <v>0</v>
      </c>
      <c r="H102" s="114">
        <v>0.60699999999999998</v>
      </c>
      <c r="I102" s="114">
        <v>3.3000000000000002E-2</v>
      </c>
      <c r="J102" s="114">
        <v>2.5999999999999999E-2</v>
      </c>
      <c r="K102" s="114">
        <v>2.2557379061800002E-2</v>
      </c>
      <c r="L102" s="134">
        <f t="shared" si="9"/>
        <v>2.4828155220687868E-3</v>
      </c>
      <c r="M102" s="134">
        <f t="shared" si="10"/>
        <v>0</v>
      </c>
      <c r="N102" s="134">
        <f t="shared" si="11"/>
        <v>0</v>
      </c>
    </row>
    <row r="103" spans="1:14">
      <c r="A103" s="113" t="s">
        <v>226</v>
      </c>
      <c r="B103" s="113" t="s">
        <v>95</v>
      </c>
      <c r="C103" s="113" t="s">
        <v>150</v>
      </c>
      <c r="D103" s="113">
        <v>4110</v>
      </c>
      <c r="E103" s="114">
        <v>0.22</v>
      </c>
      <c r="F103" s="114">
        <v>50.8</v>
      </c>
      <c r="G103" s="114">
        <v>0</v>
      </c>
      <c r="H103" s="114">
        <v>0.69099999999999995</v>
      </c>
      <c r="I103" s="114">
        <v>3.5999999999999997E-2</v>
      </c>
      <c r="J103" s="114">
        <v>0.26200000000000001</v>
      </c>
      <c r="K103" s="114">
        <v>3.6811855057099998</v>
      </c>
      <c r="L103" s="134">
        <f t="shared" si="9"/>
        <v>4.0829255505664843</v>
      </c>
      <c r="M103" s="134">
        <f t="shared" si="10"/>
        <v>7.7</v>
      </c>
      <c r="N103" s="134">
        <f t="shared" si="11"/>
        <v>1.2</v>
      </c>
    </row>
    <row r="104" spans="1:14">
      <c r="A104" s="113" t="s">
        <v>226</v>
      </c>
      <c r="B104" s="113" t="s">
        <v>95</v>
      </c>
      <c r="C104" s="113" t="s">
        <v>150</v>
      </c>
      <c r="D104" s="113">
        <v>4110</v>
      </c>
      <c r="E104" s="114">
        <v>0.22</v>
      </c>
      <c r="F104" s="114">
        <v>50.8</v>
      </c>
      <c r="G104" s="114">
        <v>0</v>
      </c>
      <c r="H104" s="114">
        <v>0.69099999999999995</v>
      </c>
      <c r="I104" s="114">
        <v>3.5999999999999997E-2</v>
      </c>
      <c r="J104" s="114">
        <v>0.26200000000000001</v>
      </c>
      <c r="K104" s="114">
        <v>1.95357330547</v>
      </c>
      <c r="L104" s="134">
        <f t="shared" si="9"/>
        <v>2.1667732722069593</v>
      </c>
      <c r="M104" s="134">
        <f t="shared" si="10"/>
        <v>4.0999999999999996</v>
      </c>
      <c r="N104" s="134">
        <f t="shared" si="11"/>
        <v>0.6</v>
      </c>
    </row>
    <row r="105" spans="1:14">
      <c r="A105" s="113" t="s">
        <v>226</v>
      </c>
      <c r="B105" s="113" t="s">
        <v>95</v>
      </c>
      <c r="C105" s="113" t="s">
        <v>150</v>
      </c>
      <c r="D105" s="113">
        <v>4110</v>
      </c>
      <c r="E105" s="114">
        <v>0.22</v>
      </c>
      <c r="F105" s="114">
        <v>50.8</v>
      </c>
      <c r="G105" s="114">
        <v>0</v>
      </c>
      <c r="H105" s="114">
        <v>0.69099999999999995</v>
      </c>
      <c r="I105" s="114">
        <v>3.5999999999999997E-2</v>
      </c>
      <c r="J105" s="114">
        <v>0.26200000000000001</v>
      </c>
      <c r="K105" s="114">
        <v>1.2120017341</v>
      </c>
      <c r="L105" s="134">
        <f t="shared" si="9"/>
        <v>1.3442715233481133</v>
      </c>
      <c r="M105" s="134">
        <f t="shared" si="10"/>
        <v>2.5</v>
      </c>
      <c r="N105" s="134">
        <f t="shared" si="11"/>
        <v>0.4</v>
      </c>
    </row>
    <row r="106" spans="1:14">
      <c r="A106" s="113" t="s">
        <v>226</v>
      </c>
      <c r="B106" s="113" t="s">
        <v>95</v>
      </c>
      <c r="C106" s="113" t="s">
        <v>150</v>
      </c>
      <c r="D106" s="113">
        <v>1110</v>
      </c>
      <c r="E106" s="114">
        <v>0.22</v>
      </c>
      <c r="F106" s="114">
        <v>50.8</v>
      </c>
      <c r="G106" s="114">
        <v>0</v>
      </c>
      <c r="H106" s="114">
        <v>0.96799999999999997</v>
      </c>
      <c r="I106" s="114">
        <v>0.125</v>
      </c>
      <c r="J106" s="114">
        <v>0.28799999999999998</v>
      </c>
      <c r="K106" s="114">
        <v>65.096094432100003</v>
      </c>
      <c r="L106" s="134">
        <f t="shared" si="9"/>
        <v>79.365158331616314</v>
      </c>
      <c r="M106" s="134">
        <f t="shared" si="10"/>
        <v>209</v>
      </c>
      <c r="N106" s="134">
        <f t="shared" si="11"/>
        <v>41.3</v>
      </c>
    </row>
    <row r="107" spans="1:14">
      <c r="A107" s="113" t="s">
        <v>226</v>
      </c>
      <c r="B107" s="135" t="s">
        <v>95</v>
      </c>
      <c r="C107" s="113" t="s">
        <v>150</v>
      </c>
      <c r="D107" s="113">
        <v>8320</v>
      </c>
      <c r="E107" s="114">
        <v>0.22</v>
      </c>
      <c r="F107" s="114">
        <v>50.8</v>
      </c>
      <c r="G107" s="114">
        <v>0</v>
      </c>
      <c r="H107" s="114">
        <v>0.70899999999999996</v>
      </c>
      <c r="I107" s="114">
        <v>0.11700000000000001</v>
      </c>
      <c r="J107" s="114">
        <v>0.26200000000000001</v>
      </c>
      <c r="K107" s="114">
        <v>6.7349130587600001</v>
      </c>
      <c r="L107" s="134">
        <f t="shared" si="9"/>
        <v>7.4699165705726749</v>
      </c>
      <c r="M107" s="134">
        <f t="shared" si="10"/>
        <v>14.4</v>
      </c>
      <c r="N107" s="134">
        <f t="shared" si="11"/>
        <v>3.9</v>
      </c>
    </row>
    <row r="108" spans="1:14">
      <c r="A108" s="113" t="s">
        <v>226</v>
      </c>
      <c r="B108" s="135" t="s">
        <v>95</v>
      </c>
      <c r="C108" s="113" t="s">
        <v>150</v>
      </c>
      <c r="D108" s="113">
        <v>1210</v>
      </c>
      <c r="E108" s="114">
        <v>0.22</v>
      </c>
      <c r="F108" s="114">
        <v>50.8</v>
      </c>
      <c r="G108" s="114">
        <v>0</v>
      </c>
      <c r="H108" s="114">
        <v>1.2450000000000001</v>
      </c>
      <c r="I108" s="114">
        <v>0.21299999999999999</v>
      </c>
      <c r="J108" s="114">
        <v>0.28799999999999998</v>
      </c>
      <c r="K108" s="114">
        <v>26.133144830100001</v>
      </c>
      <c r="L108" s="134">
        <f t="shared" si="9"/>
        <v>31.861530176857915</v>
      </c>
      <c r="M108" s="134">
        <f t="shared" si="10"/>
        <v>107.9</v>
      </c>
      <c r="N108" s="134">
        <f t="shared" si="11"/>
        <v>24.2</v>
      </c>
    </row>
    <row r="109" spans="1:14">
      <c r="A109" s="113" t="s">
        <v>226</v>
      </c>
      <c r="B109" s="135" t="s">
        <v>95</v>
      </c>
      <c r="C109" s="113" t="s">
        <v>150</v>
      </c>
      <c r="D109" s="113">
        <v>1210</v>
      </c>
      <c r="E109" s="114">
        <v>0.22</v>
      </c>
      <c r="F109" s="114">
        <v>50.8</v>
      </c>
      <c r="G109" s="114">
        <v>0</v>
      </c>
      <c r="H109" s="114">
        <v>1.2450000000000001</v>
      </c>
      <c r="I109" s="114">
        <v>0.21299999999999999</v>
      </c>
      <c r="J109" s="114">
        <v>0.28799999999999998</v>
      </c>
      <c r="K109" s="114">
        <v>8.1157117676199997E-4</v>
      </c>
      <c r="L109" s="134">
        <f t="shared" si="9"/>
        <v>9.8946757870823038E-4</v>
      </c>
      <c r="M109" s="134">
        <f t="shared" si="10"/>
        <v>0</v>
      </c>
      <c r="N109" s="134">
        <f t="shared" si="11"/>
        <v>0</v>
      </c>
    </row>
    <row r="110" spans="1:14">
      <c r="A110" s="113" t="s">
        <v>226</v>
      </c>
      <c r="B110" s="135" t="s">
        <v>95</v>
      </c>
      <c r="C110" s="113" t="s">
        <v>150</v>
      </c>
      <c r="D110" s="113">
        <v>1400</v>
      </c>
      <c r="E110" s="114">
        <v>0.22</v>
      </c>
      <c r="F110" s="114">
        <v>50.8</v>
      </c>
      <c r="G110" s="114">
        <v>0</v>
      </c>
      <c r="H110" s="114">
        <v>0.70899999999999996</v>
      </c>
      <c r="I110" s="114">
        <v>0.11700000000000001</v>
      </c>
      <c r="J110" s="114">
        <v>0.43099999999999999</v>
      </c>
      <c r="K110" s="114">
        <v>16.7164939205</v>
      </c>
      <c r="L110" s="134">
        <f t="shared" si="9"/>
        <v>30.500357590880284</v>
      </c>
      <c r="M110" s="134">
        <f t="shared" si="10"/>
        <v>58.8</v>
      </c>
      <c r="N110" s="134">
        <f t="shared" si="11"/>
        <v>13.4</v>
      </c>
    </row>
    <row r="111" spans="1:14">
      <c r="A111" s="113" t="s">
        <v>226</v>
      </c>
      <c r="B111" s="135" t="s">
        <v>91</v>
      </c>
      <c r="C111" s="113" t="s">
        <v>150</v>
      </c>
      <c r="D111" s="113">
        <v>1210</v>
      </c>
      <c r="E111" s="114">
        <v>0.22</v>
      </c>
      <c r="F111" s="114">
        <v>50.8</v>
      </c>
      <c r="G111" s="114">
        <v>0</v>
      </c>
      <c r="H111" s="114">
        <v>1.2450000000000001</v>
      </c>
      <c r="I111" s="114">
        <v>0.21299999999999999</v>
      </c>
      <c r="J111" s="114">
        <v>0.28799999999999998</v>
      </c>
      <c r="K111" s="114">
        <v>1.8351270175600001</v>
      </c>
      <c r="L111" s="134">
        <f t="shared" si="9"/>
        <v>2.2373868598091518</v>
      </c>
      <c r="M111" s="134">
        <f t="shared" si="10"/>
        <v>7.6</v>
      </c>
      <c r="N111" s="134">
        <f t="shared" si="11"/>
        <v>1.7</v>
      </c>
    </row>
    <row r="112" spans="1:14">
      <c r="A112" s="113" t="s">
        <v>226</v>
      </c>
      <c r="B112" s="113" t="s">
        <v>91</v>
      </c>
      <c r="C112" s="113" t="s">
        <v>150</v>
      </c>
      <c r="D112" s="113">
        <v>7430</v>
      </c>
      <c r="E112" s="114">
        <v>0.22</v>
      </c>
      <c r="F112" s="114">
        <v>50.8</v>
      </c>
      <c r="G112" s="114">
        <v>0</v>
      </c>
      <c r="H112" s="114">
        <v>0.70899999999999996</v>
      </c>
      <c r="I112" s="114">
        <v>9.8000000000000004E-2</v>
      </c>
      <c r="J112" s="114">
        <v>0.26200000000000001</v>
      </c>
      <c r="K112" s="114">
        <v>6.8818443264700005E-2</v>
      </c>
      <c r="L112" s="134">
        <f t="shared" si="9"/>
        <v>7.63288293729876E-2</v>
      </c>
      <c r="M112" s="134">
        <f t="shared" si="10"/>
        <v>0.1</v>
      </c>
      <c r="N112" s="134">
        <f t="shared" si="11"/>
        <v>0</v>
      </c>
    </row>
    <row r="113" spans="1:14">
      <c r="A113" s="113" t="s">
        <v>226</v>
      </c>
      <c r="B113" s="113" t="s">
        <v>91</v>
      </c>
      <c r="C113" s="113" t="s">
        <v>150</v>
      </c>
      <c r="D113" s="113">
        <v>1210</v>
      </c>
      <c r="E113" s="114">
        <v>0.22</v>
      </c>
      <c r="F113" s="114">
        <v>50.8</v>
      </c>
      <c r="G113" s="114">
        <v>0</v>
      </c>
      <c r="H113" s="114">
        <v>1.2450000000000001</v>
      </c>
      <c r="I113" s="114">
        <v>0.21299999999999999</v>
      </c>
      <c r="J113" s="114">
        <v>0.28799999999999998</v>
      </c>
      <c r="K113" s="114">
        <v>1.6268131936500001E-2</v>
      </c>
      <c r="L113" s="134">
        <f t="shared" si="9"/>
        <v>1.9834106456980798E-2</v>
      </c>
      <c r="M113" s="134">
        <f t="shared" si="10"/>
        <v>0.1</v>
      </c>
      <c r="N113" s="134">
        <f t="shared" si="11"/>
        <v>0</v>
      </c>
    </row>
    <row r="114" spans="1:14">
      <c r="A114" s="113" t="s">
        <v>226</v>
      </c>
      <c r="B114" s="113" t="s">
        <v>95</v>
      </c>
      <c r="C114" s="113" t="s">
        <v>150</v>
      </c>
      <c r="D114" s="113">
        <v>1210</v>
      </c>
      <c r="E114" s="114">
        <v>0.22</v>
      </c>
      <c r="F114" s="114">
        <v>50.8</v>
      </c>
      <c r="G114" s="114">
        <v>0</v>
      </c>
      <c r="H114" s="114">
        <v>1.2450000000000001</v>
      </c>
      <c r="I114" s="114">
        <v>0.21299999999999999</v>
      </c>
      <c r="J114" s="114">
        <v>0.28799999999999998</v>
      </c>
      <c r="K114" s="114">
        <v>1.1877962896600001</v>
      </c>
      <c r="L114" s="134">
        <f t="shared" si="9"/>
        <v>1.4481612363534719</v>
      </c>
      <c r="M114" s="134">
        <f t="shared" si="10"/>
        <v>4.9000000000000004</v>
      </c>
      <c r="N114" s="134">
        <f t="shared" si="11"/>
        <v>1.1000000000000001</v>
      </c>
    </row>
    <row r="115" spans="1:14">
      <c r="A115" s="113" t="s">
        <v>226</v>
      </c>
      <c r="B115" s="113" t="s">
        <v>95</v>
      </c>
      <c r="C115" s="113" t="s">
        <v>150</v>
      </c>
      <c r="D115" s="113">
        <v>1210</v>
      </c>
      <c r="E115" s="114">
        <v>0.22</v>
      </c>
      <c r="F115" s="114">
        <v>50.8</v>
      </c>
      <c r="G115" s="114">
        <v>0</v>
      </c>
      <c r="H115" s="114">
        <v>1.2450000000000001</v>
      </c>
      <c r="I115" s="114">
        <v>0.21299999999999999</v>
      </c>
      <c r="J115" s="114">
        <v>0.28799999999999998</v>
      </c>
      <c r="K115" s="114">
        <v>3.9159002886400001</v>
      </c>
      <c r="L115" s="134">
        <f t="shared" si="9"/>
        <v>4.7742656319098877</v>
      </c>
      <c r="M115" s="134">
        <f t="shared" si="10"/>
        <v>16.2</v>
      </c>
      <c r="N115" s="134">
        <f t="shared" si="11"/>
        <v>3.6</v>
      </c>
    </row>
    <row r="116" spans="1:14">
      <c r="A116" s="113" t="s">
        <v>226</v>
      </c>
      <c r="B116" s="113" t="s">
        <v>95</v>
      </c>
      <c r="C116" s="113" t="s">
        <v>150</v>
      </c>
      <c r="D116" s="113">
        <v>5120</v>
      </c>
      <c r="E116" s="114">
        <v>0.22</v>
      </c>
      <c r="F116" s="114">
        <v>50.8</v>
      </c>
      <c r="G116" s="114">
        <v>0</v>
      </c>
      <c r="H116" s="114">
        <v>0.505</v>
      </c>
      <c r="I116" s="114">
        <v>6.8000000000000005E-2</v>
      </c>
      <c r="J116" s="114">
        <v>5.2999999999999999E-2</v>
      </c>
      <c r="K116" s="114">
        <v>1.5501746583099999E-3</v>
      </c>
      <c r="L116" s="134">
        <f t="shared" si="9"/>
        <v>3.4780752083615361E-4</v>
      </c>
      <c r="M116" s="134">
        <f t="shared" si="10"/>
        <v>0</v>
      </c>
      <c r="N116" s="134">
        <f t="shared" si="11"/>
        <v>0</v>
      </c>
    </row>
    <row r="117" spans="1:14">
      <c r="A117" s="113" t="s">
        <v>226</v>
      </c>
      <c r="B117" s="113" t="s">
        <v>95</v>
      </c>
      <c r="C117" s="113" t="s">
        <v>150</v>
      </c>
      <c r="D117" s="113">
        <v>5120</v>
      </c>
      <c r="E117" s="114">
        <v>0.22</v>
      </c>
      <c r="F117" s="114">
        <v>50.8</v>
      </c>
      <c r="G117" s="114">
        <v>0</v>
      </c>
      <c r="H117" s="114">
        <v>0.505</v>
      </c>
      <c r="I117" s="114">
        <v>6.8000000000000005E-2</v>
      </c>
      <c r="J117" s="114">
        <v>5.2999999999999999E-2</v>
      </c>
      <c r="K117" s="114">
        <v>7.1762763378600001E-4</v>
      </c>
      <c r="L117" s="134">
        <f t="shared" si="9"/>
        <v>1.6101172010045219E-4</v>
      </c>
      <c r="M117" s="134">
        <f t="shared" si="10"/>
        <v>0</v>
      </c>
      <c r="N117" s="134">
        <f t="shared" si="11"/>
        <v>0</v>
      </c>
    </row>
    <row r="118" spans="1:14">
      <c r="A118" s="113" t="s">
        <v>226</v>
      </c>
      <c r="B118" s="135" t="s">
        <v>95</v>
      </c>
      <c r="C118" s="113" t="s">
        <v>150</v>
      </c>
      <c r="D118" s="113">
        <v>5120</v>
      </c>
      <c r="E118" s="114">
        <v>0.22</v>
      </c>
      <c r="F118" s="114">
        <v>50.8</v>
      </c>
      <c r="G118" s="114">
        <v>0</v>
      </c>
      <c r="H118" s="114">
        <v>0.505</v>
      </c>
      <c r="I118" s="114">
        <v>6.8000000000000005E-2</v>
      </c>
      <c r="J118" s="114">
        <v>5.2999999999999999E-2</v>
      </c>
      <c r="K118" s="114">
        <v>8.8371366384600008E-3</v>
      </c>
      <c r="L118" s="134">
        <f t="shared" si="9"/>
        <v>1.9827588904491422E-3</v>
      </c>
      <c r="M118" s="134">
        <f t="shared" si="10"/>
        <v>0</v>
      </c>
      <c r="N118" s="134">
        <f t="shared" si="11"/>
        <v>0</v>
      </c>
    </row>
    <row r="119" spans="1:14">
      <c r="A119" s="113" t="s">
        <v>226</v>
      </c>
      <c r="B119" s="135" t="s">
        <v>95</v>
      </c>
      <c r="C119" s="113" t="s">
        <v>150</v>
      </c>
      <c r="D119" s="113">
        <v>1700</v>
      </c>
      <c r="E119" s="114">
        <v>0.22</v>
      </c>
      <c r="F119" s="114">
        <v>50.8</v>
      </c>
      <c r="G119" s="114">
        <v>0</v>
      </c>
      <c r="H119" s="114">
        <v>0.96799999999999997</v>
      </c>
      <c r="I119" s="114">
        <v>0.125</v>
      </c>
      <c r="J119" s="114">
        <v>0.34100000000000003</v>
      </c>
      <c r="K119" s="114">
        <v>5.6249577201000003</v>
      </c>
      <c r="L119" s="134">
        <f t="shared" si="9"/>
        <v>8.1200014661456912</v>
      </c>
      <c r="M119" s="134">
        <f t="shared" si="10"/>
        <v>21.4</v>
      </c>
      <c r="N119" s="134">
        <f t="shared" si="11"/>
        <v>4</v>
      </c>
    </row>
    <row r="120" spans="1:14">
      <c r="A120" s="113" t="s">
        <v>226</v>
      </c>
      <c r="B120" s="135" t="s">
        <v>95</v>
      </c>
      <c r="C120" s="113" t="s">
        <v>150</v>
      </c>
      <c r="D120" s="113">
        <v>1210</v>
      </c>
      <c r="E120" s="114">
        <v>0.22</v>
      </c>
      <c r="F120" s="114">
        <v>50.8</v>
      </c>
      <c r="G120" s="114">
        <v>0</v>
      </c>
      <c r="H120" s="114">
        <v>1.2450000000000001</v>
      </c>
      <c r="I120" s="114">
        <v>0.21299999999999999</v>
      </c>
      <c r="J120" s="114">
        <v>0.28799999999999998</v>
      </c>
      <c r="K120" s="114">
        <v>13.3304342488</v>
      </c>
      <c r="L120" s="134">
        <f t="shared" si="9"/>
        <v>16.252465436136958</v>
      </c>
      <c r="M120" s="134">
        <f t="shared" si="10"/>
        <v>55.1</v>
      </c>
      <c r="N120" s="134">
        <f t="shared" si="11"/>
        <v>12.4</v>
      </c>
    </row>
    <row r="121" spans="1:14">
      <c r="A121" s="113" t="s">
        <v>226</v>
      </c>
      <c r="B121" s="135" t="s">
        <v>95</v>
      </c>
      <c r="C121" s="113" t="s">
        <v>150</v>
      </c>
      <c r="D121" s="113">
        <v>6250</v>
      </c>
      <c r="E121" s="114">
        <v>0.22</v>
      </c>
      <c r="F121" s="114">
        <v>50.8</v>
      </c>
      <c r="G121" s="114">
        <v>0</v>
      </c>
      <c r="H121" s="114">
        <v>0.60699999999999998</v>
      </c>
      <c r="I121" s="114">
        <v>3.3000000000000002E-2</v>
      </c>
      <c r="J121" s="114">
        <v>2.5999999999999999E-2</v>
      </c>
      <c r="K121" s="114">
        <v>0.38875889615199999</v>
      </c>
      <c r="L121" s="134">
        <f t="shared" si="9"/>
        <v>4.2789395836463462E-2</v>
      </c>
      <c r="M121" s="134">
        <f t="shared" si="10"/>
        <v>0.1</v>
      </c>
      <c r="N121" s="134">
        <f t="shared" si="11"/>
        <v>0.1</v>
      </c>
    </row>
    <row r="122" spans="1:14">
      <c r="A122" s="113" t="s">
        <v>226</v>
      </c>
      <c r="B122" s="135" t="s">
        <v>95</v>
      </c>
      <c r="C122" s="113" t="s">
        <v>150</v>
      </c>
      <c r="D122" s="113">
        <v>6410</v>
      </c>
      <c r="E122" s="114">
        <v>0.22</v>
      </c>
      <c r="F122" s="114">
        <v>50.8</v>
      </c>
      <c r="G122" s="114">
        <v>0</v>
      </c>
      <c r="H122" s="114">
        <v>0.60699999999999998</v>
      </c>
      <c r="I122" s="114">
        <v>3.3000000000000002E-2</v>
      </c>
      <c r="J122" s="114">
        <v>2.5999999999999999E-2</v>
      </c>
      <c r="K122" s="114">
        <v>1.5643145267099999E-2</v>
      </c>
      <c r="L122" s="134">
        <f t="shared" si="9"/>
        <v>1.7217888557321398E-3</v>
      </c>
      <c r="M122" s="134">
        <f t="shared" si="10"/>
        <v>0</v>
      </c>
      <c r="N122" s="134">
        <f t="shared" si="11"/>
        <v>0</v>
      </c>
    </row>
    <row r="123" spans="1:14">
      <c r="A123" s="113" t="s">
        <v>226</v>
      </c>
      <c r="B123" s="113" t="s">
        <v>95</v>
      </c>
      <c r="C123" s="113" t="s">
        <v>150</v>
      </c>
      <c r="D123" s="113">
        <v>6410</v>
      </c>
      <c r="E123" s="114">
        <v>0.22</v>
      </c>
      <c r="F123" s="114">
        <v>50.8</v>
      </c>
      <c r="G123" s="114">
        <v>0</v>
      </c>
      <c r="H123" s="114">
        <v>0.60699999999999998</v>
      </c>
      <c r="I123" s="114">
        <v>3.3000000000000002E-2</v>
      </c>
      <c r="J123" s="114">
        <v>2.5999999999999999E-2</v>
      </c>
      <c r="K123" s="114">
        <v>1.7679340812899999E-2</v>
      </c>
      <c r="L123" s="134">
        <f t="shared" si="9"/>
        <v>1.9459061121398597E-3</v>
      </c>
      <c r="M123" s="134">
        <f t="shared" si="10"/>
        <v>0</v>
      </c>
      <c r="N123" s="134">
        <f t="shared" si="11"/>
        <v>0</v>
      </c>
    </row>
    <row r="124" spans="1:14">
      <c r="A124" s="113" t="s">
        <v>226</v>
      </c>
      <c r="B124" s="113" t="s">
        <v>91</v>
      </c>
      <c r="C124" s="113" t="s">
        <v>150</v>
      </c>
      <c r="D124" s="113">
        <v>1210</v>
      </c>
      <c r="E124" s="114">
        <v>0.22</v>
      </c>
      <c r="F124" s="114">
        <v>50.8</v>
      </c>
      <c r="G124" s="114">
        <v>0</v>
      </c>
      <c r="H124" s="114">
        <v>1.2450000000000001</v>
      </c>
      <c r="I124" s="114">
        <v>0.21299999999999999</v>
      </c>
      <c r="J124" s="114">
        <v>0.28799999999999998</v>
      </c>
      <c r="K124" s="114">
        <v>2.6915512266700001</v>
      </c>
      <c r="L124" s="134">
        <f t="shared" si="9"/>
        <v>3.2815392555560638</v>
      </c>
      <c r="M124" s="134">
        <f t="shared" si="10"/>
        <v>11.1</v>
      </c>
      <c r="N124" s="134">
        <f t="shared" si="11"/>
        <v>2.5</v>
      </c>
    </row>
    <row r="125" spans="1:14">
      <c r="A125" s="113" t="s">
        <v>226</v>
      </c>
      <c r="B125" s="113" t="s">
        <v>95</v>
      </c>
      <c r="C125" s="113" t="s">
        <v>150</v>
      </c>
      <c r="D125" s="113">
        <v>1210</v>
      </c>
      <c r="E125" s="114">
        <v>0.22</v>
      </c>
      <c r="F125" s="114">
        <v>50.8</v>
      </c>
      <c r="G125" s="114">
        <v>0</v>
      </c>
      <c r="H125" s="114">
        <v>1.2450000000000001</v>
      </c>
      <c r="I125" s="114">
        <v>0.21299999999999999</v>
      </c>
      <c r="J125" s="114">
        <v>0.28799999999999998</v>
      </c>
      <c r="K125" s="114">
        <v>11.036510889300001</v>
      </c>
      <c r="L125" s="134">
        <f t="shared" si="9"/>
        <v>13.455714076234559</v>
      </c>
      <c r="M125" s="134">
        <f t="shared" si="10"/>
        <v>45.6</v>
      </c>
      <c r="N125" s="134">
        <f t="shared" si="11"/>
        <v>10.199999999999999</v>
      </c>
    </row>
    <row r="126" spans="1:14">
      <c r="A126" s="113" t="s">
        <v>226</v>
      </c>
      <c r="B126" s="113" t="s">
        <v>95</v>
      </c>
      <c r="C126" s="113" t="s">
        <v>150</v>
      </c>
      <c r="D126" s="113">
        <v>1400</v>
      </c>
      <c r="E126" s="114">
        <v>0.22</v>
      </c>
      <c r="F126" s="114">
        <v>50.8</v>
      </c>
      <c r="G126" s="114">
        <v>0</v>
      </c>
      <c r="H126" s="114">
        <v>0.70899999999999996</v>
      </c>
      <c r="I126" s="114">
        <v>0.11700000000000001</v>
      </c>
      <c r="J126" s="114">
        <v>0.43099999999999999</v>
      </c>
      <c r="K126" s="114">
        <v>1.02907445516</v>
      </c>
      <c r="L126" s="134">
        <f t="shared" si="9"/>
        <v>1.8776149484030971</v>
      </c>
      <c r="M126" s="134">
        <f t="shared" si="10"/>
        <v>3.6</v>
      </c>
      <c r="N126" s="134">
        <f t="shared" si="11"/>
        <v>0.8</v>
      </c>
    </row>
    <row r="127" spans="1:14">
      <c r="A127" s="113" t="s">
        <v>226</v>
      </c>
      <c r="B127" s="134"/>
      <c r="C127" s="113" t="s">
        <v>150</v>
      </c>
      <c r="D127" s="113">
        <v>5300</v>
      </c>
      <c r="E127" s="114">
        <v>0.22</v>
      </c>
      <c r="F127" s="114">
        <v>50.8</v>
      </c>
      <c r="G127" s="114">
        <v>0</v>
      </c>
      <c r="H127" s="114">
        <v>0.505</v>
      </c>
      <c r="I127" s="114">
        <v>6.8000000000000005E-2</v>
      </c>
      <c r="J127" s="114">
        <v>5.2999999999999999E-2</v>
      </c>
      <c r="K127" s="114">
        <v>7.6776385619600003</v>
      </c>
      <c r="L127" s="134">
        <f t="shared" si="9"/>
        <v>1.7226061720184251</v>
      </c>
      <c r="M127" s="134">
        <f t="shared" si="10"/>
        <v>2.4</v>
      </c>
      <c r="N127" s="134">
        <f t="shared" si="11"/>
        <v>2</v>
      </c>
    </row>
    <row r="128" spans="1:14">
      <c r="A128" s="113" t="s">
        <v>226</v>
      </c>
      <c r="B128" s="134"/>
      <c r="C128" s="113" t="s">
        <v>150</v>
      </c>
      <c r="D128" s="113">
        <v>7430</v>
      </c>
      <c r="E128" s="114">
        <v>0.22</v>
      </c>
      <c r="F128" s="114">
        <v>50.8</v>
      </c>
      <c r="G128" s="114">
        <v>0</v>
      </c>
      <c r="H128" s="114">
        <v>0.70899999999999996</v>
      </c>
      <c r="I128" s="114">
        <v>9.8000000000000004E-2</v>
      </c>
      <c r="J128" s="114">
        <v>0.26200000000000001</v>
      </c>
      <c r="K128" s="114">
        <v>5.71889738855E-3</v>
      </c>
      <c r="L128" s="134">
        <f t="shared" si="9"/>
        <v>6.3430197235537569E-3</v>
      </c>
      <c r="M128" s="134">
        <f t="shared" si="10"/>
        <v>0</v>
      </c>
      <c r="N128" s="134">
        <f t="shared" si="11"/>
        <v>0</v>
      </c>
    </row>
    <row r="129" spans="1:14">
      <c r="A129" s="113" t="s">
        <v>226</v>
      </c>
      <c r="B129" s="134"/>
      <c r="C129" s="113" t="s">
        <v>150</v>
      </c>
      <c r="D129" s="113">
        <v>7430</v>
      </c>
      <c r="E129" s="114">
        <v>0.22</v>
      </c>
      <c r="F129" s="114">
        <v>50.8</v>
      </c>
      <c r="G129" s="114">
        <v>0</v>
      </c>
      <c r="H129" s="114">
        <v>0.70899999999999996</v>
      </c>
      <c r="I129" s="114">
        <v>9.8000000000000004E-2</v>
      </c>
      <c r="J129" s="114">
        <v>0.26200000000000001</v>
      </c>
      <c r="K129" s="114">
        <v>2.1055666319100001E-3</v>
      </c>
      <c r="L129" s="134">
        <f t="shared" si="9"/>
        <v>2.3353541370057782E-3</v>
      </c>
      <c r="M129" s="134">
        <f t="shared" si="10"/>
        <v>0</v>
      </c>
      <c r="N129" s="134">
        <f t="shared" si="11"/>
        <v>0</v>
      </c>
    </row>
    <row r="130" spans="1:14">
      <c r="A130" s="113" t="s">
        <v>226</v>
      </c>
      <c r="B130" s="134"/>
      <c r="C130" s="113" t="s">
        <v>150</v>
      </c>
      <c r="D130" s="113">
        <v>7430</v>
      </c>
      <c r="E130" s="114">
        <v>0.22</v>
      </c>
      <c r="F130" s="114">
        <v>50.8</v>
      </c>
      <c r="G130" s="114">
        <v>0</v>
      </c>
      <c r="H130" s="114">
        <v>0.70899999999999996</v>
      </c>
      <c r="I130" s="114">
        <v>9.8000000000000004E-2</v>
      </c>
      <c r="J130" s="114">
        <v>0.26200000000000001</v>
      </c>
      <c r="K130" s="114">
        <v>2.7422549650200001E-5</v>
      </c>
      <c r="L130" s="134">
        <f t="shared" si="9"/>
        <v>3.0415263902025161E-5</v>
      </c>
      <c r="M130" s="134">
        <f t="shared" si="10"/>
        <v>0</v>
      </c>
      <c r="N130" s="134">
        <f t="shared" si="11"/>
        <v>0</v>
      </c>
    </row>
    <row r="131" spans="1:14">
      <c r="A131" s="113" t="s">
        <v>226</v>
      </c>
      <c r="B131" s="134"/>
      <c r="C131" s="113" t="s">
        <v>150</v>
      </c>
      <c r="D131" s="113">
        <v>7430</v>
      </c>
      <c r="E131" s="114">
        <v>0.22</v>
      </c>
      <c r="F131" s="114">
        <v>50.8</v>
      </c>
      <c r="G131" s="114">
        <v>0</v>
      </c>
      <c r="H131" s="114">
        <v>0.70899999999999996</v>
      </c>
      <c r="I131" s="114">
        <v>9.8000000000000004E-2</v>
      </c>
      <c r="J131" s="114">
        <v>0.26200000000000001</v>
      </c>
      <c r="K131" s="114">
        <v>8.3295904814400003E-3</v>
      </c>
      <c r="L131" s="134">
        <f t="shared" si="9"/>
        <v>9.2386264559811519E-3</v>
      </c>
      <c r="M131" s="134">
        <f t="shared" si="10"/>
        <v>0</v>
      </c>
      <c r="N131" s="134">
        <f t="shared" si="11"/>
        <v>0</v>
      </c>
    </row>
    <row r="132" spans="1:14">
      <c r="A132" s="113" t="s">
        <v>226</v>
      </c>
      <c r="B132" s="113" t="s">
        <v>95</v>
      </c>
      <c r="C132" s="113" t="s">
        <v>150</v>
      </c>
      <c r="D132" s="113">
        <v>5300</v>
      </c>
      <c r="E132" s="114">
        <v>0.22</v>
      </c>
      <c r="F132" s="114">
        <v>50.8</v>
      </c>
      <c r="G132" s="114">
        <v>0</v>
      </c>
      <c r="H132" s="114">
        <v>0.505</v>
      </c>
      <c r="I132" s="114">
        <v>6.8000000000000005E-2</v>
      </c>
      <c r="J132" s="114">
        <v>5.2999999999999999E-2</v>
      </c>
      <c r="K132" s="114">
        <v>0.12478682192600001</v>
      </c>
      <c r="L132" s="134">
        <f t="shared" si="9"/>
        <v>2.7998003279463529E-2</v>
      </c>
      <c r="M132" s="134">
        <f t="shared" si="10"/>
        <v>0</v>
      </c>
      <c r="N132" s="134">
        <f t="shared" si="11"/>
        <v>0</v>
      </c>
    </row>
    <row r="133" spans="1:14">
      <c r="A133" s="113" t="s">
        <v>226</v>
      </c>
      <c r="B133" s="113" t="s">
        <v>95</v>
      </c>
      <c r="C133" s="113" t="s">
        <v>150</v>
      </c>
      <c r="D133" s="113">
        <v>7430</v>
      </c>
      <c r="E133" s="114">
        <v>0.22</v>
      </c>
      <c r="F133" s="114">
        <v>50.8</v>
      </c>
      <c r="G133" s="114">
        <v>0</v>
      </c>
      <c r="H133" s="114">
        <v>0.70899999999999996</v>
      </c>
      <c r="I133" s="114">
        <v>9.8000000000000004E-2</v>
      </c>
      <c r="J133" s="114">
        <v>0.26200000000000001</v>
      </c>
      <c r="K133" s="114">
        <v>0.55075184488700002</v>
      </c>
      <c r="L133" s="134">
        <f t="shared" si="9"/>
        <v>0.61085722955900124</v>
      </c>
      <c r="M133" s="134">
        <f t="shared" si="10"/>
        <v>1.2</v>
      </c>
      <c r="N133" s="134">
        <f t="shared" si="11"/>
        <v>0.3</v>
      </c>
    </row>
    <row r="134" spans="1:14">
      <c r="A134" s="113" t="s">
        <v>226</v>
      </c>
      <c r="B134" s="113" t="s">
        <v>95</v>
      </c>
      <c r="C134" s="113" t="s">
        <v>150</v>
      </c>
      <c r="D134" s="113">
        <v>1110</v>
      </c>
      <c r="E134" s="114">
        <v>0.22</v>
      </c>
      <c r="F134" s="114">
        <v>50.8</v>
      </c>
      <c r="G134" s="114">
        <v>0</v>
      </c>
      <c r="H134" s="114">
        <v>0.96799999999999997</v>
      </c>
      <c r="I134" s="114">
        <v>0.125</v>
      </c>
      <c r="J134" s="114">
        <v>0.28799999999999998</v>
      </c>
      <c r="K134" s="114">
        <v>103.56452200299999</v>
      </c>
      <c r="L134" s="134">
        <f t="shared" si="9"/>
        <v>126.26586522605758</v>
      </c>
      <c r="M134" s="134">
        <f t="shared" si="10"/>
        <v>332.6</v>
      </c>
      <c r="N134" s="134">
        <f t="shared" si="11"/>
        <v>65.7</v>
      </c>
    </row>
    <row r="135" spans="1:14">
      <c r="A135" s="113" t="s">
        <v>226</v>
      </c>
      <c r="B135" s="113" t="s">
        <v>95</v>
      </c>
      <c r="C135" s="113" t="s">
        <v>150</v>
      </c>
      <c r="D135" s="113">
        <v>1110</v>
      </c>
      <c r="E135" s="114">
        <v>0.22</v>
      </c>
      <c r="F135" s="114">
        <v>50.8</v>
      </c>
      <c r="G135" s="114">
        <v>0</v>
      </c>
      <c r="H135" s="114">
        <v>0.96799999999999997</v>
      </c>
      <c r="I135" s="114">
        <v>0.125</v>
      </c>
      <c r="J135" s="114">
        <v>0.28799999999999998</v>
      </c>
      <c r="K135" s="114">
        <v>1.4122861584899999</v>
      </c>
      <c r="L135" s="134">
        <f t="shared" si="9"/>
        <v>1.7218592844310077</v>
      </c>
      <c r="M135" s="134">
        <f t="shared" si="10"/>
        <v>4.5</v>
      </c>
      <c r="N135" s="134">
        <f t="shared" si="11"/>
        <v>0.9</v>
      </c>
    </row>
    <row r="136" spans="1:14">
      <c r="A136" s="113" t="s">
        <v>226</v>
      </c>
      <c r="B136" s="113" t="s">
        <v>95</v>
      </c>
      <c r="C136" s="113" t="s">
        <v>150</v>
      </c>
      <c r="D136" s="113">
        <v>1210</v>
      </c>
      <c r="E136" s="114">
        <v>0.22</v>
      </c>
      <c r="F136" s="114">
        <v>50.8</v>
      </c>
      <c r="G136" s="114">
        <v>0</v>
      </c>
      <c r="H136" s="114">
        <v>1.2450000000000001</v>
      </c>
      <c r="I136" s="114">
        <v>0.21299999999999999</v>
      </c>
      <c r="J136" s="114">
        <v>0.28799999999999998</v>
      </c>
      <c r="K136" s="114">
        <v>62.417671040000002</v>
      </c>
      <c r="L136" s="134">
        <f t="shared" si="9"/>
        <v>76.09962453196799</v>
      </c>
      <c r="M136" s="134">
        <f t="shared" si="10"/>
        <v>257.8</v>
      </c>
      <c r="N136" s="134">
        <f t="shared" si="11"/>
        <v>57.8</v>
      </c>
    </row>
    <row r="137" spans="1:14">
      <c r="A137" s="113" t="s">
        <v>226</v>
      </c>
      <c r="B137" s="113" t="s">
        <v>95</v>
      </c>
      <c r="C137" s="113" t="s">
        <v>150</v>
      </c>
      <c r="D137" s="113">
        <v>3100</v>
      </c>
      <c r="E137" s="114">
        <v>0.22</v>
      </c>
      <c r="F137" s="114">
        <v>50.8</v>
      </c>
      <c r="G137" s="114">
        <v>0</v>
      </c>
      <c r="H137" s="114">
        <v>0.69099999999999995</v>
      </c>
      <c r="I137" s="114">
        <v>3.5999999999999997E-2</v>
      </c>
      <c r="J137" s="114">
        <v>0.26200000000000001</v>
      </c>
      <c r="K137" s="114">
        <v>4.2735362477000001</v>
      </c>
      <c r="L137" s="134">
        <f t="shared" si="9"/>
        <v>4.7399215035323268</v>
      </c>
      <c r="M137" s="134">
        <f t="shared" si="10"/>
        <v>8.9</v>
      </c>
      <c r="N137" s="134">
        <f t="shared" si="11"/>
        <v>1.4</v>
      </c>
    </row>
    <row r="138" spans="1:14">
      <c r="A138" s="113" t="s">
        <v>226</v>
      </c>
      <c r="B138" s="113" t="s">
        <v>95</v>
      </c>
      <c r="C138" s="113" t="s">
        <v>150</v>
      </c>
      <c r="D138" s="113">
        <v>1210</v>
      </c>
      <c r="E138" s="114">
        <v>0.22</v>
      </c>
      <c r="F138" s="114">
        <v>50.8</v>
      </c>
      <c r="G138" s="114">
        <v>0</v>
      </c>
      <c r="H138" s="114">
        <v>1.2450000000000001</v>
      </c>
      <c r="I138" s="114">
        <v>0.21299999999999999</v>
      </c>
      <c r="J138" s="114">
        <v>0.28799999999999998</v>
      </c>
      <c r="K138" s="114">
        <v>4.6008682949099997</v>
      </c>
      <c r="L138" s="134">
        <f t="shared" si="9"/>
        <v>5.609378625154271</v>
      </c>
      <c r="M138" s="134">
        <f t="shared" si="10"/>
        <v>19</v>
      </c>
      <c r="N138" s="134">
        <f t="shared" si="11"/>
        <v>4.3</v>
      </c>
    </row>
    <row r="139" spans="1:14">
      <c r="A139" s="113" t="s">
        <v>226</v>
      </c>
      <c r="B139" s="113" t="s">
        <v>95</v>
      </c>
      <c r="C139" s="113" t="s">
        <v>150</v>
      </c>
      <c r="D139" s="113">
        <v>1210</v>
      </c>
      <c r="E139" s="114">
        <v>0.22</v>
      </c>
      <c r="F139" s="114">
        <v>50.8</v>
      </c>
      <c r="G139" s="114">
        <v>0</v>
      </c>
      <c r="H139" s="114">
        <v>1.2450000000000001</v>
      </c>
      <c r="I139" s="114">
        <v>0.21299999999999999</v>
      </c>
      <c r="J139" s="114">
        <v>0.28799999999999998</v>
      </c>
      <c r="K139" s="114">
        <v>11.541590822</v>
      </c>
      <c r="L139" s="134">
        <f t="shared" si="9"/>
        <v>14.0715075301824</v>
      </c>
      <c r="M139" s="134">
        <f t="shared" si="10"/>
        <v>47.7</v>
      </c>
      <c r="N139" s="134">
        <f t="shared" si="11"/>
        <v>10.7</v>
      </c>
    </row>
    <row r="140" spans="1:14">
      <c r="A140" s="113" t="s">
        <v>226</v>
      </c>
      <c r="B140" s="113" t="s">
        <v>95</v>
      </c>
      <c r="C140" s="113" t="s">
        <v>150</v>
      </c>
      <c r="D140" s="113">
        <v>5120</v>
      </c>
      <c r="E140" s="114">
        <v>0.22</v>
      </c>
      <c r="F140" s="114">
        <v>50.8</v>
      </c>
      <c r="G140" s="114">
        <v>0</v>
      </c>
      <c r="H140" s="114">
        <v>0.505</v>
      </c>
      <c r="I140" s="114">
        <v>6.8000000000000005E-2</v>
      </c>
      <c r="J140" s="114">
        <v>5.2999999999999999E-2</v>
      </c>
      <c r="K140" s="114">
        <v>3.9433687738100001</v>
      </c>
      <c r="L140" s="134">
        <f t="shared" si="9"/>
        <v>0.88476050721717014</v>
      </c>
      <c r="M140" s="134">
        <f t="shared" si="10"/>
        <v>1.2</v>
      </c>
      <c r="N140" s="134">
        <f t="shared" si="11"/>
        <v>1</v>
      </c>
    </row>
    <row r="141" spans="1:14">
      <c r="A141" s="113" t="s">
        <v>226</v>
      </c>
      <c r="B141" s="113" t="s">
        <v>95</v>
      </c>
      <c r="C141" s="113" t="s">
        <v>150</v>
      </c>
      <c r="D141" s="113">
        <v>1210</v>
      </c>
      <c r="E141" s="114">
        <v>0.22</v>
      </c>
      <c r="F141" s="114">
        <v>50.8</v>
      </c>
      <c r="G141" s="114">
        <v>0</v>
      </c>
      <c r="H141" s="114">
        <v>1.2450000000000001</v>
      </c>
      <c r="I141" s="114">
        <v>0.21299999999999999</v>
      </c>
      <c r="J141" s="114">
        <v>0.28799999999999998</v>
      </c>
      <c r="K141" s="114">
        <v>186.68077870299999</v>
      </c>
      <c r="L141" s="134">
        <f t="shared" si="9"/>
        <v>227.60120539469756</v>
      </c>
      <c r="M141" s="134">
        <f t="shared" si="10"/>
        <v>771</v>
      </c>
      <c r="N141" s="134">
        <f t="shared" si="11"/>
        <v>173</v>
      </c>
    </row>
    <row r="142" spans="1:14">
      <c r="A142" s="113" t="s">
        <v>226</v>
      </c>
      <c r="B142" s="113" t="s">
        <v>93</v>
      </c>
      <c r="C142" s="113" t="s">
        <v>150</v>
      </c>
      <c r="D142" s="113">
        <v>1210</v>
      </c>
      <c r="E142" s="114">
        <v>0.22</v>
      </c>
      <c r="F142" s="114">
        <v>50.8</v>
      </c>
      <c r="G142" s="114">
        <v>0</v>
      </c>
      <c r="H142" s="114">
        <v>1.2450000000000001</v>
      </c>
      <c r="I142" s="114">
        <v>0.21299999999999999</v>
      </c>
      <c r="J142" s="114">
        <v>0.28799999999999998</v>
      </c>
      <c r="K142" s="114">
        <v>9.0534700728100006</v>
      </c>
      <c r="L142" s="134">
        <f t="shared" si="9"/>
        <v>11.037990712769952</v>
      </c>
      <c r="M142" s="134">
        <f t="shared" si="10"/>
        <v>37.4</v>
      </c>
      <c r="N142" s="134">
        <f t="shared" si="11"/>
        <v>8.4</v>
      </c>
    </row>
    <row r="143" spans="1:14">
      <c r="A143" s="113" t="s">
        <v>226</v>
      </c>
      <c r="B143" s="113" t="s">
        <v>91</v>
      </c>
      <c r="C143" s="113" t="s">
        <v>150</v>
      </c>
      <c r="D143" s="113">
        <v>5120</v>
      </c>
      <c r="E143" s="114">
        <v>0.22</v>
      </c>
      <c r="F143" s="114">
        <v>50.8</v>
      </c>
      <c r="G143" s="114">
        <v>0</v>
      </c>
      <c r="H143" s="114">
        <v>0.505</v>
      </c>
      <c r="I143" s="114">
        <v>6.8000000000000005E-2</v>
      </c>
      <c r="J143" s="114">
        <v>5.2999999999999999E-2</v>
      </c>
      <c r="K143" s="114">
        <v>1.2682027589700001E-2</v>
      </c>
      <c r="L143" s="134">
        <f t="shared" si="9"/>
        <v>2.84542425687569E-3</v>
      </c>
      <c r="M143" s="134">
        <f t="shared" si="10"/>
        <v>0</v>
      </c>
      <c r="N143" s="134">
        <f t="shared" si="11"/>
        <v>0</v>
      </c>
    </row>
    <row r="144" spans="1:14">
      <c r="A144" s="113" t="s">
        <v>226</v>
      </c>
      <c r="B144" s="113" t="s">
        <v>91</v>
      </c>
      <c r="C144" s="113" t="s">
        <v>150</v>
      </c>
      <c r="D144" s="113">
        <v>1210</v>
      </c>
      <c r="E144" s="114">
        <v>0.22</v>
      </c>
      <c r="F144" s="114">
        <v>50.8</v>
      </c>
      <c r="G144" s="114">
        <v>0</v>
      </c>
      <c r="H144" s="114">
        <v>1.2450000000000001</v>
      </c>
      <c r="I144" s="114">
        <v>0.21299999999999999</v>
      </c>
      <c r="J144" s="114">
        <v>0.28799999999999998</v>
      </c>
      <c r="K144" s="114">
        <v>3.8373783990499999</v>
      </c>
      <c r="L144" s="134">
        <f t="shared" si="9"/>
        <v>4.6785317441217593</v>
      </c>
      <c r="M144" s="134">
        <f t="shared" si="10"/>
        <v>15.8</v>
      </c>
      <c r="N144" s="134">
        <f t="shared" si="11"/>
        <v>3.6</v>
      </c>
    </row>
    <row r="145" spans="1:14">
      <c r="A145" s="113" t="s">
        <v>226</v>
      </c>
      <c r="B145" s="113" t="s">
        <v>91</v>
      </c>
      <c r="C145" s="113" t="s">
        <v>150</v>
      </c>
      <c r="D145" s="113">
        <v>5300</v>
      </c>
      <c r="E145" s="114">
        <v>0.22</v>
      </c>
      <c r="F145" s="114">
        <v>50.8</v>
      </c>
      <c r="G145" s="114">
        <v>0</v>
      </c>
      <c r="H145" s="114">
        <v>0.505</v>
      </c>
      <c r="I145" s="114">
        <v>6.8000000000000005E-2</v>
      </c>
      <c r="J145" s="114">
        <v>5.2999999999999999E-2</v>
      </c>
      <c r="K145" s="114">
        <v>2.26801975257E-2</v>
      </c>
      <c r="L145" s="134">
        <f t="shared" si="9"/>
        <v>5.0886803181828897E-3</v>
      </c>
      <c r="M145" s="134">
        <f t="shared" si="10"/>
        <v>0</v>
      </c>
      <c r="N145" s="134">
        <f t="shared" si="11"/>
        <v>0</v>
      </c>
    </row>
    <row r="146" spans="1:14">
      <c r="A146" s="113" t="s">
        <v>226</v>
      </c>
      <c r="B146" s="113" t="s">
        <v>91</v>
      </c>
      <c r="C146" s="113" t="s">
        <v>150</v>
      </c>
      <c r="D146" s="113">
        <v>5300</v>
      </c>
      <c r="E146" s="114">
        <v>0.22</v>
      </c>
      <c r="F146" s="114">
        <v>50.8</v>
      </c>
      <c r="G146" s="114">
        <v>0</v>
      </c>
      <c r="H146" s="114">
        <v>0.505</v>
      </c>
      <c r="I146" s="114">
        <v>6.8000000000000005E-2</v>
      </c>
      <c r="J146" s="114">
        <v>5.2999999999999999E-2</v>
      </c>
      <c r="K146" s="114">
        <v>1.75405317538E-4</v>
      </c>
      <c r="L146" s="134">
        <f t="shared" si="9"/>
        <v>3.9355106411609259E-5</v>
      </c>
      <c r="M146" s="134">
        <f t="shared" si="10"/>
        <v>0</v>
      </c>
      <c r="N146" s="134">
        <f t="shared" si="11"/>
        <v>0</v>
      </c>
    </row>
    <row r="147" spans="1:14">
      <c r="A147" s="113" t="s">
        <v>226</v>
      </c>
      <c r="B147" s="113" t="s">
        <v>91</v>
      </c>
      <c r="C147" s="113" t="s">
        <v>150</v>
      </c>
      <c r="D147" s="113">
        <v>5300</v>
      </c>
      <c r="E147" s="114">
        <v>0.22</v>
      </c>
      <c r="F147" s="114">
        <v>50.8</v>
      </c>
      <c r="G147" s="114">
        <v>0</v>
      </c>
      <c r="H147" s="114">
        <v>0.505</v>
      </c>
      <c r="I147" s="114">
        <v>6.8000000000000005E-2</v>
      </c>
      <c r="J147" s="114">
        <v>5.2999999999999999E-2</v>
      </c>
      <c r="K147" s="114">
        <v>6.9728183378599999E-3</v>
      </c>
      <c r="L147" s="134">
        <f t="shared" si="9"/>
        <v>1.5644680077378551E-3</v>
      </c>
      <c r="M147" s="134">
        <f t="shared" si="10"/>
        <v>0</v>
      </c>
      <c r="N147" s="134">
        <f t="shared" si="11"/>
        <v>0</v>
      </c>
    </row>
    <row r="148" spans="1:14">
      <c r="A148" s="113" t="s">
        <v>226</v>
      </c>
      <c r="B148" s="113" t="s">
        <v>91</v>
      </c>
      <c r="C148" s="113" t="s">
        <v>150</v>
      </c>
      <c r="D148" s="113">
        <v>5300</v>
      </c>
      <c r="E148" s="114">
        <v>0.22</v>
      </c>
      <c r="F148" s="114">
        <v>50.8</v>
      </c>
      <c r="G148" s="114">
        <v>0</v>
      </c>
      <c r="H148" s="114">
        <v>0.505</v>
      </c>
      <c r="I148" s="114">
        <v>6.8000000000000005E-2</v>
      </c>
      <c r="J148" s="114">
        <v>5.2999999999999999E-2</v>
      </c>
      <c r="K148" s="114">
        <v>5.0551688574200005E-4</v>
      </c>
      <c r="L148" s="134">
        <f t="shared" si="9"/>
        <v>1.1342113859764674E-4</v>
      </c>
      <c r="M148" s="134">
        <f t="shared" si="10"/>
        <v>0</v>
      </c>
      <c r="N148" s="134">
        <f t="shared" si="11"/>
        <v>0</v>
      </c>
    </row>
    <row r="149" spans="1:14">
      <c r="A149" s="113" t="s">
        <v>226</v>
      </c>
      <c r="B149" s="113" t="s">
        <v>91</v>
      </c>
      <c r="C149" s="113" t="s">
        <v>150</v>
      </c>
      <c r="D149" s="113">
        <v>5300</v>
      </c>
      <c r="E149" s="114">
        <v>0.22</v>
      </c>
      <c r="F149" s="114">
        <v>50.8</v>
      </c>
      <c r="G149" s="114">
        <v>0</v>
      </c>
      <c r="H149" s="114">
        <v>0.505</v>
      </c>
      <c r="I149" s="114">
        <v>6.8000000000000005E-2</v>
      </c>
      <c r="J149" s="114">
        <v>5.2999999999999999E-2</v>
      </c>
      <c r="K149" s="114">
        <v>4.1400771721599996E-3</v>
      </c>
      <c r="L149" s="134">
        <f t="shared" si="9"/>
        <v>9.2889531486029843E-4</v>
      </c>
      <c r="M149" s="134">
        <f t="shared" si="10"/>
        <v>0</v>
      </c>
      <c r="N149" s="134">
        <f t="shared" si="11"/>
        <v>0</v>
      </c>
    </row>
    <row r="150" spans="1:14">
      <c r="A150" s="113" t="s">
        <v>226</v>
      </c>
      <c r="B150" s="113" t="s">
        <v>95</v>
      </c>
      <c r="C150" s="113" t="s">
        <v>150</v>
      </c>
      <c r="D150" s="113">
        <v>1110</v>
      </c>
      <c r="E150" s="114">
        <v>0.22</v>
      </c>
      <c r="F150" s="114">
        <v>50.8</v>
      </c>
      <c r="G150" s="114">
        <v>0</v>
      </c>
      <c r="H150" s="114">
        <v>0.96799999999999997</v>
      </c>
      <c r="I150" s="114">
        <v>0.125</v>
      </c>
      <c r="J150" s="114">
        <v>0.28799999999999998</v>
      </c>
      <c r="K150" s="114">
        <v>0.27183595596299998</v>
      </c>
      <c r="L150" s="134">
        <f t="shared" si="9"/>
        <v>0.33142239751008956</v>
      </c>
      <c r="M150" s="134">
        <f t="shared" si="10"/>
        <v>0.9</v>
      </c>
      <c r="N150" s="134">
        <f t="shared" si="11"/>
        <v>0.2</v>
      </c>
    </row>
    <row r="151" spans="1:14">
      <c r="A151" s="113" t="s">
        <v>226</v>
      </c>
      <c r="B151" s="113" t="s">
        <v>95</v>
      </c>
      <c r="C151" s="113" t="s">
        <v>150</v>
      </c>
      <c r="D151" s="113">
        <v>6410</v>
      </c>
      <c r="E151" s="114">
        <v>0.22</v>
      </c>
      <c r="F151" s="114">
        <v>50.8</v>
      </c>
      <c r="G151" s="114">
        <v>0</v>
      </c>
      <c r="H151" s="114">
        <v>0.60699999999999998</v>
      </c>
      <c r="I151" s="114">
        <v>3.3000000000000002E-2</v>
      </c>
      <c r="J151" s="114">
        <v>2.5999999999999999E-2</v>
      </c>
      <c r="K151" s="114">
        <v>0.30887026407000001</v>
      </c>
      <c r="L151" s="134">
        <f t="shared" ref="L151:L214" si="12">(F151*J151*K151/12)+(G151*K151)</f>
        <v>3.3996320398638001E-2</v>
      </c>
      <c r="M151" s="134">
        <f t="shared" ref="M151:M214" si="13">ROUND(2.721*H151*L151,1)</f>
        <v>0.1</v>
      </c>
      <c r="N151" s="134">
        <f t="shared" ref="N151:N214" si="14">ROUND((2.721*I151*L151)+(E151*K151),1)</f>
        <v>0.1</v>
      </c>
    </row>
    <row r="152" spans="1:14">
      <c r="A152" s="113" t="s">
        <v>226</v>
      </c>
      <c r="B152" s="113" t="s">
        <v>95</v>
      </c>
      <c r="C152" s="113" t="s">
        <v>150</v>
      </c>
      <c r="D152" s="113">
        <v>1110</v>
      </c>
      <c r="E152" s="114">
        <v>0.22</v>
      </c>
      <c r="F152" s="114">
        <v>50.8</v>
      </c>
      <c r="G152" s="114">
        <v>0</v>
      </c>
      <c r="H152" s="114">
        <v>0.96799999999999997</v>
      </c>
      <c r="I152" s="114">
        <v>0.125</v>
      </c>
      <c r="J152" s="114">
        <v>0.28799999999999998</v>
      </c>
      <c r="K152" s="114">
        <v>0.29999185993100003</v>
      </c>
      <c r="L152" s="134">
        <f t="shared" si="12"/>
        <v>0.36575007562787515</v>
      </c>
      <c r="M152" s="134">
        <f t="shared" si="13"/>
        <v>1</v>
      </c>
      <c r="N152" s="134">
        <f t="shared" si="14"/>
        <v>0.2</v>
      </c>
    </row>
    <row r="153" spans="1:14">
      <c r="A153" s="113" t="s">
        <v>226</v>
      </c>
      <c r="B153" s="113" t="s">
        <v>95</v>
      </c>
      <c r="C153" s="113" t="s">
        <v>150</v>
      </c>
      <c r="D153" s="113">
        <v>6410</v>
      </c>
      <c r="E153" s="114">
        <v>0.22</v>
      </c>
      <c r="F153" s="114">
        <v>50.8</v>
      </c>
      <c r="G153" s="114">
        <v>0</v>
      </c>
      <c r="H153" s="114">
        <v>0.60699999999999998</v>
      </c>
      <c r="I153" s="114">
        <v>3.3000000000000002E-2</v>
      </c>
      <c r="J153" s="114">
        <v>2.5999999999999999E-2</v>
      </c>
      <c r="K153" s="114">
        <v>0.20712405391399999</v>
      </c>
      <c r="L153" s="134">
        <f t="shared" si="12"/>
        <v>2.279745420080093E-2</v>
      </c>
      <c r="M153" s="134">
        <f t="shared" si="13"/>
        <v>0</v>
      </c>
      <c r="N153" s="134">
        <f t="shared" si="14"/>
        <v>0</v>
      </c>
    </row>
    <row r="154" spans="1:14">
      <c r="A154" s="113" t="s">
        <v>226</v>
      </c>
      <c r="B154" s="113" t="s">
        <v>95</v>
      </c>
      <c r="C154" s="113" t="s">
        <v>150</v>
      </c>
      <c r="D154" s="113">
        <v>1110</v>
      </c>
      <c r="E154" s="114">
        <v>0.22</v>
      </c>
      <c r="F154" s="114">
        <v>50.8</v>
      </c>
      <c r="G154" s="114">
        <v>0</v>
      </c>
      <c r="H154" s="114">
        <v>0.96799999999999997</v>
      </c>
      <c r="I154" s="114">
        <v>0.125</v>
      </c>
      <c r="J154" s="114">
        <v>0.28799999999999998</v>
      </c>
      <c r="K154" s="114">
        <v>15.837061798800001</v>
      </c>
      <c r="L154" s="134">
        <f t="shared" si="12"/>
        <v>19.308545745096957</v>
      </c>
      <c r="M154" s="134">
        <f t="shared" si="13"/>
        <v>50.9</v>
      </c>
      <c r="N154" s="134">
        <f t="shared" si="14"/>
        <v>10.1</v>
      </c>
    </row>
    <row r="155" spans="1:14">
      <c r="A155" s="113" t="s">
        <v>226</v>
      </c>
      <c r="B155" s="113" t="s">
        <v>95</v>
      </c>
      <c r="C155" s="113" t="s">
        <v>150</v>
      </c>
      <c r="D155" s="113">
        <v>8140</v>
      </c>
      <c r="E155" s="114">
        <v>0.22</v>
      </c>
      <c r="F155" s="114">
        <v>50.8</v>
      </c>
      <c r="G155" s="114">
        <v>0</v>
      </c>
      <c r="H155" s="114">
        <v>0.98599999999999999</v>
      </c>
      <c r="I155" s="114">
        <v>0.14299999999999999</v>
      </c>
      <c r="J155" s="114">
        <v>0.44600000000000001</v>
      </c>
      <c r="K155" s="114">
        <v>0.453506670251</v>
      </c>
      <c r="L155" s="134">
        <f t="shared" si="12"/>
        <v>0.85625082721190482</v>
      </c>
      <c r="M155" s="134">
        <f t="shared" si="13"/>
        <v>2.2999999999999998</v>
      </c>
      <c r="N155" s="134">
        <f t="shared" si="14"/>
        <v>0.4</v>
      </c>
    </row>
    <row r="156" spans="1:14">
      <c r="A156" s="113" t="s">
        <v>226</v>
      </c>
      <c r="B156" s="113" t="s">
        <v>95</v>
      </c>
      <c r="C156" s="113" t="s">
        <v>150</v>
      </c>
      <c r="D156" s="113">
        <v>1110</v>
      </c>
      <c r="E156" s="114">
        <v>0.22</v>
      </c>
      <c r="F156" s="114">
        <v>50.8</v>
      </c>
      <c r="G156" s="114">
        <v>0</v>
      </c>
      <c r="H156" s="114">
        <v>0.96799999999999997</v>
      </c>
      <c r="I156" s="114">
        <v>0.125</v>
      </c>
      <c r="J156" s="114">
        <v>0.28799999999999998</v>
      </c>
      <c r="K156" s="114">
        <v>0.12774825264</v>
      </c>
      <c r="L156" s="134">
        <f t="shared" si="12"/>
        <v>0.15575066961868797</v>
      </c>
      <c r="M156" s="134">
        <f t="shared" si="13"/>
        <v>0.4</v>
      </c>
      <c r="N156" s="134">
        <f t="shared" si="14"/>
        <v>0.1</v>
      </c>
    </row>
    <row r="157" spans="1:14">
      <c r="A157" s="113" t="s">
        <v>226</v>
      </c>
      <c r="B157" s="113" t="s">
        <v>91</v>
      </c>
      <c r="C157" s="113" t="s">
        <v>150</v>
      </c>
      <c r="D157" s="113">
        <v>4110</v>
      </c>
      <c r="E157" s="114">
        <v>0.22</v>
      </c>
      <c r="F157" s="114">
        <v>50.8</v>
      </c>
      <c r="G157" s="114">
        <v>0</v>
      </c>
      <c r="H157" s="114">
        <v>0.69099999999999995</v>
      </c>
      <c r="I157" s="114">
        <v>3.5999999999999997E-2</v>
      </c>
      <c r="J157" s="114">
        <v>0.26200000000000001</v>
      </c>
      <c r="K157" s="114">
        <v>6.5836813754800003</v>
      </c>
      <c r="L157" s="134">
        <f t="shared" si="12"/>
        <v>7.3021804695907173</v>
      </c>
      <c r="M157" s="134">
        <f t="shared" si="13"/>
        <v>13.7</v>
      </c>
      <c r="N157" s="134">
        <f t="shared" si="14"/>
        <v>2.2000000000000002</v>
      </c>
    </row>
    <row r="158" spans="1:14">
      <c r="A158" s="113" t="s">
        <v>226</v>
      </c>
      <c r="B158" s="113" t="s">
        <v>91</v>
      </c>
      <c r="C158" s="113" t="s">
        <v>150</v>
      </c>
      <c r="D158" s="113">
        <v>1400</v>
      </c>
      <c r="E158" s="114">
        <v>0.22</v>
      </c>
      <c r="F158" s="114">
        <v>50.8</v>
      </c>
      <c r="G158" s="114">
        <v>0</v>
      </c>
      <c r="H158" s="114">
        <v>0.70899999999999996</v>
      </c>
      <c r="I158" s="114">
        <v>0.11700000000000001</v>
      </c>
      <c r="J158" s="114">
        <v>0.43099999999999999</v>
      </c>
      <c r="K158" s="114">
        <v>0.48554567906599999</v>
      </c>
      <c r="L158" s="134">
        <f t="shared" si="12"/>
        <v>0.88591046116785466</v>
      </c>
      <c r="M158" s="134">
        <f t="shared" si="13"/>
        <v>1.7</v>
      </c>
      <c r="N158" s="134">
        <f t="shared" si="14"/>
        <v>0.4</v>
      </c>
    </row>
    <row r="159" spans="1:14">
      <c r="A159" s="113" t="s">
        <v>226</v>
      </c>
      <c r="B159" s="113" t="s">
        <v>91</v>
      </c>
      <c r="C159" s="113" t="s">
        <v>150</v>
      </c>
      <c r="D159" s="113">
        <v>1400</v>
      </c>
      <c r="E159" s="114">
        <v>0.22</v>
      </c>
      <c r="F159" s="114">
        <v>50.8</v>
      </c>
      <c r="G159" s="114">
        <v>0</v>
      </c>
      <c r="H159" s="114">
        <v>0.70899999999999996</v>
      </c>
      <c r="I159" s="114">
        <v>0.11700000000000001</v>
      </c>
      <c r="J159" s="114">
        <v>0.43099999999999999</v>
      </c>
      <c r="K159" s="114">
        <v>0.42909977610799999</v>
      </c>
      <c r="L159" s="134">
        <f t="shared" si="12"/>
        <v>0.78292114816078662</v>
      </c>
      <c r="M159" s="134">
        <f t="shared" si="13"/>
        <v>1.5</v>
      </c>
      <c r="N159" s="134">
        <f t="shared" si="14"/>
        <v>0.3</v>
      </c>
    </row>
    <row r="160" spans="1:14">
      <c r="A160" s="113" t="s">
        <v>226</v>
      </c>
      <c r="B160" s="113" t="s">
        <v>95</v>
      </c>
      <c r="C160" s="113" t="s">
        <v>150</v>
      </c>
      <c r="D160" s="113">
        <v>4110</v>
      </c>
      <c r="E160" s="114">
        <v>0.22</v>
      </c>
      <c r="F160" s="114">
        <v>50.8</v>
      </c>
      <c r="G160" s="114">
        <v>0</v>
      </c>
      <c r="H160" s="114">
        <v>0.69099999999999995</v>
      </c>
      <c r="I160" s="114">
        <v>3.5999999999999997E-2</v>
      </c>
      <c r="J160" s="114">
        <v>0.26200000000000001</v>
      </c>
      <c r="K160" s="114">
        <v>16.4207160162</v>
      </c>
      <c r="L160" s="134">
        <f t="shared" si="12"/>
        <v>18.212763490767959</v>
      </c>
      <c r="M160" s="134">
        <f t="shared" si="13"/>
        <v>34.200000000000003</v>
      </c>
      <c r="N160" s="134">
        <f t="shared" si="14"/>
        <v>5.4</v>
      </c>
    </row>
    <row r="161" spans="1:14">
      <c r="A161" s="113" t="s">
        <v>226</v>
      </c>
      <c r="B161" s="113" t="s">
        <v>95</v>
      </c>
      <c r="C161" s="113" t="s">
        <v>150</v>
      </c>
      <c r="D161" s="113">
        <v>1210</v>
      </c>
      <c r="E161" s="114">
        <v>0.22</v>
      </c>
      <c r="F161" s="114">
        <v>50.8</v>
      </c>
      <c r="G161" s="114">
        <v>0</v>
      </c>
      <c r="H161" s="114">
        <v>1.2450000000000001</v>
      </c>
      <c r="I161" s="114">
        <v>0.21299999999999999</v>
      </c>
      <c r="J161" s="114">
        <v>0.28799999999999998</v>
      </c>
      <c r="K161" s="114">
        <v>3.20314002784</v>
      </c>
      <c r="L161" s="134">
        <f t="shared" si="12"/>
        <v>3.9052683219425273</v>
      </c>
      <c r="M161" s="134">
        <f t="shared" si="13"/>
        <v>13.2</v>
      </c>
      <c r="N161" s="134">
        <f t="shared" si="14"/>
        <v>3</v>
      </c>
    </row>
    <row r="162" spans="1:14">
      <c r="A162" s="113" t="s">
        <v>226</v>
      </c>
      <c r="B162" s="113" t="s">
        <v>95</v>
      </c>
      <c r="C162" s="113" t="s">
        <v>150</v>
      </c>
      <c r="D162" s="113">
        <v>1400</v>
      </c>
      <c r="E162" s="114">
        <v>0.22</v>
      </c>
      <c r="F162" s="114">
        <v>50.8</v>
      </c>
      <c r="G162" s="114">
        <v>0</v>
      </c>
      <c r="H162" s="114">
        <v>0.70899999999999996</v>
      </c>
      <c r="I162" s="114">
        <v>0.11700000000000001</v>
      </c>
      <c r="J162" s="114">
        <v>0.43099999999999999</v>
      </c>
      <c r="K162" s="114">
        <v>0.14318188532000001</v>
      </c>
      <c r="L162" s="134">
        <f t="shared" si="12"/>
        <v>0.26124489522536137</v>
      </c>
      <c r="M162" s="134">
        <f t="shared" si="13"/>
        <v>0.5</v>
      </c>
      <c r="N162" s="134">
        <f t="shared" si="14"/>
        <v>0.1</v>
      </c>
    </row>
    <row r="163" spans="1:14">
      <c r="A163" s="113" t="s">
        <v>226</v>
      </c>
      <c r="B163" s="113" t="s">
        <v>95</v>
      </c>
      <c r="C163" s="113" t="s">
        <v>150</v>
      </c>
      <c r="D163" s="113">
        <v>1400</v>
      </c>
      <c r="E163" s="114">
        <v>0.22</v>
      </c>
      <c r="F163" s="114">
        <v>50.8</v>
      </c>
      <c r="G163" s="114">
        <v>0</v>
      </c>
      <c r="H163" s="114">
        <v>0.70899999999999996</v>
      </c>
      <c r="I163" s="114">
        <v>0.11700000000000001</v>
      </c>
      <c r="J163" s="114">
        <v>0.43099999999999999</v>
      </c>
      <c r="K163" s="114">
        <v>1.5933032818899999</v>
      </c>
      <c r="L163" s="134">
        <f t="shared" si="12"/>
        <v>2.9070880580270977</v>
      </c>
      <c r="M163" s="134">
        <f t="shared" si="13"/>
        <v>5.6</v>
      </c>
      <c r="N163" s="134">
        <f t="shared" si="14"/>
        <v>1.3</v>
      </c>
    </row>
    <row r="164" spans="1:14">
      <c r="A164" s="113" t="s">
        <v>226</v>
      </c>
      <c r="B164" s="113" t="s">
        <v>95</v>
      </c>
      <c r="C164" s="113" t="s">
        <v>150</v>
      </c>
      <c r="D164" s="113">
        <v>1400</v>
      </c>
      <c r="E164" s="114">
        <v>0.22</v>
      </c>
      <c r="F164" s="114">
        <v>50.8</v>
      </c>
      <c r="G164" s="114">
        <v>0</v>
      </c>
      <c r="H164" s="114">
        <v>0.70899999999999996</v>
      </c>
      <c r="I164" s="114">
        <v>0.11700000000000001</v>
      </c>
      <c r="J164" s="114">
        <v>0.43099999999999999</v>
      </c>
      <c r="K164" s="114">
        <v>8.0565430664100002E-5</v>
      </c>
      <c r="L164" s="134">
        <f t="shared" si="12"/>
        <v>1.4699699927536139E-4</v>
      </c>
      <c r="M164" s="134">
        <f t="shared" si="13"/>
        <v>0</v>
      </c>
      <c r="N164" s="134">
        <f t="shared" si="14"/>
        <v>0</v>
      </c>
    </row>
    <row r="165" spans="1:14">
      <c r="A165" s="113" t="s">
        <v>226</v>
      </c>
      <c r="B165" s="113" t="s">
        <v>95</v>
      </c>
      <c r="C165" s="113" t="s">
        <v>150</v>
      </c>
      <c r="D165" s="113">
        <v>1400</v>
      </c>
      <c r="E165" s="114">
        <v>0.22</v>
      </c>
      <c r="F165" s="114">
        <v>50.8</v>
      </c>
      <c r="G165" s="114">
        <v>0</v>
      </c>
      <c r="H165" s="114">
        <v>0.70899999999999996</v>
      </c>
      <c r="I165" s="114">
        <v>0.11700000000000001</v>
      </c>
      <c r="J165" s="114">
        <v>0.43099999999999999</v>
      </c>
      <c r="K165" s="114">
        <v>2.5575199084000002</v>
      </c>
      <c r="L165" s="134">
        <f t="shared" si="12"/>
        <v>4.6663655742030272</v>
      </c>
      <c r="M165" s="134">
        <f t="shared" si="13"/>
        <v>9</v>
      </c>
      <c r="N165" s="134">
        <f t="shared" si="14"/>
        <v>2</v>
      </c>
    </row>
    <row r="166" spans="1:14">
      <c r="A166" s="113" t="s">
        <v>226</v>
      </c>
      <c r="B166" s="113" t="s">
        <v>93</v>
      </c>
      <c r="C166" s="113" t="s">
        <v>150</v>
      </c>
      <c r="D166" s="113">
        <v>5300</v>
      </c>
      <c r="E166" s="114">
        <v>0.22</v>
      </c>
      <c r="F166" s="114">
        <v>50.8</v>
      </c>
      <c r="G166" s="114">
        <v>0</v>
      </c>
      <c r="H166" s="114">
        <v>0.505</v>
      </c>
      <c r="I166" s="114">
        <v>6.8000000000000005E-2</v>
      </c>
      <c r="J166" s="114">
        <v>5.2999999999999999E-2</v>
      </c>
      <c r="K166" s="114">
        <v>3.43440632317E-3</v>
      </c>
      <c r="L166" s="134">
        <f t="shared" si="12"/>
        <v>7.7056629870857554E-4</v>
      </c>
      <c r="M166" s="134">
        <f t="shared" si="13"/>
        <v>0</v>
      </c>
      <c r="N166" s="134">
        <f t="shared" si="14"/>
        <v>0</v>
      </c>
    </row>
    <row r="167" spans="1:14">
      <c r="A167" s="113" t="s">
        <v>226</v>
      </c>
      <c r="B167" s="113" t="s">
        <v>93</v>
      </c>
      <c r="C167" s="113" t="s">
        <v>150</v>
      </c>
      <c r="D167" s="113">
        <v>5300</v>
      </c>
      <c r="E167" s="114">
        <v>0.22</v>
      </c>
      <c r="F167" s="114">
        <v>50.8</v>
      </c>
      <c r="G167" s="114">
        <v>0</v>
      </c>
      <c r="H167" s="114">
        <v>0.505</v>
      </c>
      <c r="I167" s="114">
        <v>6.8000000000000005E-2</v>
      </c>
      <c r="J167" s="114">
        <v>5.2999999999999999E-2</v>
      </c>
      <c r="K167" s="114">
        <v>5.9565770053399997E-2</v>
      </c>
      <c r="L167" s="134">
        <f t="shared" si="12"/>
        <v>1.3364573274314511E-2</v>
      </c>
      <c r="M167" s="134">
        <f t="shared" si="13"/>
        <v>0</v>
      </c>
      <c r="N167" s="134">
        <f t="shared" si="14"/>
        <v>0</v>
      </c>
    </row>
    <row r="168" spans="1:14">
      <c r="A168" s="113" t="s">
        <v>226</v>
      </c>
      <c r="B168" s="113" t="s">
        <v>93</v>
      </c>
      <c r="C168" s="113" t="s">
        <v>150</v>
      </c>
      <c r="D168" s="113">
        <v>5300</v>
      </c>
      <c r="E168" s="114">
        <v>0.22</v>
      </c>
      <c r="F168" s="114">
        <v>50.8</v>
      </c>
      <c r="G168" s="114">
        <v>0</v>
      </c>
      <c r="H168" s="114">
        <v>0.505</v>
      </c>
      <c r="I168" s="114">
        <v>6.8000000000000005E-2</v>
      </c>
      <c r="J168" s="114">
        <v>5.2999999999999999E-2</v>
      </c>
      <c r="K168" s="114">
        <v>1.5916394329500001E-2</v>
      </c>
      <c r="L168" s="134">
        <f t="shared" si="12"/>
        <v>3.5711083410621494E-3</v>
      </c>
      <c r="M168" s="134">
        <f t="shared" si="13"/>
        <v>0</v>
      </c>
      <c r="N168" s="134">
        <f t="shared" si="14"/>
        <v>0</v>
      </c>
    </row>
    <row r="169" spans="1:14">
      <c r="A169" s="113" t="s">
        <v>226</v>
      </c>
      <c r="B169" s="113" t="s">
        <v>93</v>
      </c>
      <c r="C169" s="113" t="s">
        <v>150</v>
      </c>
      <c r="D169" s="113">
        <v>5300</v>
      </c>
      <c r="E169" s="114">
        <v>0.22</v>
      </c>
      <c r="F169" s="114">
        <v>50.8</v>
      </c>
      <c r="G169" s="114">
        <v>0</v>
      </c>
      <c r="H169" s="114">
        <v>0.505</v>
      </c>
      <c r="I169" s="114">
        <v>6.8000000000000005E-2</v>
      </c>
      <c r="J169" s="114">
        <v>5.2999999999999999E-2</v>
      </c>
      <c r="K169" s="114">
        <v>1.2687283395499999E-4</v>
      </c>
      <c r="L169" s="134">
        <f t="shared" si="12"/>
        <v>2.8466034845036827E-5</v>
      </c>
      <c r="M169" s="134">
        <f t="shared" si="13"/>
        <v>0</v>
      </c>
      <c r="N169" s="134">
        <f t="shared" si="14"/>
        <v>0</v>
      </c>
    </row>
    <row r="170" spans="1:14">
      <c r="A170" s="113" t="s">
        <v>226</v>
      </c>
      <c r="B170" s="113" t="s">
        <v>93</v>
      </c>
      <c r="C170" s="113" t="s">
        <v>150</v>
      </c>
      <c r="D170" s="113">
        <v>1210</v>
      </c>
      <c r="E170" s="114">
        <v>0.22</v>
      </c>
      <c r="F170" s="114">
        <v>50.8</v>
      </c>
      <c r="G170" s="114">
        <v>0</v>
      </c>
      <c r="H170" s="114">
        <v>1.2450000000000001</v>
      </c>
      <c r="I170" s="114">
        <v>0.21299999999999999</v>
      </c>
      <c r="J170" s="114">
        <v>0.28799999999999998</v>
      </c>
      <c r="K170" s="114">
        <v>16.877361755700001</v>
      </c>
      <c r="L170" s="134">
        <f t="shared" si="12"/>
        <v>20.576879452549438</v>
      </c>
      <c r="M170" s="134">
        <f t="shared" si="13"/>
        <v>69.7</v>
      </c>
      <c r="N170" s="134">
        <f t="shared" si="14"/>
        <v>15.6</v>
      </c>
    </row>
    <row r="171" spans="1:14">
      <c r="A171" s="113" t="s">
        <v>226</v>
      </c>
      <c r="B171" s="113" t="s">
        <v>93</v>
      </c>
      <c r="C171" s="113" t="s">
        <v>150</v>
      </c>
      <c r="D171" s="113">
        <v>7430</v>
      </c>
      <c r="E171" s="114">
        <v>0.22</v>
      </c>
      <c r="F171" s="114">
        <v>50.8</v>
      </c>
      <c r="G171" s="114">
        <v>0</v>
      </c>
      <c r="H171" s="114">
        <v>0.70899999999999996</v>
      </c>
      <c r="I171" s="114">
        <v>9.8000000000000004E-2</v>
      </c>
      <c r="J171" s="114">
        <v>0.26200000000000001</v>
      </c>
      <c r="K171" s="114">
        <v>3.1918616577100001</v>
      </c>
      <c r="L171" s="134">
        <f t="shared" si="12"/>
        <v>3.5402001599547517</v>
      </c>
      <c r="M171" s="134">
        <f t="shared" si="13"/>
        <v>6.8</v>
      </c>
      <c r="N171" s="134">
        <f t="shared" si="14"/>
        <v>1.6</v>
      </c>
    </row>
    <row r="172" spans="1:14">
      <c r="A172" s="113" t="s">
        <v>226</v>
      </c>
      <c r="B172" s="113" t="s">
        <v>95</v>
      </c>
      <c r="C172" s="113" t="s">
        <v>150</v>
      </c>
      <c r="D172" s="113">
        <v>1210</v>
      </c>
      <c r="E172" s="114">
        <v>0.22</v>
      </c>
      <c r="F172" s="114">
        <v>50.8</v>
      </c>
      <c r="G172" s="114">
        <v>0</v>
      </c>
      <c r="H172" s="114">
        <v>1.2450000000000001</v>
      </c>
      <c r="I172" s="114">
        <v>0.21299999999999999</v>
      </c>
      <c r="J172" s="114">
        <v>0.28799999999999998</v>
      </c>
      <c r="K172" s="114">
        <v>17.147928227400001</v>
      </c>
      <c r="L172" s="134">
        <f t="shared" si="12"/>
        <v>20.906754094846079</v>
      </c>
      <c r="M172" s="134">
        <f t="shared" si="13"/>
        <v>70.8</v>
      </c>
      <c r="N172" s="134">
        <f t="shared" si="14"/>
        <v>15.9</v>
      </c>
    </row>
    <row r="173" spans="1:14">
      <c r="A173" s="113" t="s">
        <v>226</v>
      </c>
      <c r="B173" s="113" t="s">
        <v>95</v>
      </c>
      <c r="C173" s="113" t="s">
        <v>150</v>
      </c>
      <c r="D173" s="113">
        <v>4110</v>
      </c>
      <c r="E173" s="114">
        <v>0.22</v>
      </c>
      <c r="F173" s="114">
        <v>50.8</v>
      </c>
      <c r="G173" s="114">
        <v>0</v>
      </c>
      <c r="H173" s="114">
        <v>0.69099999999999995</v>
      </c>
      <c r="I173" s="114">
        <v>3.5999999999999997E-2</v>
      </c>
      <c r="J173" s="114">
        <v>0.26200000000000001</v>
      </c>
      <c r="K173" s="114">
        <v>1.62922361361</v>
      </c>
      <c r="L173" s="134">
        <f t="shared" si="12"/>
        <v>1.807026217308638</v>
      </c>
      <c r="M173" s="134">
        <f t="shared" si="13"/>
        <v>3.4</v>
      </c>
      <c r="N173" s="134">
        <f t="shared" si="14"/>
        <v>0.5</v>
      </c>
    </row>
    <row r="174" spans="1:14">
      <c r="A174" s="113" t="s">
        <v>226</v>
      </c>
      <c r="B174" s="113" t="s">
        <v>95</v>
      </c>
      <c r="C174" s="113" t="s">
        <v>150</v>
      </c>
      <c r="D174" s="113">
        <v>6172</v>
      </c>
      <c r="E174" s="114">
        <v>0.22</v>
      </c>
      <c r="F174" s="114">
        <v>50.8</v>
      </c>
      <c r="G174" s="114">
        <v>0</v>
      </c>
      <c r="H174" s="114">
        <v>0.60699999999999998</v>
      </c>
      <c r="I174" s="114">
        <v>3.3000000000000002E-2</v>
      </c>
      <c r="J174" s="114">
        <v>2.5999999999999999E-2</v>
      </c>
      <c r="K174" s="114">
        <v>4.9091976008899998E-3</v>
      </c>
      <c r="L174" s="134">
        <f t="shared" si="12"/>
        <v>5.4033901593795932E-4</v>
      </c>
      <c r="M174" s="134">
        <f t="shared" si="13"/>
        <v>0</v>
      </c>
      <c r="N174" s="134">
        <f t="shared" si="14"/>
        <v>0</v>
      </c>
    </row>
    <row r="175" spans="1:14">
      <c r="A175" s="113" t="s">
        <v>226</v>
      </c>
      <c r="B175" s="113" t="s">
        <v>95</v>
      </c>
      <c r="C175" s="113" t="s">
        <v>150</v>
      </c>
      <c r="D175" s="113">
        <v>1210</v>
      </c>
      <c r="E175" s="114">
        <v>0.22</v>
      </c>
      <c r="F175" s="114">
        <v>50.8</v>
      </c>
      <c r="G175" s="114">
        <v>0</v>
      </c>
      <c r="H175" s="114">
        <v>1.2450000000000001</v>
      </c>
      <c r="I175" s="114">
        <v>0.21299999999999999</v>
      </c>
      <c r="J175" s="114">
        <v>0.28799999999999998</v>
      </c>
      <c r="K175" s="114">
        <v>11.0931259132</v>
      </c>
      <c r="L175" s="134">
        <f t="shared" si="12"/>
        <v>13.524739113373437</v>
      </c>
      <c r="M175" s="134">
        <f t="shared" si="13"/>
        <v>45.8</v>
      </c>
      <c r="N175" s="134">
        <f t="shared" si="14"/>
        <v>10.3</v>
      </c>
    </row>
    <row r="176" spans="1:14">
      <c r="A176" s="113" t="s">
        <v>226</v>
      </c>
      <c r="B176" s="113" t="s">
        <v>91</v>
      </c>
      <c r="C176" s="113" t="s">
        <v>150</v>
      </c>
      <c r="D176" s="113">
        <v>1210</v>
      </c>
      <c r="E176" s="114">
        <v>0.22</v>
      </c>
      <c r="F176" s="114">
        <v>50.8</v>
      </c>
      <c r="G176" s="114">
        <v>0</v>
      </c>
      <c r="H176" s="114">
        <v>1.2450000000000001</v>
      </c>
      <c r="I176" s="114">
        <v>0.21299999999999999</v>
      </c>
      <c r="J176" s="114">
        <v>0.28799999999999998</v>
      </c>
      <c r="K176" s="114">
        <v>1.28231147199</v>
      </c>
      <c r="L176" s="134">
        <f t="shared" si="12"/>
        <v>1.5633941466502079</v>
      </c>
      <c r="M176" s="134">
        <f t="shared" si="13"/>
        <v>5.3</v>
      </c>
      <c r="N176" s="134">
        <f t="shared" si="14"/>
        <v>1.2</v>
      </c>
    </row>
    <row r="177" spans="1:14">
      <c r="A177" s="113" t="s">
        <v>226</v>
      </c>
      <c r="B177" s="113" t="s">
        <v>95</v>
      </c>
      <c r="C177" s="113" t="s">
        <v>150</v>
      </c>
      <c r="D177" s="113">
        <v>1210</v>
      </c>
      <c r="E177" s="114">
        <v>0.22</v>
      </c>
      <c r="F177" s="114">
        <v>50.8</v>
      </c>
      <c r="G177" s="114">
        <v>0</v>
      </c>
      <c r="H177" s="114">
        <v>1.2450000000000001</v>
      </c>
      <c r="I177" s="114">
        <v>0.21299999999999999</v>
      </c>
      <c r="J177" s="114">
        <v>0.28799999999999998</v>
      </c>
      <c r="K177" s="114">
        <v>2.8940192686500001</v>
      </c>
      <c r="L177" s="134">
        <f t="shared" si="12"/>
        <v>3.52838829233808</v>
      </c>
      <c r="M177" s="134">
        <f t="shared" si="13"/>
        <v>12</v>
      </c>
      <c r="N177" s="134">
        <f t="shared" si="14"/>
        <v>2.7</v>
      </c>
    </row>
    <row r="178" spans="1:14">
      <c r="A178" s="113" t="s">
        <v>226</v>
      </c>
      <c r="B178" s="113" t="s">
        <v>93</v>
      </c>
      <c r="C178" s="113" t="s">
        <v>150</v>
      </c>
      <c r="D178" s="113">
        <v>4110</v>
      </c>
      <c r="E178" s="114">
        <v>0.22</v>
      </c>
      <c r="F178" s="114">
        <v>50.8</v>
      </c>
      <c r="G178" s="114">
        <v>0</v>
      </c>
      <c r="H178" s="114">
        <v>0.69099999999999995</v>
      </c>
      <c r="I178" s="114">
        <v>3.5999999999999997E-2</v>
      </c>
      <c r="J178" s="114">
        <v>0.26200000000000001</v>
      </c>
      <c r="K178" s="114">
        <v>0.72082154028900003</v>
      </c>
      <c r="L178" s="134">
        <f t="shared" si="12"/>
        <v>0.79948719771920629</v>
      </c>
      <c r="M178" s="134">
        <f t="shared" si="13"/>
        <v>1.5</v>
      </c>
      <c r="N178" s="134">
        <f t="shared" si="14"/>
        <v>0.2</v>
      </c>
    </row>
    <row r="179" spans="1:14">
      <c r="A179" s="113" t="s">
        <v>226</v>
      </c>
      <c r="B179" s="113" t="s">
        <v>93</v>
      </c>
      <c r="C179" s="113" t="s">
        <v>150</v>
      </c>
      <c r="D179" s="113">
        <v>1400</v>
      </c>
      <c r="E179" s="114">
        <v>0.22</v>
      </c>
      <c r="F179" s="114">
        <v>50.8</v>
      </c>
      <c r="G179" s="114">
        <v>0</v>
      </c>
      <c r="H179" s="114">
        <v>0.70899999999999996</v>
      </c>
      <c r="I179" s="114">
        <v>0.11700000000000001</v>
      </c>
      <c r="J179" s="114">
        <v>0.43099999999999999</v>
      </c>
      <c r="K179" s="114">
        <v>1.5628986069599999</v>
      </c>
      <c r="L179" s="134">
        <f t="shared" si="12"/>
        <v>2.8516127016389841</v>
      </c>
      <c r="M179" s="134">
        <f t="shared" si="13"/>
        <v>5.5</v>
      </c>
      <c r="N179" s="134">
        <f t="shared" si="14"/>
        <v>1.3</v>
      </c>
    </row>
    <row r="180" spans="1:14">
      <c r="A180" s="113" t="s">
        <v>226</v>
      </c>
      <c r="B180" s="113" t="s">
        <v>95</v>
      </c>
      <c r="C180" s="113" t="s">
        <v>150</v>
      </c>
      <c r="D180" s="113">
        <v>1110</v>
      </c>
      <c r="E180" s="114">
        <v>0.22</v>
      </c>
      <c r="F180" s="114">
        <v>50.8</v>
      </c>
      <c r="G180" s="114">
        <v>0</v>
      </c>
      <c r="H180" s="114">
        <v>0.96799999999999997</v>
      </c>
      <c r="I180" s="114">
        <v>0.125</v>
      </c>
      <c r="J180" s="114">
        <v>0.28799999999999998</v>
      </c>
      <c r="K180" s="114">
        <v>1.5737649033000001</v>
      </c>
      <c r="L180" s="134">
        <f t="shared" si="12"/>
        <v>1.9187341701033598</v>
      </c>
      <c r="M180" s="134">
        <f t="shared" si="13"/>
        <v>5.0999999999999996</v>
      </c>
      <c r="N180" s="134">
        <f t="shared" si="14"/>
        <v>1</v>
      </c>
    </row>
    <row r="181" spans="1:14">
      <c r="A181" s="113" t="s">
        <v>226</v>
      </c>
      <c r="B181" s="135" t="s">
        <v>95</v>
      </c>
      <c r="C181" s="113" t="s">
        <v>150</v>
      </c>
      <c r="D181" s="113">
        <v>1110</v>
      </c>
      <c r="E181" s="114">
        <v>0.22</v>
      </c>
      <c r="F181" s="114">
        <v>50.8</v>
      </c>
      <c r="G181" s="114">
        <v>0</v>
      </c>
      <c r="H181" s="114">
        <v>0.96799999999999997</v>
      </c>
      <c r="I181" s="114">
        <v>0.125</v>
      </c>
      <c r="J181" s="114">
        <v>0.28799999999999998</v>
      </c>
      <c r="K181" s="114">
        <v>6.37849049163</v>
      </c>
      <c r="L181" s="134">
        <f t="shared" si="12"/>
        <v>7.7766556073952948</v>
      </c>
      <c r="M181" s="134">
        <f t="shared" si="13"/>
        <v>20.5</v>
      </c>
      <c r="N181" s="134">
        <f t="shared" si="14"/>
        <v>4</v>
      </c>
    </row>
    <row r="182" spans="1:14">
      <c r="A182" s="113" t="s">
        <v>226</v>
      </c>
      <c r="B182" s="135" t="s">
        <v>95</v>
      </c>
      <c r="C182" s="113" t="s">
        <v>150</v>
      </c>
      <c r="D182" s="113">
        <v>1110</v>
      </c>
      <c r="E182" s="114">
        <v>0.22</v>
      </c>
      <c r="F182" s="114">
        <v>50.8</v>
      </c>
      <c r="G182" s="114">
        <v>0</v>
      </c>
      <c r="H182" s="114">
        <v>0.96799999999999997</v>
      </c>
      <c r="I182" s="114">
        <v>0.125</v>
      </c>
      <c r="J182" s="114">
        <v>0.28799999999999998</v>
      </c>
      <c r="K182" s="114">
        <v>4.0687489776000003</v>
      </c>
      <c r="L182" s="134">
        <f t="shared" si="12"/>
        <v>4.9606187534899195</v>
      </c>
      <c r="M182" s="134">
        <f t="shared" si="13"/>
        <v>13.1</v>
      </c>
      <c r="N182" s="134">
        <f t="shared" si="14"/>
        <v>2.6</v>
      </c>
    </row>
    <row r="183" spans="1:14">
      <c r="A183" s="113" t="s">
        <v>226</v>
      </c>
      <c r="B183" s="135" t="s">
        <v>95</v>
      </c>
      <c r="C183" s="113" t="s">
        <v>150</v>
      </c>
      <c r="D183" s="113">
        <v>1210</v>
      </c>
      <c r="E183" s="114">
        <v>0.22</v>
      </c>
      <c r="F183" s="114">
        <v>50.8</v>
      </c>
      <c r="G183" s="114">
        <v>0</v>
      </c>
      <c r="H183" s="114">
        <v>1.2450000000000001</v>
      </c>
      <c r="I183" s="114">
        <v>0.21299999999999999</v>
      </c>
      <c r="J183" s="114">
        <v>0.28799999999999998</v>
      </c>
      <c r="K183" s="114">
        <v>8.4917297554399997</v>
      </c>
      <c r="L183" s="134">
        <f t="shared" si="12"/>
        <v>10.353116917832446</v>
      </c>
      <c r="M183" s="134">
        <f t="shared" si="13"/>
        <v>35.1</v>
      </c>
      <c r="N183" s="134">
        <f t="shared" si="14"/>
        <v>7.9</v>
      </c>
    </row>
    <row r="184" spans="1:14">
      <c r="A184" s="113" t="s">
        <v>226</v>
      </c>
      <c r="B184" s="135" t="s">
        <v>91</v>
      </c>
      <c r="C184" s="113" t="s">
        <v>150</v>
      </c>
      <c r="D184" s="113">
        <v>5300</v>
      </c>
      <c r="E184" s="114">
        <v>0.22</v>
      </c>
      <c r="F184" s="114">
        <v>50.8</v>
      </c>
      <c r="G184" s="114">
        <v>0</v>
      </c>
      <c r="H184" s="114">
        <v>0.505</v>
      </c>
      <c r="I184" s="114">
        <v>6.8000000000000005E-2</v>
      </c>
      <c r="J184" s="114">
        <v>5.2999999999999999E-2</v>
      </c>
      <c r="K184" s="114">
        <v>2.1033487881299998E-2</v>
      </c>
      <c r="L184" s="134">
        <f t="shared" si="12"/>
        <v>4.7192135643010094E-3</v>
      </c>
      <c r="M184" s="134">
        <f t="shared" si="13"/>
        <v>0</v>
      </c>
      <c r="N184" s="134">
        <f t="shared" si="14"/>
        <v>0</v>
      </c>
    </row>
    <row r="185" spans="1:14">
      <c r="A185" s="113" t="s">
        <v>226</v>
      </c>
      <c r="B185" s="135" t="s">
        <v>91</v>
      </c>
      <c r="C185" s="113" t="s">
        <v>150</v>
      </c>
      <c r="D185" s="113">
        <v>5300</v>
      </c>
      <c r="E185" s="114">
        <v>0.22</v>
      </c>
      <c r="F185" s="114">
        <v>50.8</v>
      </c>
      <c r="G185" s="114">
        <v>0</v>
      </c>
      <c r="H185" s="114">
        <v>0.505</v>
      </c>
      <c r="I185" s="114">
        <v>6.8000000000000005E-2</v>
      </c>
      <c r="J185" s="114">
        <v>5.2999999999999999E-2</v>
      </c>
      <c r="K185" s="114">
        <v>1.34565235543E-2</v>
      </c>
      <c r="L185" s="134">
        <f t="shared" si="12"/>
        <v>3.0191953347997766E-3</v>
      </c>
      <c r="M185" s="134">
        <f t="shared" si="13"/>
        <v>0</v>
      </c>
      <c r="N185" s="134">
        <f t="shared" si="14"/>
        <v>0</v>
      </c>
    </row>
    <row r="186" spans="1:14">
      <c r="A186" s="113" t="s">
        <v>226</v>
      </c>
      <c r="B186" s="135" t="s">
        <v>91</v>
      </c>
      <c r="C186" s="113" t="s">
        <v>150</v>
      </c>
      <c r="D186" s="113">
        <v>1210</v>
      </c>
      <c r="E186" s="114">
        <v>0.22</v>
      </c>
      <c r="F186" s="114">
        <v>50.8</v>
      </c>
      <c r="G186" s="114">
        <v>0</v>
      </c>
      <c r="H186" s="114">
        <v>1.2450000000000001</v>
      </c>
      <c r="I186" s="114">
        <v>0.21299999999999999</v>
      </c>
      <c r="J186" s="114">
        <v>0.28799999999999998</v>
      </c>
      <c r="K186" s="114">
        <v>7.4575046452400002</v>
      </c>
      <c r="L186" s="134">
        <f t="shared" si="12"/>
        <v>9.0921896634766082</v>
      </c>
      <c r="M186" s="134">
        <f t="shared" si="13"/>
        <v>30.8</v>
      </c>
      <c r="N186" s="134">
        <f t="shared" si="14"/>
        <v>6.9</v>
      </c>
    </row>
    <row r="187" spans="1:14">
      <c r="A187" s="113" t="s">
        <v>226</v>
      </c>
      <c r="B187" s="135" t="s">
        <v>91</v>
      </c>
      <c r="C187" s="113" t="s">
        <v>150</v>
      </c>
      <c r="D187" s="113">
        <v>7430</v>
      </c>
      <c r="E187" s="114">
        <v>0.22</v>
      </c>
      <c r="F187" s="114">
        <v>50.8</v>
      </c>
      <c r="G187" s="114">
        <v>0</v>
      </c>
      <c r="H187" s="114">
        <v>0.70899999999999996</v>
      </c>
      <c r="I187" s="114">
        <v>9.8000000000000004E-2</v>
      </c>
      <c r="J187" s="114">
        <v>0.26200000000000001</v>
      </c>
      <c r="K187" s="114">
        <v>0.95633013454799998</v>
      </c>
      <c r="L187" s="134">
        <f t="shared" si="12"/>
        <v>1.0606976298983384</v>
      </c>
      <c r="M187" s="134">
        <f t="shared" si="13"/>
        <v>2</v>
      </c>
      <c r="N187" s="134">
        <f t="shared" si="14"/>
        <v>0.5</v>
      </c>
    </row>
    <row r="188" spans="1:14">
      <c r="A188" s="113" t="s">
        <v>226</v>
      </c>
      <c r="B188" s="135" t="s">
        <v>95</v>
      </c>
      <c r="C188" s="113" t="s">
        <v>150</v>
      </c>
      <c r="D188" s="113">
        <v>6172</v>
      </c>
      <c r="E188" s="114">
        <v>0.22</v>
      </c>
      <c r="F188" s="114">
        <v>50.8</v>
      </c>
      <c r="G188" s="114">
        <v>0</v>
      </c>
      <c r="H188" s="114">
        <v>0.60699999999999998</v>
      </c>
      <c r="I188" s="114">
        <v>3.3000000000000002E-2</v>
      </c>
      <c r="J188" s="114">
        <v>2.5999999999999999E-2</v>
      </c>
      <c r="K188" s="114">
        <v>4.1640406314300002E-3</v>
      </c>
      <c r="L188" s="134">
        <f t="shared" si="12"/>
        <v>4.5832207216606197E-4</v>
      </c>
      <c r="M188" s="134">
        <f t="shared" si="13"/>
        <v>0</v>
      </c>
      <c r="N188" s="134">
        <f t="shared" si="14"/>
        <v>0</v>
      </c>
    </row>
    <row r="189" spans="1:14">
      <c r="A189" s="113" t="s">
        <v>226</v>
      </c>
      <c r="B189" s="135" t="s">
        <v>95</v>
      </c>
      <c r="C189" s="113" t="s">
        <v>150</v>
      </c>
      <c r="D189" s="113">
        <v>4110</v>
      </c>
      <c r="E189" s="114">
        <v>0.22</v>
      </c>
      <c r="F189" s="114">
        <v>50.8</v>
      </c>
      <c r="G189" s="114">
        <v>0</v>
      </c>
      <c r="H189" s="114">
        <v>0.69099999999999995</v>
      </c>
      <c r="I189" s="114">
        <v>3.5999999999999997E-2</v>
      </c>
      <c r="J189" s="114">
        <v>0.26200000000000001</v>
      </c>
      <c r="K189" s="114">
        <v>0.10597983861599999</v>
      </c>
      <c r="L189" s="134">
        <f t="shared" si="12"/>
        <v>0.11754577167029279</v>
      </c>
      <c r="M189" s="134">
        <f t="shared" si="13"/>
        <v>0.2</v>
      </c>
      <c r="N189" s="134">
        <f t="shared" si="14"/>
        <v>0</v>
      </c>
    </row>
    <row r="190" spans="1:14">
      <c r="A190" s="113" t="s">
        <v>226</v>
      </c>
      <c r="B190" s="135" t="s">
        <v>95</v>
      </c>
      <c r="C190" s="113" t="s">
        <v>150</v>
      </c>
      <c r="D190" s="113">
        <v>1210</v>
      </c>
      <c r="E190" s="114">
        <v>0.22</v>
      </c>
      <c r="F190" s="114">
        <v>50.8</v>
      </c>
      <c r="G190" s="114">
        <v>0</v>
      </c>
      <c r="H190" s="114">
        <v>1.2450000000000001</v>
      </c>
      <c r="I190" s="114">
        <v>0.21299999999999999</v>
      </c>
      <c r="J190" s="114">
        <v>0.28799999999999998</v>
      </c>
      <c r="K190" s="114">
        <v>6.4706367162799996</v>
      </c>
      <c r="L190" s="134">
        <f t="shared" si="12"/>
        <v>7.8890002844885743</v>
      </c>
      <c r="M190" s="134">
        <f t="shared" si="13"/>
        <v>26.7</v>
      </c>
      <c r="N190" s="134">
        <f t="shared" si="14"/>
        <v>6</v>
      </c>
    </row>
    <row r="191" spans="1:14">
      <c r="A191" s="113" t="s">
        <v>226</v>
      </c>
      <c r="B191" s="135" t="s">
        <v>95</v>
      </c>
      <c r="C191" s="113" t="s">
        <v>150</v>
      </c>
      <c r="D191" s="113">
        <v>4110</v>
      </c>
      <c r="E191" s="114">
        <v>0.22</v>
      </c>
      <c r="F191" s="114">
        <v>50.8</v>
      </c>
      <c r="G191" s="114">
        <v>0</v>
      </c>
      <c r="H191" s="114">
        <v>0.69099999999999995</v>
      </c>
      <c r="I191" s="114">
        <v>3.5999999999999997E-2</v>
      </c>
      <c r="J191" s="114">
        <v>0.26200000000000001</v>
      </c>
      <c r="K191" s="114">
        <v>2.0915795910199999</v>
      </c>
      <c r="L191" s="134">
        <f t="shared" si="12"/>
        <v>2.3198406437199828</v>
      </c>
      <c r="M191" s="134">
        <f t="shared" si="13"/>
        <v>4.4000000000000004</v>
      </c>
      <c r="N191" s="134">
        <f t="shared" si="14"/>
        <v>0.7</v>
      </c>
    </row>
    <row r="192" spans="1:14">
      <c r="A192" s="113" t="s">
        <v>226</v>
      </c>
      <c r="B192" s="135" t="s">
        <v>95</v>
      </c>
      <c r="C192" s="113" t="s">
        <v>150</v>
      </c>
      <c r="D192" s="113">
        <v>1210</v>
      </c>
      <c r="E192" s="114">
        <v>0.22</v>
      </c>
      <c r="F192" s="114">
        <v>50.8</v>
      </c>
      <c r="G192" s="114">
        <v>0</v>
      </c>
      <c r="H192" s="114">
        <v>1.2450000000000001</v>
      </c>
      <c r="I192" s="114">
        <v>0.21299999999999999</v>
      </c>
      <c r="J192" s="114">
        <v>0.28799999999999998</v>
      </c>
      <c r="K192" s="114">
        <v>8.3022809433300004</v>
      </c>
      <c r="L192" s="134">
        <f t="shared" si="12"/>
        <v>10.122140926107935</v>
      </c>
      <c r="M192" s="134">
        <f t="shared" si="13"/>
        <v>34.299999999999997</v>
      </c>
      <c r="N192" s="134">
        <f t="shared" si="14"/>
        <v>7.7</v>
      </c>
    </row>
    <row r="193" spans="1:14">
      <c r="A193" s="113" t="s">
        <v>226</v>
      </c>
      <c r="B193" s="135" t="s">
        <v>95</v>
      </c>
      <c r="C193" s="113" t="s">
        <v>150</v>
      </c>
      <c r="D193" s="113">
        <v>1210</v>
      </c>
      <c r="E193" s="114">
        <v>0.22</v>
      </c>
      <c r="F193" s="114">
        <v>50.8</v>
      </c>
      <c r="G193" s="114">
        <v>0</v>
      </c>
      <c r="H193" s="114">
        <v>1.2450000000000001</v>
      </c>
      <c r="I193" s="114">
        <v>0.21299999999999999</v>
      </c>
      <c r="J193" s="114">
        <v>0.28799999999999998</v>
      </c>
      <c r="K193" s="114">
        <v>79.772406584300001</v>
      </c>
      <c r="L193" s="134">
        <f t="shared" si="12"/>
        <v>97.258518107578539</v>
      </c>
      <c r="M193" s="134">
        <f t="shared" si="13"/>
        <v>329.5</v>
      </c>
      <c r="N193" s="134">
        <f t="shared" si="14"/>
        <v>73.900000000000006</v>
      </c>
    </row>
    <row r="194" spans="1:14">
      <c r="A194" s="113" t="s">
        <v>226</v>
      </c>
      <c r="B194" s="135" t="s">
        <v>95</v>
      </c>
      <c r="C194" s="113" t="s">
        <v>150</v>
      </c>
      <c r="D194" s="113">
        <v>7430</v>
      </c>
      <c r="E194" s="114">
        <v>0.22</v>
      </c>
      <c r="F194" s="114">
        <v>50.8</v>
      </c>
      <c r="G194" s="114">
        <v>0</v>
      </c>
      <c r="H194" s="114">
        <v>0.70899999999999996</v>
      </c>
      <c r="I194" s="114">
        <v>9.8000000000000004E-2</v>
      </c>
      <c r="J194" s="114">
        <v>0.26200000000000001</v>
      </c>
      <c r="K194" s="114">
        <v>3.37600958673E-2</v>
      </c>
      <c r="L194" s="134">
        <f t="shared" si="12"/>
        <v>3.7444447662951338E-2</v>
      </c>
      <c r="M194" s="134">
        <f t="shared" si="13"/>
        <v>0.1</v>
      </c>
      <c r="N194" s="134">
        <f t="shared" si="14"/>
        <v>0</v>
      </c>
    </row>
    <row r="195" spans="1:14">
      <c r="A195" s="113" t="s">
        <v>226</v>
      </c>
      <c r="B195" s="135" t="s">
        <v>95</v>
      </c>
      <c r="C195" s="113" t="s">
        <v>150</v>
      </c>
      <c r="D195" s="113">
        <v>4110</v>
      </c>
      <c r="E195" s="114">
        <v>0.22</v>
      </c>
      <c r="F195" s="114">
        <v>50.8</v>
      </c>
      <c r="G195" s="114">
        <v>0</v>
      </c>
      <c r="H195" s="114">
        <v>0.69099999999999995</v>
      </c>
      <c r="I195" s="114">
        <v>3.5999999999999997E-2</v>
      </c>
      <c r="J195" s="114">
        <v>0.26200000000000001</v>
      </c>
      <c r="K195" s="114">
        <v>1.9883377928799999</v>
      </c>
      <c r="L195" s="134">
        <f t="shared" si="12"/>
        <v>2.2053317240096373</v>
      </c>
      <c r="M195" s="134">
        <f t="shared" si="13"/>
        <v>4.0999999999999996</v>
      </c>
      <c r="N195" s="134">
        <f t="shared" si="14"/>
        <v>0.7</v>
      </c>
    </row>
    <row r="196" spans="1:14">
      <c r="A196" s="113" t="s">
        <v>226</v>
      </c>
      <c r="B196" s="135" t="s">
        <v>95</v>
      </c>
      <c r="C196" s="113" t="s">
        <v>150</v>
      </c>
      <c r="D196" s="113">
        <v>1210</v>
      </c>
      <c r="E196" s="114">
        <v>0.22</v>
      </c>
      <c r="F196" s="114">
        <v>50.8</v>
      </c>
      <c r="G196" s="114">
        <v>0</v>
      </c>
      <c r="H196" s="114">
        <v>1.2450000000000001</v>
      </c>
      <c r="I196" s="114">
        <v>0.21299999999999999</v>
      </c>
      <c r="J196" s="114">
        <v>0.28799999999999998</v>
      </c>
      <c r="K196" s="114">
        <v>15.584556127999999</v>
      </c>
      <c r="L196" s="134">
        <f t="shared" si="12"/>
        <v>19.000690831257597</v>
      </c>
      <c r="M196" s="134">
        <f t="shared" si="13"/>
        <v>64.400000000000006</v>
      </c>
      <c r="N196" s="134">
        <f t="shared" si="14"/>
        <v>14.4</v>
      </c>
    </row>
    <row r="197" spans="1:14">
      <c r="A197" s="113" t="s">
        <v>226</v>
      </c>
      <c r="B197" s="135" t="s">
        <v>93</v>
      </c>
      <c r="C197" s="113" t="s">
        <v>150</v>
      </c>
      <c r="D197" s="113">
        <v>1210</v>
      </c>
      <c r="E197" s="114">
        <v>0.22</v>
      </c>
      <c r="F197" s="114">
        <v>50.8</v>
      </c>
      <c r="G197" s="114">
        <v>0</v>
      </c>
      <c r="H197" s="114">
        <v>1.2450000000000001</v>
      </c>
      <c r="I197" s="114">
        <v>0.21299999999999999</v>
      </c>
      <c r="J197" s="114">
        <v>0.28799999999999998</v>
      </c>
      <c r="K197" s="114">
        <v>1.2770342046800001</v>
      </c>
      <c r="L197" s="134">
        <f t="shared" si="12"/>
        <v>1.5569601023458557</v>
      </c>
      <c r="M197" s="134">
        <f t="shared" si="13"/>
        <v>5.3</v>
      </c>
      <c r="N197" s="134">
        <f t="shared" si="14"/>
        <v>1.2</v>
      </c>
    </row>
    <row r="198" spans="1:14">
      <c r="A198" s="113" t="s">
        <v>226</v>
      </c>
      <c r="B198" s="135" t="s">
        <v>95</v>
      </c>
      <c r="C198" s="113" t="s">
        <v>150</v>
      </c>
      <c r="D198" s="113">
        <v>1210</v>
      </c>
      <c r="E198" s="114">
        <v>0.22</v>
      </c>
      <c r="F198" s="114">
        <v>50.8</v>
      </c>
      <c r="G198" s="114">
        <v>0</v>
      </c>
      <c r="H198" s="114">
        <v>1.2450000000000001</v>
      </c>
      <c r="I198" s="114">
        <v>0.21299999999999999</v>
      </c>
      <c r="J198" s="114">
        <v>0.28799999999999998</v>
      </c>
      <c r="K198" s="114">
        <v>7.4256442850099997</v>
      </c>
      <c r="L198" s="134">
        <f t="shared" si="12"/>
        <v>9.0533455122841904</v>
      </c>
      <c r="M198" s="134">
        <f t="shared" si="13"/>
        <v>30.7</v>
      </c>
      <c r="N198" s="134">
        <f t="shared" si="14"/>
        <v>6.9</v>
      </c>
    </row>
    <row r="199" spans="1:14">
      <c r="A199" s="113" t="s">
        <v>226</v>
      </c>
      <c r="B199" s="135" t="s">
        <v>95</v>
      </c>
      <c r="C199" s="113" t="s">
        <v>150</v>
      </c>
      <c r="D199" s="113">
        <v>1210</v>
      </c>
      <c r="E199" s="114">
        <v>0.22</v>
      </c>
      <c r="F199" s="114">
        <v>50.8</v>
      </c>
      <c r="G199" s="114">
        <v>0</v>
      </c>
      <c r="H199" s="114">
        <v>1.2450000000000001</v>
      </c>
      <c r="I199" s="114">
        <v>0.21299999999999999</v>
      </c>
      <c r="J199" s="114">
        <v>0.28799999999999998</v>
      </c>
      <c r="K199" s="114">
        <v>9.1687052664300008</v>
      </c>
      <c r="L199" s="134">
        <f t="shared" si="12"/>
        <v>11.178485460831455</v>
      </c>
      <c r="M199" s="134">
        <f t="shared" si="13"/>
        <v>37.9</v>
      </c>
      <c r="N199" s="134">
        <f t="shared" si="14"/>
        <v>8.5</v>
      </c>
    </row>
    <row r="200" spans="1:14">
      <c r="A200" s="113" t="s">
        <v>226</v>
      </c>
      <c r="B200" s="135" t="s">
        <v>91</v>
      </c>
      <c r="C200" s="113" t="s">
        <v>150</v>
      </c>
      <c r="D200" s="113">
        <v>1210</v>
      </c>
      <c r="E200" s="114">
        <v>0.22</v>
      </c>
      <c r="F200" s="114">
        <v>50.8</v>
      </c>
      <c r="G200" s="114">
        <v>0</v>
      </c>
      <c r="H200" s="114">
        <v>1.2450000000000001</v>
      </c>
      <c r="I200" s="114">
        <v>0.21299999999999999</v>
      </c>
      <c r="J200" s="114">
        <v>0.28799999999999998</v>
      </c>
      <c r="K200" s="114">
        <v>2.3953561098099998</v>
      </c>
      <c r="L200" s="134">
        <f t="shared" si="12"/>
        <v>2.9204181690803512</v>
      </c>
      <c r="M200" s="134">
        <f t="shared" si="13"/>
        <v>9.9</v>
      </c>
      <c r="N200" s="134">
        <f t="shared" si="14"/>
        <v>2.2000000000000002</v>
      </c>
    </row>
    <row r="201" spans="1:14">
      <c r="A201" s="113" t="s">
        <v>226</v>
      </c>
      <c r="B201" s="112"/>
      <c r="C201" s="113" t="s">
        <v>150</v>
      </c>
      <c r="D201" s="113">
        <v>5120</v>
      </c>
      <c r="E201" s="114">
        <v>0.22</v>
      </c>
      <c r="F201" s="114">
        <v>50.8</v>
      </c>
      <c r="G201" s="114">
        <v>0</v>
      </c>
      <c r="H201" s="114">
        <v>0.505</v>
      </c>
      <c r="I201" s="114">
        <v>6.8000000000000005E-2</v>
      </c>
      <c r="J201" s="114">
        <v>5.2999999999999999E-2</v>
      </c>
      <c r="K201" s="114">
        <v>7.31182508886</v>
      </c>
      <c r="L201" s="134">
        <f t="shared" si="12"/>
        <v>1.640529822437222</v>
      </c>
      <c r="M201" s="134">
        <f t="shared" si="13"/>
        <v>2.2999999999999998</v>
      </c>
      <c r="N201" s="134">
        <f t="shared" si="14"/>
        <v>1.9</v>
      </c>
    </row>
    <row r="202" spans="1:14">
      <c r="A202" s="113" t="s">
        <v>226</v>
      </c>
      <c r="B202" s="112"/>
      <c r="C202" s="113" t="s">
        <v>150</v>
      </c>
      <c r="D202" s="113">
        <v>1700</v>
      </c>
      <c r="E202" s="114">
        <v>0.22</v>
      </c>
      <c r="F202" s="114">
        <v>50.8</v>
      </c>
      <c r="G202" s="114">
        <v>0</v>
      </c>
      <c r="H202" s="114">
        <v>0.96799999999999997</v>
      </c>
      <c r="I202" s="114">
        <v>0.125</v>
      </c>
      <c r="J202" s="114">
        <v>0.34100000000000003</v>
      </c>
      <c r="K202" s="114">
        <v>1.0694627661100001E-3</v>
      </c>
      <c r="L202" s="134">
        <f t="shared" si="12"/>
        <v>1.5438408003975257E-3</v>
      </c>
      <c r="M202" s="134">
        <f t="shared" si="13"/>
        <v>0</v>
      </c>
      <c r="N202" s="134">
        <f t="shared" si="14"/>
        <v>0</v>
      </c>
    </row>
    <row r="203" spans="1:14">
      <c r="A203" s="113" t="s">
        <v>226</v>
      </c>
      <c r="B203" s="112"/>
      <c r="C203" s="113" t="s">
        <v>150</v>
      </c>
      <c r="D203" s="113">
        <v>1700</v>
      </c>
      <c r="E203" s="114">
        <v>0.22</v>
      </c>
      <c r="F203" s="114">
        <v>50.8</v>
      </c>
      <c r="G203" s="114">
        <v>0</v>
      </c>
      <c r="H203" s="114">
        <v>0.96799999999999997</v>
      </c>
      <c r="I203" s="114">
        <v>0.125</v>
      </c>
      <c r="J203" s="114">
        <v>0.34100000000000003</v>
      </c>
      <c r="K203" s="114">
        <v>0.122592973738</v>
      </c>
      <c r="L203" s="134">
        <f t="shared" si="12"/>
        <v>0.17697113045571888</v>
      </c>
      <c r="M203" s="134">
        <f t="shared" si="13"/>
        <v>0.5</v>
      </c>
      <c r="N203" s="134">
        <f t="shared" si="14"/>
        <v>0.1</v>
      </c>
    </row>
    <row r="204" spans="1:14">
      <c r="A204" s="113" t="s">
        <v>226</v>
      </c>
      <c r="B204" s="112"/>
      <c r="C204" s="113" t="s">
        <v>150</v>
      </c>
      <c r="D204" s="113">
        <v>1700</v>
      </c>
      <c r="E204" s="114">
        <v>0.22</v>
      </c>
      <c r="F204" s="114">
        <v>50.8</v>
      </c>
      <c r="G204" s="114">
        <v>0</v>
      </c>
      <c r="H204" s="114">
        <v>0.96799999999999997</v>
      </c>
      <c r="I204" s="114">
        <v>0.125</v>
      </c>
      <c r="J204" s="114">
        <v>0.34100000000000003</v>
      </c>
      <c r="K204" s="114">
        <v>1.0802963849200001E-2</v>
      </c>
      <c r="L204" s="134">
        <f t="shared" si="12"/>
        <v>1.5594798513910149E-2</v>
      </c>
      <c r="M204" s="134">
        <f t="shared" si="13"/>
        <v>0</v>
      </c>
      <c r="N204" s="134">
        <f t="shared" si="14"/>
        <v>0</v>
      </c>
    </row>
    <row r="205" spans="1:14">
      <c r="A205" s="113" t="s">
        <v>226</v>
      </c>
      <c r="B205" s="134"/>
      <c r="C205" s="113" t="s">
        <v>150</v>
      </c>
      <c r="D205" s="113">
        <v>1700</v>
      </c>
      <c r="E205" s="114">
        <v>0.22</v>
      </c>
      <c r="F205" s="114">
        <v>50.8</v>
      </c>
      <c r="G205" s="114">
        <v>0</v>
      </c>
      <c r="H205" s="114">
        <v>0.96799999999999997</v>
      </c>
      <c r="I205" s="114">
        <v>0.125</v>
      </c>
      <c r="J205" s="114">
        <v>0.34100000000000003</v>
      </c>
      <c r="K205" s="114">
        <v>4.0711027695800001E-4</v>
      </c>
      <c r="L205" s="134">
        <f t="shared" si="12"/>
        <v>5.8769082547400358E-4</v>
      </c>
      <c r="M205" s="134">
        <f t="shared" si="13"/>
        <v>0</v>
      </c>
      <c r="N205" s="134">
        <f t="shared" si="14"/>
        <v>0</v>
      </c>
    </row>
    <row r="206" spans="1:14">
      <c r="A206" s="113" t="s">
        <v>226</v>
      </c>
      <c r="B206" s="134"/>
      <c r="C206" s="113" t="s">
        <v>150</v>
      </c>
      <c r="D206" s="113">
        <v>1700</v>
      </c>
      <c r="E206" s="114">
        <v>0.22</v>
      </c>
      <c r="F206" s="114">
        <v>50.8</v>
      </c>
      <c r="G206" s="114">
        <v>0</v>
      </c>
      <c r="H206" s="114">
        <v>0.96799999999999997</v>
      </c>
      <c r="I206" s="114">
        <v>0.125</v>
      </c>
      <c r="J206" s="114">
        <v>0.34100000000000003</v>
      </c>
      <c r="K206" s="114">
        <v>5.4200658618799996E-3</v>
      </c>
      <c r="L206" s="134">
        <f t="shared" si="12"/>
        <v>7.8242264093479046E-3</v>
      </c>
      <c r="M206" s="134">
        <f t="shared" si="13"/>
        <v>0</v>
      </c>
      <c r="N206" s="134">
        <f t="shared" si="14"/>
        <v>0</v>
      </c>
    </row>
    <row r="207" spans="1:14">
      <c r="A207" s="113" t="s">
        <v>226</v>
      </c>
      <c r="B207" s="134"/>
      <c r="C207" s="113" t="s">
        <v>150</v>
      </c>
      <c r="D207" s="113">
        <v>1210</v>
      </c>
      <c r="E207" s="114">
        <v>0.22</v>
      </c>
      <c r="F207" s="114">
        <v>50.8</v>
      </c>
      <c r="G207" s="114">
        <v>0</v>
      </c>
      <c r="H207" s="114">
        <v>1.2450000000000001</v>
      </c>
      <c r="I207" s="114">
        <v>0.21299999999999999</v>
      </c>
      <c r="J207" s="114">
        <v>0.28799999999999998</v>
      </c>
      <c r="K207" s="114">
        <v>0.238573628127</v>
      </c>
      <c r="L207" s="134">
        <f t="shared" si="12"/>
        <v>0.29086896741243834</v>
      </c>
      <c r="M207" s="134">
        <f t="shared" si="13"/>
        <v>1</v>
      </c>
      <c r="N207" s="134">
        <f t="shared" si="14"/>
        <v>0.2</v>
      </c>
    </row>
    <row r="208" spans="1:14">
      <c r="A208" s="113" t="s">
        <v>226</v>
      </c>
      <c r="B208" s="134"/>
      <c r="C208" s="113" t="s">
        <v>150</v>
      </c>
      <c r="D208" s="113">
        <v>1210</v>
      </c>
      <c r="E208" s="114">
        <v>0.22</v>
      </c>
      <c r="F208" s="114">
        <v>50.8</v>
      </c>
      <c r="G208" s="114">
        <v>0</v>
      </c>
      <c r="H208" s="114">
        <v>1.2450000000000001</v>
      </c>
      <c r="I208" s="114">
        <v>0.21299999999999999</v>
      </c>
      <c r="J208" s="114">
        <v>0.28799999999999998</v>
      </c>
      <c r="K208" s="114">
        <v>2.52119387445E-2</v>
      </c>
      <c r="L208" s="134">
        <f t="shared" si="12"/>
        <v>3.0738395717294396E-2</v>
      </c>
      <c r="M208" s="134">
        <f t="shared" si="13"/>
        <v>0.1</v>
      </c>
      <c r="N208" s="134">
        <f t="shared" si="14"/>
        <v>0</v>
      </c>
    </row>
    <row r="209" spans="1:14">
      <c r="A209" s="113" t="s">
        <v>226</v>
      </c>
      <c r="B209" s="134"/>
      <c r="C209" s="113" t="s">
        <v>150</v>
      </c>
      <c r="D209" s="113">
        <v>1210</v>
      </c>
      <c r="E209" s="114">
        <v>0.22</v>
      </c>
      <c r="F209" s="114">
        <v>50.8</v>
      </c>
      <c r="G209" s="114">
        <v>0</v>
      </c>
      <c r="H209" s="114">
        <v>1.2450000000000001</v>
      </c>
      <c r="I209" s="114">
        <v>0.21299999999999999</v>
      </c>
      <c r="J209" s="114">
        <v>0.28799999999999998</v>
      </c>
      <c r="K209" s="114">
        <v>0.28679140147100002</v>
      </c>
      <c r="L209" s="134">
        <f t="shared" si="12"/>
        <v>0.34965607667344317</v>
      </c>
      <c r="M209" s="134">
        <f t="shared" si="13"/>
        <v>1.2</v>
      </c>
      <c r="N209" s="134">
        <f t="shared" si="14"/>
        <v>0.3</v>
      </c>
    </row>
    <row r="210" spans="1:14">
      <c r="A210" s="113" t="s">
        <v>226</v>
      </c>
      <c r="B210" s="134"/>
      <c r="C210" s="113" t="s">
        <v>150</v>
      </c>
      <c r="D210" s="113">
        <v>1210</v>
      </c>
      <c r="E210" s="114">
        <v>0.22</v>
      </c>
      <c r="F210" s="114">
        <v>50.8</v>
      </c>
      <c r="G210" s="114">
        <v>0</v>
      </c>
      <c r="H210" s="114">
        <v>1.2450000000000001</v>
      </c>
      <c r="I210" s="114">
        <v>0.21299999999999999</v>
      </c>
      <c r="J210" s="114">
        <v>0.28799999999999998</v>
      </c>
      <c r="K210" s="114">
        <v>3.8690843983000003E-2</v>
      </c>
      <c r="L210" s="134">
        <f t="shared" si="12"/>
        <v>4.7171876984073602E-2</v>
      </c>
      <c r="M210" s="134">
        <f t="shared" si="13"/>
        <v>0.2</v>
      </c>
      <c r="N210" s="134">
        <f t="shared" si="14"/>
        <v>0</v>
      </c>
    </row>
    <row r="211" spans="1:14">
      <c r="A211" s="113" t="s">
        <v>226</v>
      </c>
      <c r="B211" s="134"/>
      <c r="C211" s="113" t="s">
        <v>150</v>
      </c>
      <c r="D211" s="113">
        <v>1210</v>
      </c>
      <c r="E211" s="114">
        <v>0.22</v>
      </c>
      <c r="F211" s="114">
        <v>50.8</v>
      </c>
      <c r="G211" s="114">
        <v>0</v>
      </c>
      <c r="H211" s="114">
        <v>1.2450000000000001</v>
      </c>
      <c r="I211" s="114">
        <v>0.21299999999999999</v>
      </c>
      <c r="J211" s="114">
        <v>0.28799999999999998</v>
      </c>
      <c r="K211" s="114">
        <v>0.50604722392400003</v>
      </c>
      <c r="L211" s="134">
        <f t="shared" si="12"/>
        <v>0.61697277540814077</v>
      </c>
      <c r="M211" s="134">
        <f t="shared" si="13"/>
        <v>2.1</v>
      </c>
      <c r="N211" s="134">
        <f t="shared" si="14"/>
        <v>0.5</v>
      </c>
    </row>
    <row r="212" spans="1:14">
      <c r="A212" s="113" t="s">
        <v>226</v>
      </c>
      <c r="B212" s="134"/>
      <c r="C212" s="113" t="s">
        <v>150</v>
      </c>
      <c r="D212" s="113">
        <v>1210</v>
      </c>
      <c r="E212" s="114">
        <v>0.22</v>
      </c>
      <c r="F212" s="114">
        <v>50.8</v>
      </c>
      <c r="G212" s="114">
        <v>0</v>
      </c>
      <c r="H212" s="114">
        <v>1.2450000000000001</v>
      </c>
      <c r="I212" s="114">
        <v>0.21299999999999999</v>
      </c>
      <c r="J212" s="114">
        <v>0.28799999999999998</v>
      </c>
      <c r="K212" s="114">
        <v>7.53891817333E-3</v>
      </c>
      <c r="L212" s="134">
        <f t="shared" si="12"/>
        <v>9.1914490369239352E-3</v>
      </c>
      <c r="M212" s="134">
        <f t="shared" si="13"/>
        <v>0</v>
      </c>
      <c r="N212" s="134">
        <f t="shared" si="14"/>
        <v>0</v>
      </c>
    </row>
    <row r="213" spans="1:14">
      <c r="A213" s="113" t="s">
        <v>226</v>
      </c>
      <c r="B213" s="134"/>
      <c r="C213" s="113" t="s">
        <v>150</v>
      </c>
      <c r="D213" s="113">
        <v>1210</v>
      </c>
      <c r="E213" s="114">
        <v>0.22</v>
      </c>
      <c r="F213" s="114">
        <v>50.8</v>
      </c>
      <c r="G213" s="114">
        <v>0</v>
      </c>
      <c r="H213" s="114">
        <v>1.2450000000000001</v>
      </c>
      <c r="I213" s="114">
        <v>0.21299999999999999</v>
      </c>
      <c r="J213" s="114">
        <v>0.28799999999999998</v>
      </c>
      <c r="K213" s="114">
        <v>4.3232498751799998E-4</v>
      </c>
      <c r="L213" s="134">
        <f t="shared" si="12"/>
        <v>5.270906247819455E-4</v>
      </c>
      <c r="M213" s="134">
        <f t="shared" si="13"/>
        <v>0</v>
      </c>
      <c r="N213" s="134">
        <f t="shared" si="14"/>
        <v>0</v>
      </c>
    </row>
    <row r="214" spans="1:14">
      <c r="A214" s="113" t="s">
        <v>226</v>
      </c>
      <c r="B214" s="134"/>
      <c r="C214" s="113" t="s">
        <v>150</v>
      </c>
      <c r="D214" s="113">
        <v>1210</v>
      </c>
      <c r="E214" s="114">
        <v>0.22</v>
      </c>
      <c r="F214" s="114">
        <v>50.8</v>
      </c>
      <c r="G214" s="114">
        <v>0</v>
      </c>
      <c r="H214" s="114">
        <v>1.2450000000000001</v>
      </c>
      <c r="I214" s="114">
        <v>0.21299999999999999</v>
      </c>
      <c r="J214" s="114">
        <v>0.28799999999999998</v>
      </c>
      <c r="K214" s="114">
        <v>1.5162530939500001E-2</v>
      </c>
      <c r="L214" s="134">
        <f t="shared" si="12"/>
        <v>1.8486157721438398E-2</v>
      </c>
      <c r="M214" s="134">
        <f t="shared" si="13"/>
        <v>0.1</v>
      </c>
      <c r="N214" s="134">
        <f t="shared" si="14"/>
        <v>0</v>
      </c>
    </row>
    <row r="215" spans="1:14">
      <c r="A215" s="113" t="s">
        <v>226</v>
      </c>
      <c r="B215" s="134"/>
      <c r="C215" s="113" t="s">
        <v>150</v>
      </c>
      <c r="D215" s="113">
        <v>1210</v>
      </c>
      <c r="E215" s="114">
        <v>0.22</v>
      </c>
      <c r="F215" s="114">
        <v>50.8</v>
      </c>
      <c r="G215" s="114">
        <v>0</v>
      </c>
      <c r="H215" s="114">
        <v>1.2450000000000001</v>
      </c>
      <c r="I215" s="114">
        <v>0.21299999999999999</v>
      </c>
      <c r="J215" s="114">
        <v>0.28799999999999998</v>
      </c>
      <c r="K215" s="114">
        <v>1.29361108527E-2</v>
      </c>
      <c r="L215" s="134">
        <f t="shared" ref="L215:L281" si="15">(F215*J215*K215/12)+(G215*K215)</f>
        <v>1.5771706351611837E-2</v>
      </c>
      <c r="M215" s="134">
        <f t="shared" ref="M215:M281" si="16">ROUND(2.721*H215*L215,1)</f>
        <v>0.1</v>
      </c>
      <c r="N215" s="134">
        <f t="shared" ref="N215:N281" si="17">ROUND((2.721*I215*L215)+(E215*K215),1)</f>
        <v>0</v>
      </c>
    </row>
    <row r="216" spans="1:14">
      <c r="A216" s="113" t="s">
        <v>226</v>
      </c>
      <c r="B216" s="134"/>
      <c r="C216" s="113" t="s">
        <v>150</v>
      </c>
      <c r="D216" s="113">
        <v>1210</v>
      </c>
      <c r="E216" s="114">
        <v>0.22</v>
      </c>
      <c r="F216" s="114">
        <v>50.8</v>
      </c>
      <c r="G216" s="114">
        <v>0</v>
      </c>
      <c r="H216" s="114">
        <v>1.2450000000000001</v>
      </c>
      <c r="I216" s="114">
        <v>0.21299999999999999</v>
      </c>
      <c r="J216" s="114">
        <v>0.28799999999999998</v>
      </c>
      <c r="K216" s="114">
        <v>2.02037192803E-2</v>
      </c>
      <c r="L216" s="134">
        <f t="shared" si="15"/>
        <v>2.4632374546541758E-2</v>
      </c>
      <c r="M216" s="134">
        <f t="shared" si="16"/>
        <v>0.1</v>
      </c>
      <c r="N216" s="134">
        <f t="shared" si="17"/>
        <v>0</v>
      </c>
    </row>
    <row r="217" spans="1:14">
      <c r="A217" s="113" t="s">
        <v>226</v>
      </c>
      <c r="B217" s="134"/>
      <c r="C217" s="113" t="s">
        <v>150</v>
      </c>
      <c r="D217" s="113">
        <v>1210</v>
      </c>
      <c r="E217" s="114">
        <v>0.22</v>
      </c>
      <c r="F217" s="114">
        <v>50.8</v>
      </c>
      <c r="G217" s="114">
        <v>0</v>
      </c>
      <c r="H217" s="114">
        <v>1.2450000000000001</v>
      </c>
      <c r="I217" s="114">
        <v>0.21299999999999999</v>
      </c>
      <c r="J217" s="114">
        <v>0.28799999999999998</v>
      </c>
      <c r="K217" s="114">
        <v>0.22585175808800001</v>
      </c>
      <c r="L217" s="134">
        <f t="shared" si="15"/>
        <v>0.2753584634608896</v>
      </c>
      <c r="M217" s="134">
        <f t="shared" si="16"/>
        <v>0.9</v>
      </c>
      <c r="N217" s="134">
        <f t="shared" si="17"/>
        <v>0.2</v>
      </c>
    </row>
    <row r="218" spans="1:14">
      <c r="A218" s="113" t="s">
        <v>226</v>
      </c>
      <c r="B218" s="134"/>
      <c r="C218" s="113" t="s">
        <v>150</v>
      </c>
      <c r="D218" s="113">
        <v>1210</v>
      </c>
      <c r="E218" s="114">
        <v>0.22</v>
      </c>
      <c r="F218" s="114">
        <v>50.8</v>
      </c>
      <c r="G218" s="114">
        <v>0</v>
      </c>
      <c r="H218" s="114">
        <v>1.2450000000000001</v>
      </c>
      <c r="I218" s="114">
        <v>0.21299999999999999</v>
      </c>
      <c r="J218" s="114">
        <v>0.28799999999999998</v>
      </c>
      <c r="K218" s="114">
        <v>9.2333991510599995E-5</v>
      </c>
      <c r="L218" s="134">
        <f t="shared" si="15"/>
        <v>1.125736024497235E-4</v>
      </c>
      <c r="M218" s="134">
        <f t="shared" si="16"/>
        <v>0</v>
      </c>
      <c r="N218" s="134">
        <f t="shared" si="17"/>
        <v>0</v>
      </c>
    </row>
    <row r="219" spans="1:14">
      <c r="A219" s="113" t="s">
        <v>226</v>
      </c>
      <c r="B219" s="134"/>
      <c r="C219" s="113" t="s">
        <v>150</v>
      </c>
      <c r="D219" s="113">
        <v>1210</v>
      </c>
      <c r="E219" s="114">
        <v>0.22</v>
      </c>
      <c r="F219" s="114">
        <v>50.8</v>
      </c>
      <c r="G219" s="114">
        <v>0</v>
      </c>
      <c r="H219" s="114">
        <v>1.2450000000000001</v>
      </c>
      <c r="I219" s="114">
        <v>0.21299999999999999</v>
      </c>
      <c r="J219" s="114">
        <v>0.28799999999999998</v>
      </c>
      <c r="K219" s="114">
        <v>1.13460700068E-2</v>
      </c>
      <c r="L219" s="134">
        <f t="shared" si="15"/>
        <v>1.3833128552290559E-2</v>
      </c>
      <c r="M219" s="134">
        <f t="shared" si="16"/>
        <v>0</v>
      </c>
      <c r="N219" s="134">
        <f t="shared" si="17"/>
        <v>0</v>
      </c>
    </row>
    <row r="220" spans="1:14">
      <c r="A220" s="113" t="s">
        <v>226</v>
      </c>
      <c r="B220" s="134"/>
      <c r="C220" s="113" t="s">
        <v>150</v>
      </c>
      <c r="D220" s="113">
        <v>1210</v>
      </c>
      <c r="E220" s="114">
        <v>0.22</v>
      </c>
      <c r="F220" s="114">
        <v>50.8</v>
      </c>
      <c r="G220" s="114">
        <v>0</v>
      </c>
      <c r="H220" s="114">
        <v>1.2450000000000001</v>
      </c>
      <c r="I220" s="114">
        <v>0.21299999999999999</v>
      </c>
      <c r="J220" s="114">
        <v>0.28799999999999998</v>
      </c>
      <c r="K220" s="114">
        <v>6.7250639525999996E-3</v>
      </c>
      <c r="L220" s="134">
        <f t="shared" si="15"/>
        <v>8.1991979710099184E-3</v>
      </c>
      <c r="M220" s="134">
        <f t="shared" si="16"/>
        <v>0</v>
      </c>
      <c r="N220" s="134">
        <f t="shared" si="17"/>
        <v>0</v>
      </c>
    </row>
    <row r="221" spans="1:14">
      <c r="A221" s="113" t="s">
        <v>226</v>
      </c>
      <c r="B221" s="134"/>
      <c r="C221" s="113" t="s">
        <v>150</v>
      </c>
      <c r="D221" s="113">
        <v>6410</v>
      </c>
      <c r="E221" s="114">
        <v>0.22</v>
      </c>
      <c r="F221" s="114">
        <v>50.8</v>
      </c>
      <c r="G221" s="114">
        <v>0</v>
      </c>
      <c r="H221" s="114">
        <v>0.60699999999999998</v>
      </c>
      <c r="I221" s="114">
        <v>3.3000000000000002E-2</v>
      </c>
      <c r="J221" s="114">
        <v>2.5999999999999999E-2</v>
      </c>
      <c r="K221" s="114">
        <v>8.3543771840499996</v>
      </c>
      <c r="L221" s="134">
        <f t="shared" si="15"/>
        <v>0.91953844872443657</v>
      </c>
      <c r="M221" s="134">
        <f t="shared" si="16"/>
        <v>1.5</v>
      </c>
      <c r="N221" s="134">
        <f t="shared" si="17"/>
        <v>1.9</v>
      </c>
    </row>
    <row r="222" spans="1:14">
      <c r="A222" s="113" t="s">
        <v>226</v>
      </c>
      <c r="B222" s="134"/>
      <c r="C222" s="113" t="s">
        <v>150</v>
      </c>
      <c r="D222" s="113">
        <v>1110</v>
      </c>
      <c r="E222" s="114">
        <v>0.22</v>
      </c>
      <c r="F222" s="114">
        <v>50.8</v>
      </c>
      <c r="G222" s="114">
        <v>0</v>
      </c>
      <c r="H222" s="114">
        <v>0.96799999999999997</v>
      </c>
      <c r="I222" s="114">
        <v>0.125</v>
      </c>
      <c r="J222" s="114">
        <v>0.28799999999999998</v>
      </c>
      <c r="K222" s="114">
        <v>0.54516957846500003</v>
      </c>
      <c r="L222" s="134">
        <f t="shared" si="15"/>
        <v>0.66467075006452792</v>
      </c>
      <c r="M222" s="134">
        <f t="shared" si="16"/>
        <v>1.8</v>
      </c>
      <c r="N222" s="134">
        <f t="shared" si="17"/>
        <v>0.3</v>
      </c>
    </row>
    <row r="223" spans="1:14">
      <c r="A223" s="113" t="s">
        <v>226</v>
      </c>
      <c r="B223" s="134"/>
      <c r="C223" s="113" t="s">
        <v>150</v>
      </c>
      <c r="D223" s="113">
        <v>1110</v>
      </c>
      <c r="E223" s="114">
        <v>0.22</v>
      </c>
      <c r="F223" s="114">
        <v>50.8</v>
      </c>
      <c r="G223" s="114">
        <v>0</v>
      </c>
      <c r="H223" s="114">
        <v>0.96799999999999997</v>
      </c>
      <c r="I223" s="114">
        <v>0.125</v>
      </c>
      <c r="J223" s="114">
        <v>0.28799999999999998</v>
      </c>
      <c r="K223" s="114">
        <v>2.1270219151300002E-3</v>
      </c>
      <c r="L223" s="134">
        <f t="shared" si="15"/>
        <v>2.5932651189264958E-3</v>
      </c>
      <c r="M223" s="134">
        <f t="shared" si="16"/>
        <v>0</v>
      </c>
      <c r="N223" s="134">
        <f t="shared" si="17"/>
        <v>0</v>
      </c>
    </row>
    <row r="224" spans="1:14">
      <c r="A224" s="113" t="s">
        <v>226</v>
      </c>
      <c r="B224" s="134"/>
      <c r="C224" s="113" t="s">
        <v>150</v>
      </c>
      <c r="D224" s="113">
        <v>6410</v>
      </c>
      <c r="E224" s="114">
        <v>0.22</v>
      </c>
      <c r="F224" s="114">
        <v>50.8</v>
      </c>
      <c r="G224" s="114">
        <v>0</v>
      </c>
      <c r="H224" s="114">
        <v>0.60699999999999998</v>
      </c>
      <c r="I224" s="114">
        <v>3.3000000000000002E-2</v>
      </c>
      <c r="J224" s="114">
        <v>2.5999999999999999E-2</v>
      </c>
      <c r="K224" s="114">
        <v>6.4431104689199996</v>
      </c>
      <c r="L224" s="134">
        <f t="shared" si="15"/>
        <v>0.70917169227912791</v>
      </c>
      <c r="M224" s="134">
        <f t="shared" si="16"/>
        <v>1.2</v>
      </c>
      <c r="N224" s="134">
        <f t="shared" si="17"/>
        <v>1.5</v>
      </c>
    </row>
    <row r="225" spans="1:14">
      <c r="A225" s="113" t="s">
        <v>226</v>
      </c>
      <c r="B225" s="113" t="s">
        <v>95</v>
      </c>
      <c r="C225" s="113" t="s">
        <v>150</v>
      </c>
      <c r="D225" s="113">
        <v>1110</v>
      </c>
      <c r="E225" s="114">
        <v>0.22</v>
      </c>
      <c r="F225" s="114">
        <v>50.8</v>
      </c>
      <c r="G225" s="114">
        <v>0</v>
      </c>
      <c r="H225" s="114">
        <v>0.96799999999999997</v>
      </c>
      <c r="I225" s="114">
        <v>0.125</v>
      </c>
      <c r="J225" s="114">
        <v>0.28799999999999998</v>
      </c>
      <c r="K225" s="114">
        <v>10.816694387</v>
      </c>
      <c r="L225" s="134">
        <f t="shared" si="15"/>
        <v>13.187713796630398</v>
      </c>
      <c r="M225" s="134">
        <f t="shared" si="16"/>
        <v>34.700000000000003</v>
      </c>
      <c r="N225" s="134">
        <f t="shared" si="17"/>
        <v>6.9</v>
      </c>
    </row>
    <row r="226" spans="1:14">
      <c r="A226" s="113" t="s">
        <v>226</v>
      </c>
      <c r="B226" s="135" t="s">
        <v>95</v>
      </c>
      <c r="C226" s="113" t="s">
        <v>150</v>
      </c>
      <c r="D226" s="113">
        <v>1110</v>
      </c>
      <c r="E226" s="114">
        <v>0.22</v>
      </c>
      <c r="F226" s="114">
        <v>50.8</v>
      </c>
      <c r="G226" s="114">
        <v>0</v>
      </c>
      <c r="H226" s="114">
        <v>0.96799999999999997</v>
      </c>
      <c r="I226" s="114">
        <v>0.125</v>
      </c>
      <c r="J226" s="114">
        <v>0.28799999999999998</v>
      </c>
      <c r="K226" s="114">
        <v>4.9098367271200001</v>
      </c>
      <c r="L226" s="134">
        <f t="shared" si="15"/>
        <v>5.9860729377047042</v>
      </c>
      <c r="M226" s="134">
        <f t="shared" si="16"/>
        <v>15.8</v>
      </c>
      <c r="N226" s="134">
        <f t="shared" si="17"/>
        <v>3.1</v>
      </c>
    </row>
    <row r="227" spans="1:14">
      <c r="A227" s="113" t="s">
        <v>226</v>
      </c>
      <c r="B227" s="135" t="s">
        <v>93</v>
      </c>
      <c r="C227" s="113" t="s">
        <v>150</v>
      </c>
      <c r="D227" s="113">
        <v>1210</v>
      </c>
      <c r="E227" s="114">
        <v>0.22</v>
      </c>
      <c r="F227" s="114">
        <v>50.8</v>
      </c>
      <c r="G227" s="114">
        <v>0</v>
      </c>
      <c r="H227" s="114">
        <v>1.2450000000000001</v>
      </c>
      <c r="I227" s="114">
        <v>0.21299999999999999</v>
      </c>
      <c r="J227" s="114">
        <v>0.28799999999999998</v>
      </c>
      <c r="K227" s="114">
        <v>3.3486015012000001</v>
      </c>
      <c r="L227" s="134">
        <f t="shared" si="15"/>
        <v>4.0826149502630393</v>
      </c>
      <c r="M227" s="134">
        <f t="shared" si="16"/>
        <v>13.8</v>
      </c>
      <c r="N227" s="134">
        <f t="shared" si="17"/>
        <v>3.1</v>
      </c>
    </row>
    <row r="228" spans="1:14">
      <c r="A228" s="113" t="s">
        <v>226</v>
      </c>
      <c r="B228" s="135" t="s">
        <v>95</v>
      </c>
      <c r="C228" s="113" t="s">
        <v>150</v>
      </c>
      <c r="D228" s="113">
        <v>1110</v>
      </c>
      <c r="E228" s="114">
        <v>0.22</v>
      </c>
      <c r="F228" s="114">
        <v>50.8</v>
      </c>
      <c r="G228" s="114">
        <v>0</v>
      </c>
      <c r="H228" s="114">
        <v>0.96799999999999997</v>
      </c>
      <c r="I228" s="114">
        <v>0.125</v>
      </c>
      <c r="J228" s="114">
        <v>0.28799999999999998</v>
      </c>
      <c r="K228" s="114">
        <v>31.522642984800001</v>
      </c>
      <c r="L228" s="134">
        <f t="shared" si="15"/>
        <v>38.432406327068158</v>
      </c>
      <c r="M228" s="134">
        <f t="shared" si="16"/>
        <v>101.2</v>
      </c>
      <c r="N228" s="134">
        <f t="shared" si="17"/>
        <v>20</v>
      </c>
    </row>
    <row r="229" spans="1:14">
      <c r="A229" s="113" t="s">
        <v>226</v>
      </c>
      <c r="B229" s="135" t="s">
        <v>95</v>
      </c>
      <c r="C229" s="113" t="s">
        <v>150</v>
      </c>
      <c r="D229" s="113">
        <v>1210</v>
      </c>
      <c r="E229" s="114">
        <v>0.22</v>
      </c>
      <c r="F229" s="114">
        <v>50.8</v>
      </c>
      <c r="G229" s="114">
        <v>0</v>
      </c>
      <c r="H229" s="114">
        <v>1.2450000000000001</v>
      </c>
      <c r="I229" s="114">
        <v>0.21299999999999999</v>
      </c>
      <c r="J229" s="114">
        <v>0.28799999999999998</v>
      </c>
      <c r="K229" s="114">
        <v>14.949905982800001</v>
      </c>
      <c r="L229" s="134">
        <f t="shared" si="15"/>
        <v>18.226925374229758</v>
      </c>
      <c r="M229" s="134">
        <f t="shared" si="16"/>
        <v>61.7</v>
      </c>
      <c r="N229" s="134">
        <f t="shared" si="17"/>
        <v>13.9</v>
      </c>
    </row>
    <row r="230" spans="1:14">
      <c r="A230" s="113" t="s">
        <v>226</v>
      </c>
      <c r="B230" s="135" t="s">
        <v>95</v>
      </c>
      <c r="C230" s="113" t="s">
        <v>150</v>
      </c>
      <c r="D230" s="113">
        <v>3100</v>
      </c>
      <c r="E230" s="114">
        <v>0.22</v>
      </c>
      <c r="F230" s="114">
        <v>50.8</v>
      </c>
      <c r="G230" s="114">
        <v>0</v>
      </c>
      <c r="H230" s="114">
        <v>0.69099999999999995</v>
      </c>
      <c r="I230" s="114">
        <v>3.5999999999999997E-2</v>
      </c>
      <c r="J230" s="114">
        <v>0.26200000000000001</v>
      </c>
      <c r="K230" s="114">
        <v>3.68003996235</v>
      </c>
      <c r="L230" s="134">
        <f t="shared" si="15"/>
        <v>4.0816549902411294</v>
      </c>
      <c r="M230" s="134">
        <f t="shared" si="16"/>
        <v>7.7</v>
      </c>
      <c r="N230" s="134">
        <f t="shared" si="17"/>
        <v>1.2</v>
      </c>
    </row>
    <row r="231" spans="1:14">
      <c r="A231" s="135" t="s">
        <v>226</v>
      </c>
      <c r="B231" s="135" t="s">
        <v>95</v>
      </c>
      <c r="C231" s="135" t="s">
        <v>150</v>
      </c>
      <c r="D231" s="135">
        <v>1210</v>
      </c>
      <c r="E231" s="136">
        <v>0.22</v>
      </c>
      <c r="F231" s="136">
        <v>50.8</v>
      </c>
      <c r="G231" s="136">
        <v>0</v>
      </c>
      <c r="H231" s="136">
        <v>1.2450000000000001</v>
      </c>
      <c r="I231" s="136">
        <v>0.21299999999999999</v>
      </c>
      <c r="J231" s="136">
        <v>0.28799999999999998</v>
      </c>
      <c r="K231" s="136">
        <v>6.0149757592200004</v>
      </c>
      <c r="L231" s="134">
        <f t="shared" si="15"/>
        <v>7.3334584456410239</v>
      </c>
      <c r="M231" s="134">
        <f t="shared" si="16"/>
        <v>24.8</v>
      </c>
      <c r="N231" s="134">
        <f t="shared" si="17"/>
        <v>5.6</v>
      </c>
    </row>
    <row r="232" spans="1:14">
      <c r="A232" s="135" t="s">
        <v>226</v>
      </c>
      <c r="B232" s="135" t="s">
        <v>91</v>
      </c>
      <c r="C232" s="135" t="s">
        <v>150</v>
      </c>
      <c r="D232" s="135">
        <v>4110</v>
      </c>
      <c r="E232" s="136">
        <v>0.22</v>
      </c>
      <c r="F232" s="136">
        <v>50.8</v>
      </c>
      <c r="G232" s="136">
        <v>0</v>
      </c>
      <c r="H232" s="136">
        <v>0.69099999999999995</v>
      </c>
      <c r="I232" s="136">
        <v>3.5999999999999997E-2</v>
      </c>
      <c r="J232" s="136">
        <v>0.26200000000000001</v>
      </c>
      <c r="K232" s="136">
        <v>1.47483231487</v>
      </c>
      <c r="L232" s="134">
        <f t="shared" si="15"/>
        <v>1.6357856814994793</v>
      </c>
      <c r="M232" s="134">
        <f t="shared" si="16"/>
        <v>3.1</v>
      </c>
      <c r="N232" s="134">
        <f t="shared" si="17"/>
        <v>0.5</v>
      </c>
    </row>
    <row r="233" spans="1:14">
      <c r="A233" s="135" t="s">
        <v>226</v>
      </c>
      <c r="B233" s="135" t="s">
        <v>91</v>
      </c>
      <c r="C233" s="135" t="s">
        <v>150</v>
      </c>
      <c r="D233" s="135">
        <v>1400</v>
      </c>
      <c r="E233" s="136">
        <v>0.22</v>
      </c>
      <c r="F233" s="136">
        <v>50.8</v>
      </c>
      <c r="G233" s="136">
        <v>0</v>
      </c>
      <c r="H233" s="136">
        <v>0.70899999999999996</v>
      </c>
      <c r="I233" s="136">
        <v>0.11700000000000001</v>
      </c>
      <c r="J233" s="136">
        <v>0.43099999999999999</v>
      </c>
      <c r="K233" s="136">
        <v>5.0060367944799999</v>
      </c>
      <c r="L233" s="134">
        <f t="shared" si="15"/>
        <v>9.1338478673150583</v>
      </c>
      <c r="M233" s="134">
        <f t="shared" si="16"/>
        <v>17.600000000000001</v>
      </c>
      <c r="N233" s="134">
        <f t="shared" si="17"/>
        <v>4</v>
      </c>
    </row>
    <row r="234" spans="1:14">
      <c r="A234" s="135" t="s">
        <v>226</v>
      </c>
      <c r="B234" s="135" t="s">
        <v>91</v>
      </c>
      <c r="C234" s="135" t="s">
        <v>150</v>
      </c>
      <c r="D234" s="135">
        <v>1210</v>
      </c>
      <c r="E234" s="136">
        <v>0.22</v>
      </c>
      <c r="F234" s="136">
        <v>50.8</v>
      </c>
      <c r="G234" s="136">
        <v>0</v>
      </c>
      <c r="H234" s="136">
        <v>1.2450000000000001</v>
      </c>
      <c r="I234" s="136">
        <v>0.21299999999999999</v>
      </c>
      <c r="J234" s="136">
        <v>0.28799999999999998</v>
      </c>
      <c r="K234" s="136">
        <v>6.1203527687000001</v>
      </c>
      <c r="L234" s="134">
        <f t="shared" si="15"/>
        <v>7.4619340955990383</v>
      </c>
      <c r="M234" s="134">
        <f t="shared" si="16"/>
        <v>25.3</v>
      </c>
      <c r="N234" s="134">
        <f t="shared" si="17"/>
        <v>5.7</v>
      </c>
    </row>
    <row r="235" spans="1:14">
      <c r="A235" s="135" t="s">
        <v>226</v>
      </c>
      <c r="B235" s="135" t="s">
        <v>95</v>
      </c>
      <c r="C235" s="135" t="s">
        <v>150</v>
      </c>
      <c r="D235" s="135">
        <v>1210</v>
      </c>
      <c r="E235" s="136">
        <v>0.22</v>
      </c>
      <c r="F235" s="136">
        <v>50.8</v>
      </c>
      <c r="G235" s="136">
        <v>0</v>
      </c>
      <c r="H235" s="136">
        <v>1.2450000000000001</v>
      </c>
      <c r="I235" s="136">
        <v>0.21299999999999999</v>
      </c>
      <c r="J235" s="136">
        <v>0.28799999999999998</v>
      </c>
      <c r="K235" s="136">
        <v>34.010599325000001</v>
      </c>
      <c r="L235" s="134">
        <f t="shared" si="15"/>
        <v>41.46572269704</v>
      </c>
      <c r="M235" s="134">
        <f t="shared" si="16"/>
        <v>140.5</v>
      </c>
      <c r="N235" s="134">
        <f t="shared" si="17"/>
        <v>31.5</v>
      </c>
    </row>
    <row r="236" spans="1:14">
      <c r="A236" s="135" t="s">
        <v>226</v>
      </c>
      <c r="B236" s="135" t="s">
        <v>93</v>
      </c>
      <c r="C236" s="135" t="s">
        <v>150</v>
      </c>
      <c r="D236" s="135">
        <v>1210</v>
      </c>
      <c r="E236" s="136">
        <v>0.22</v>
      </c>
      <c r="F236" s="136">
        <v>50.8</v>
      </c>
      <c r="G236" s="136">
        <v>0</v>
      </c>
      <c r="H236" s="136">
        <v>1.2450000000000001</v>
      </c>
      <c r="I236" s="136">
        <v>0.21299999999999999</v>
      </c>
      <c r="J236" s="136">
        <v>0.28799999999999998</v>
      </c>
      <c r="K236" s="136">
        <v>1.7638570790899999</v>
      </c>
      <c r="L236" s="134">
        <f t="shared" si="15"/>
        <v>2.1504945508265276</v>
      </c>
      <c r="M236" s="134">
        <f t="shared" si="16"/>
        <v>7.3</v>
      </c>
      <c r="N236" s="134">
        <f t="shared" si="17"/>
        <v>1.6</v>
      </c>
    </row>
    <row r="237" spans="1:14">
      <c r="A237" s="135" t="s">
        <v>226</v>
      </c>
      <c r="B237" s="135" t="s">
        <v>95</v>
      </c>
      <c r="C237" s="135" t="s">
        <v>150</v>
      </c>
      <c r="D237" s="135">
        <v>5120</v>
      </c>
      <c r="E237" s="136">
        <v>0.22</v>
      </c>
      <c r="F237" s="136">
        <v>50.8</v>
      </c>
      <c r="G237" s="136">
        <v>0</v>
      </c>
      <c r="H237" s="136">
        <v>0.505</v>
      </c>
      <c r="I237" s="136">
        <v>6.8000000000000005E-2</v>
      </c>
      <c r="J237" s="136">
        <v>5.2999999999999999E-2</v>
      </c>
      <c r="K237" s="136">
        <v>1.8769652464900002E-2</v>
      </c>
      <c r="L237" s="134">
        <f t="shared" si="15"/>
        <v>4.2112843580413969E-3</v>
      </c>
      <c r="M237" s="134">
        <f t="shared" si="16"/>
        <v>0</v>
      </c>
      <c r="N237" s="134">
        <f t="shared" si="17"/>
        <v>0</v>
      </c>
    </row>
    <row r="238" spans="1:14">
      <c r="A238" s="135" t="s">
        <v>226</v>
      </c>
      <c r="B238" s="135" t="s">
        <v>95</v>
      </c>
      <c r="C238" s="135" t="s">
        <v>150</v>
      </c>
      <c r="D238" s="135">
        <v>5120</v>
      </c>
      <c r="E238" s="136">
        <v>0.22</v>
      </c>
      <c r="F238" s="136">
        <v>50.8</v>
      </c>
      <c r="G238" s="136">
        <v>0</v>
      </c>
      <c r="H238" s="136">
        <v>0.505</v>
      </c>
      <c r="I238" s="136">
        <v>6.8000000000000005E-2</v>
      </c>
      <c r="J238" s="136">
        <v>5.2999999999999999E-2</v>
      </c>
      <c r="K238" s="136">
        <v>7.0375850495999996E-6</v>
      </c>
      <c r="L238" s="134">
        <f t="shared" si="15"/>
        <v>1.5789994989619198E-6</v>
      </c>
      <c r="M238" s="134">
        <f t="shared" si="16"/>
        <v>0</v>
      </c>
      <c r="N238" s="134">
        <f t="shared" si="17"/>
        <v>0</v>
      </c>
    </row>
    <row r="239" spans="1:14">
      <c r="A239" s="135" t="s">
        <v>226</v>
      </c>
      <c r="B239" s="135" t="s">
        <v>95</v>
      </c>
      <c r="C239" s="135" t="s">
        <v>150</v>
      </c>
      <c r="D239" s="135">
        <v>5120</v>
      </c>
      <c r="E239" s="136">
        <v>0.22</v>
      </c>
      <c r="F239" s="136">
        <v>50.8</v>
      </c>
      <c r="G239" s="136">
        <v>0</v>
      </c>
      <c r="H239" s="136">
        <v>0.505</v>
      </c>
      <c r="I239" s="136">
        <v>6.8000000000000005E-2</v>
      </c>
      <c r="J239" s="136">
        <v>5.2999999999999999E-2</v>
      </c>
      <c r="K239" s="136">
        <v>5.9780876510800003E-5</v>
      </c>
      <c r="L239" s="134">
        <f t="shared" si="15"/>
        <v>1.3412835993139826E-5</v>
      </c>
      <c r="M239" s="134">
        <f t="shared" si="16"/>
        <v>0</v>
      </c>
      <c r="N239" s="134">
        <f t="shared" si="17"/>
        <v>0</v>
      </c>
    </row>
    <row r="240" spans="1:14">
      <c r="A240" s="135" t="s">
        <v>226</v>
      </c>
      <c r="B240" s="135" t="s">
        <v>95</v>
      </c>
      <c r="C240" s="135" t="s">
        <v>150</v>
      </c>
      <c r="D240" s="135">
        <v>5120</v>
      </c>
      <c r="E240" s="136">
        <v>0.22</v>
      </c>
      <c r="F240" s="136">
        <v>50.8</v>
      </c>
      <c r="G240" s="136">
        <v>0</v>
      </c>
      <c r="H240" s="136">
        <v>0.505</v>
      </c>
      <c r="I240" s="136">
        <v>6.8000000000000005E-2</v>
      </c>
      <c r="J240" s="136">
        <v>5.2999999999999999E-2</v>
      </c>
      <c r="K240" s="136">
        <v>2.35771101152E-5</v>
      </c>
      <c r="L240" s="134">
        <f t="shared" si="15"/>
        <v>5.2899176061803728E-6</v>
      </c>
      <c r="M240" s="134">
        <f t="shared" si="16"/>
        <v>0</v>
      </c>
      <c r="N240" s="134">
        <f t="shared" si="17"/>
        <v>0</v>
      </c>
    </row>
    <row r="241" spans="1:14">
      <c r="A241" s="135" t="s">
        <v>226</v>
      </c>
      <c r="B241" s="135" t="s">
        <v>95</v>
      </c>
      <c r="C241" s="135" t="s">
        <v>150</v>
      </c>
      <c r="D241" s="135">
        <v>1210</v>
      </c>
      <c r="E241" s="136">
        <v>0.22</v>
      </c>
      <c r="F241" s="136">
        <v>50.8</v>
      </c>
      <c r="G241" s="136">
        <v>0</v>
      </c>
      <c r="H241" s="136">
        <v>1.2450000000000001</v>
      </c>
      <c r="I241" s="136">
        <v>0.21299999999999999</v>
      </c>
      <c r="J241" s="136">
        <v>0.28799999999999998</v>
      </c>
      <c r="K241" s="136">
        <v>17.143206431100001</v>
      </c>
      <c r="L241" s="134">
        <f t="shared" si="15"/>
        <v>20.900997280797117</v>
      </c>
      <c r="M241" s="134">
        <f t="shared" si="16"/>
        <v>70.8</v>
      </c>
      <c r="N241" s="134">
        <f t="shared" si="17"/>
        <v>15.9</v>
      </c>
    </row>
    <row r="242" spans="1:14">
      <c r="A242" s="135" t="s">
        <v>226</v>
      </c>
      <c r="B242" s="135" t="s">
        <v>95</v>
      </c>
      <c r="C242" s="135" t="s">
        <v>150</v>
      </c>
      <c r="D242" s="135">
        <v>6410</v>
      </c>
      <c r="E242" s="136">
        <v>0.22</v>
      </c>
      <c r="F242" s="136">
        <v>50.8</v>
      </c>
      <c r="G242" s="136">
        <v>0</v>
      </c>
      <c r="H242" s="136">
        <v>0.60699999999999998</v>
      </c>
      <c r="I242" s="136">
        <v>3.3000000000000002E-2</v>
      </c>
      <c r="J242" s="136">
        <v>2.5999999999999999E-2</v>
      </c>
      <c r="K242" s="136">
        <v>9.2844835434699997E-5</v>
      </c>
      <c r="L242" s="134">
        <f t="shared" si="15"/>
        <v>1.0219121553512647E-5</v>
      </c>
      <c r="M242" s="134">
        <f t="shared" si="16"/>
        <v>0</v>
      </c>
      <c r="N242" s="134">
        <f t="shared" si="17"/>
        <v>0</v>
      </c>
    </row>
    <row r="243" spans="1:14">
      <c r="A243" s="135" t="s">
        <v>226</v>
      </c>
      <c r="B243" s="135" t="s">
        <v>95</v>
      </c>
      <c r="C243" s="135" t="s">
        <v>150</v>
      </c>
      <c r="D243" s="135">
        <v>6410</v>
      </c>
      <c r="E243" s="136">
        <v>0.22</v>
      </c>
      <c r="F243" s="136">
        <v>50.8</v>
      </c>
      <c r="G243" s="136">
        <v>0</v>
      </c>
      <c r="H243" s="136">
        <v>0.60699999999999998</v>
      </c>
      <c r="I243" s="136">
        <v>3.3000000000000002E-2</v>
      </c>
      <c r="J243" s="136">
        <v>2.5999999999999999E-2</v>
      </c>
      <c r="K243" s="136">
        <v>3.7332985252299999E-2</v>
      </c>
      <c r="L243" s="134">
        <f t="shared" si="15"/>
        <v>4.1091172434364861E-3</v>
      </c>
      <c r="M243" s="134">
        <f t="shared" si="16"/>
        <v>0</v>
      </c>
      <c r="N243" s="134">
        <f t="shared" si="17"/>
        <v>0</v>
      </c>
    </row>
    <row r="244" spans="1:14">
      <c r="A244" s="135" t="s">
        <v>226</v>
      </c>
      <c r="B244" s="135" t="s">
        <v>95</v>
      </c>
      <c r="C244" s="135" t="s">
        <v>150</v>
      </c>
      <c r="D244" s="135">
        <v>5120</v>
      </c>
      <c r="E244" s="136">
        <v>0.22</v>
      </c>
      <c r="F244" s="136">
        <v>50.8</v>
      </c>
      <c r="G244" s="136">
        <v>0</v>
      </c>
      <c r="H244" s="136">
        <v>0.505</v>
      </c>
      <c r="I244" s="136">
        <v>6.8000000000000005E-2</v>
      </c>
      <c r="J244" s="136">
        <v>5.2999999999999999E-2</v>
      </c>
      <c r="K244" s="136">
        <v>1.5743021373E-3</v>
      </c>
      <c r="L244" s="134">
        <f t="shared" si="15"/>
        <v>3.5322092287220992E-4</v>
      </c>
      <c r="M244" s="134">
        <f t="shared" si="16"/>
        <v>0</v>
      </c>
      <c r="N244" s="134">
        <f t="shared" si="17"/>
        <v>0</v>
      </c>
    </row>
    <row r="245" spans="1:14">
      <c r="A245" s="135" t="s">
        <v>226</v>
      </c>
      <c r="B245" s="135" t="s">
        <v>95</v>
      </c>
      <c r="C245" s="135" t="s">
        <v>150</v>
      </c>
      <c r="D245" s="135">
        <v>1210</v>
      </c>
      <c r="E245" s="136">
        <v>0.22</v>
      </c>
      <c r="F245" s="136">
        <v>50.8</v>
      </c>
      <c r="G245" s="136">
        <v>0</v>
      </c>
      <c r="H245" s="136">
        <v>1.2450000000000001</v>
      </c>
      <c r="I245" s="136">
        <v>0.21299999999999999</v>
      </c>
      <c r="J245" s="136">
        <v>0.28799999999999998</v>
      </c>
      <c r="K245" s="136">
        <v>28.7194716228</v>
      </c>
      <c r="L245" s="134">
        <f t="shared" si="15"/>
        <v>35.014779802517758</v>
      </c>
      <c r="M245" s="134">
        <f t="shared" si="16"/>
        <v>118.6</v>
      </c>
      <c r="N245" s="134">
        <f t="shared" si="17"/>
        <v>26.6</v>
      </c>
    </row>
    <row r="246" spans="1:14">
      <c r="A246" s="135" t="s">
        <v>226</v>
      </c>
      <c r="B246" s="134"/>
      <c r="C246" s="135" t="s">
        <v>150</v>
      </c>
      <c r="D246" s="135">
        <v>1210</v>
      </c>
      <c r="E246" s="136">
        <v>0.22</v>
      </c>
      <c r="F246" s="136">
        <v>50.8</v>
      </c>
      <c r="G246" s="136">
        <v>0</v>
      </c>
      <c r="H246" s="136">
        <v>1.2450000000000001</v>
      </c>
      <c r="I246" s="136">
        <v>0.21299999999999999</v>
      </c>
      <c r="J246" s="136">
        <v>0.28799999999999998</v>
      </c>
      <c r="K246" s="136">
        <v>3.4737738443200001E-3</v>
      </c>
      <c r="L246" s="134">
        <f t="shared" si="15"/>
        <v>4.2352250709949439E-3</v>
      </c>
      <c r="M246" s="134">
        <f t="shared" si="16"/>
        <v>0</v>
      </c>
      <c r="N246" s="134">
        <f t="shared" si="17"/>
        <v>0</v>
      </c>
    </row>
    <row r="247" spans="1:14">
      <c r="A247" s="135" t="s">
        <v>226</v>
      </c>
      <c r="B247" s="134"/>
      <c r="C247" s="135" t="s">
        <v>150</v>
      </c>
      <c r="D247" s="135">
        <v>1210</v>
      </c>
      <c r="E247" s="136">
        <v>0.22</v>
      </c>
      <c r="F247" s="136">
        <v>50.8</v>
      </c>
      <c r="G247" s="136">
        <v>0</v>
      </c>
      <c r="H247" s="136">
        <v>1.2450000000000001</v>
      </c>
      <c r="I247" s="136">
        <v>0.21299999999999999</v>
      </c>
      <c r="J247" s="136">
        <v>0.28799999999999998</v>
      </c>
      <c r="K247" s="136">
        <v>8.9844917065900001E-5</v>
      </c>
      <c r="L247" s="134">
        <f t="shared" si="15"/>
        <v>1.0953892288674526E-4</v>
      </c>
      <c r="M247" s="134">
        <f t="shared" si="16"/>
        <v>0</v>
      </c>
      <c r="N247" s="134">
        <f t="shared" si="17"/>
        <v>0</v>
      </c>
    </row>
    <row r="248" spans="1:14">
      <c r="A248" s="135" t="s">
        <v>226</v>
      </c>
      <c r="B248" s="134"/>
      <c r="C248" s="135" t="s">
        <v>150</v>
      </c>
      <c r="D248" s="135">
        <v>1210</v>
      </c>
      <c r="E248" s="136">
        <v>0.22</v>
      </c>
      <c r="F248" s="136">
        <v>50.8</v>
      </c>
      <c r="G248" s="136">
        <v>0</v>
      </c>
      <c r="H248" s="136">
        <v>1.2450000000000001</v>
      </c>
      <c r="I248" s="136">
        <v>0.21299999999999999</v>
      </c>
      <c r="J248" s="136">
        <v>0.28799999999999998</v>
      </c>
      <c r="K248" s="136">
        <v>1.5092814820199999E-2</v>
      </c>
      <c r="L248" s="134">
        <f t="shared" si="15"/>
        <v>1.8401159828787837E-2</v>
      </c>
      <c r="M248" s="134">
        <f t="shared" si="16"/>
        <v>0.1</v>
      </c>
      <c r="N248" s="134">
        <f t="shared" si="17"/>
        <v>0</v>
      </c>
    </row>
    <row r="249" spans="1:14">
      <c r="A249" s="135" t="s">
        <v>226</v>
      </c>
      <c r="B249" s="134"/>
      <c r="C249" s="135" t="s">
        <v>150</v>
      </c>
      <c r="D249" s="135">
        <v>1210</v>
      </c>
      <c r="E249" s="136">
        <v>0.22</v>
      </c>
      <c r="F249" s="136">
        <v>50.8</v>
      </c>
      <c r="G249" s="136">
        <v>0</v>
      </c>
      <c r="H249" s="136">
        <v>1.2450000000000001</v>
      </c>
      <c r="I249" s="136">
        <v>0.21299999999999999</v>
      </c>
      <c r="J249" s="136">
        <v>0.28799999999999998</v>
      </c>
      <c r="K249" s="136">
        <v>3.4724550661500001E-3</v>
      </c>
      <c r="L249" s="134">
        <f t="shared" si="15"/>
        <v>4.2336172166500792E-3</v>
      </c>
      <c r="M249" s="134">
        <f t="shared" si="16"/>
        <v>0</v>
      </c>
      <c r="N249" s="134">
        <f t="shared" si="17"/>
        <v>0</v>
      </c>
    </row>
    <row r="250" spans="1:14">
      <c r="A250" s="135" t="s">
        <v>226</v>
      </c>
      <c r="B250" s="134"/>
      <c r="C250" s="135" t="s">
        <v>150</v>
      </c>
      <c r="D250" s="135">
        <v>5300</v>
      </c>
      <c r="E250" s="136">
        <v>0.22</v>
      </c>
      <c r="F250" s="136">
        <v>50.8</v>
      </c>
      <c r="G250" s="136">
        <v>0</v>
      </c>
      <c r="H250" s="136">
        <v>0.505</v>
      </c>
      <c r="I250" s="136">
        <v>6.8000000000000005E-2</v>
      </c>
      <c r="J250" s="136">
        <v>5.2999999999999999E-2</v>
      </c>
      <c r="K250" s="136">
        <v>0.24294627649299999</v>
      </c>
      <c r="L250" s="134">
        <f t="shared" si="15"/>
        <v>5.4509046235812757E-2</v>
      </c>
      <c r="M250" s="134">
        <f t="shared" si="16"/>
        <v>0.1</v>
      </c>
      <c r="N250" s="134">
        <f t="shared" si="17"/>
        <v>0.1</v>
      </c>
    </row>
    <row r="251" spans="1:14" s="134" customFormat="1">
      <c r="A251" s="135"/>
      <c r="C251" s="135"/>
      <c r="D251" s="135"/>
      <c r="E251" s="136"/>
      <c r="F251" s="136"/>
      <c r="G251" s="136"/>
      <c r="H251" s="136"/>
      <c r="I251" s="136"/>
      <c r="J251" s="136"/>
      <c r="K251" s="134">
        <f t="shared" ref="K251:M251" si="18">SUM(K2:K250)</f>
        <v>1747.4523419984164</v>
      </c>
      <c r="L251" s="134">
        <f t="shared" si="18"/>
        <v>2097.2081993770353</v>
      </c>
      <c r="M251" s="134">
        <f t="shared" si="18"/>
        <v>6443.300000000002</v>
      </c>
      <c r="N251" s="134">
        <f>SUM(N2:N250)</f>
        <v>1409.2000000000005</v>
      </c>
    </row>
    <row r="252" spans="1:14" s="134" customFormat="1">
      <c r="A252" s="135"/>
      <c r="C252" s="135"/>
      <c r="D252" s="135"/>
      <c r="E252" s="136"/>
      <c r="F252" s="136"/>
      <c r="G252" s="136"/>
      <c r="H252" s="136"/>
      <c r="I252" s="136"/>
      <c r="J252" s="136"/>
    </row>
    <row r="253" spans="1:14" s="134" customFormat="1">
      <c r="A253" s="81" t="s">
        <v>211</v>
      </c>
      <c r="B253" s="81" t="s">
        <v>148</v>
      </c>
      <c r="C253" s="81" t="s">
        <v>212</v>
      </c>
      <c r="D253" s="81" t="s">
        <v>149</v>
      </c>
      <c r="E253" s="83" t="s">
        <v>213</v>
      </c>
      <c r="F253" s="83" t="s">
        <v>214</v>
      </c>
      <c r="G253" s="83" t="s">
        <v>215</v>
      </c>
      <c r="H253" s="83" t="s">
        <v>216</v>
      </c>
      <c r="I253" s="83" t="s">
        <v>217</v>
      </c>
      <c r="J253" s="83" t="s">
        <v>101</v>
      </c>
      <c r="K253" s="83" t="s">
        <v>114</v>
      </c>
      <c r="L253" s="84" t="s">
        <v>151</v>
      </c>
      <c r="M253" s="82" t="s">
        <v>152</v>
      </c>
      <c r="N253" s="82" t="s">
        <v>153</v>
      </c>
    </row>
    <row r="254" spans="1:14">
      <c r="A254" s="81" t="s">
        <v>227</v>
      </c>
      <c r="B254" s="81" t="s">
        <v>91</v>
      </c>
      <c r="C254" s="81" t="s">
        <v>150</v>
      </c>
      <c r="D254" s="81">
        <v>5120</v>
      </c>
      <c r="E254" s="83">
        <v>0.22</v>
      </c>
      <c r="F254" s="83">
        <v>50.8</v>
      </c>
      <c r="G254" s="83">
        <v>0</v>
      </c>
      <c r="H254" s="83">
        <v>0.505</v>
      </c>
      <c r="I254" s="83">
        <v>6.8000000000000005E-2</v>
      </c>
      <c r="J254" s="83">
        <v>5.2999999999999999E-2</v>
      </c>
      <c r="K254" s="83">
        <v>7.7182233757600001E-3</v>
      </c>
      <c r="L254" s="79">
        <f t="shared" si="15"/>
        <v>1.7317120514080185E-3</v>
      </c>
      <c r="M254" s="79">
        <f t="shared" si="16"/>
        <v>0</v>
      </c>
      <c r="N254" s="79">
        <f t="shared" si="17"/>
        <v>0</v>
      </c>
    </row>
    <row r="255" spans="1:14">
      <c r="A255" s="81" t="s">
        <v>227</v>
      </c>
      <c r="B255" s="81" t="s">
        <v>91</v>
      </c>
      <c r="C255" s="81" t="s">
        <v>150</v>
      </c>
      <c r="D255" s="81">
        <v>1210</v>
      </c>
      <c r="E255" s="83">
        <v>0.22</v>
      </c>
      <c r="F255" s="83">
        <v>50.8</v>
      </c>
      <c r="G255" s="83">
        <v>0</v>
      </c>
      <c r="H255" s="83">
        <v>1.2450000000000001</v>
      </c>
      <c r="I255" s="83">
        <v>0.21299999999999999</v>
      </c>
      <c r="J255" s="83">
        <v>0.28799999999999998</v>
      </c>
      <c r="K255" s="83">
        <v>5.44203584962E-2</v>
      </c>
      <c r="L255" s="79">
        <f t="shared" si="15"/>
        <v>6.6349301078567027E-2</v>
      </c>
      <c r="M255" s="79">
        <f t="shared" si="16"/>
        <v>0.2</v>
      </c>
      <c r="N255" s="79">
        <f t="shared" si="17"/>
        <v>0.1</v>
      </c>
    </row>
    <row r="256" spans="1:14">
      <c r="A256" s="81" t="s">
        <v>227</v>
      </c>
      <c r="B256" s="81" t="s">
        <v>95</v>
      </c>
      <c r="C256" s="81" t="s">
        <v>150</v>
      </c>
      <c r="D256" s="81">
        <v>5120</v>
      </c>
      <c r="E256" s="83">
        <v>0.22</v>
      </c>
      <c r="F256" s="83">
        <v>50.8</v>
      </c>
      <c r="G256" s="83">
        <v>0</v>
      </c>
      <c r="H256" s="83">
        <v>0.505</v>
      </c>
      <c r="I256" s="83">
        <v>6.8000000000000005E-2</v>
      </c>
      <c r="J256" s="83">
        <v>5.2999999999999999E-2</v>
      </c>
      <c r="K256" s="83">
        <v>1.54803773831E-2</v>
      </c>
      <c r="L256" s="79">
        <f t="shared" si="15"/>
        <v>3.4732806721882031E-3</v>
      </c>
      <c r="M256" s="79">
        <f t="shared" si="16"/>
        <v>0</v>
      </c>
      <c r="N256" s="79">
        <f t="shared" si="17"/>
        <v>0</v>
      </c>
    </row>
    <row r="257" spans="1:14">
      <c r="A257" s="81" t="s">
        <v>227</v>
      </c>
      <c r="B257" s="81" t="s">
        <v>95</v>
      </c>
      <c r="C257" s="81" t="s">
        <v>150</v>
      </c>
      <c r="D257" s="81">
        <v>1700</v>
      </c>
      <c r="E257" s="83">
        <v>0.22</v>
      </c>
      <c r="F257" s="83">
        <v>50.8</v>
      </c>
      <c r="G257" s="83">
        <v>0</v>
      </c>
      <c r="H257" s="83">
        <v>0.96799999999999997</v>
      </c>
      <c r="I257" s="83">
        <v>0.125</v>
      </c>
      <c r="J257" s="83">
        <v>0.34100000000000003</v>
      </c>
      <c r="K257" s="83">
        <v>0.33268525953</v>
      </c>
      <c r="L257" s="79">
        <f t="shared" si="15"/>
        <v>0.48025335114885698</v>
      </c>
      <c r="M257" s="79">
        <f t="shared" si="16"/>
        <v>1.3</v>
      </c>
      <c r="N257" s="79">
        <f t="shared" si="17"/>
        <v>0.2</v>
      </c>
    </row>
    <row r="258" spans="1:14">
      <c r="A258" s="81" t="s">
        <v>227</v>
      </c>
      <c r="B258" s="81" t="s">
        <v>95</v>
      </c>
      <c r="C258" s="81" t="s">
        <v>150</v>
      </c>
      <c r="D258" s="81">
        <v>1210</v>
      </c>
      <c r="E258" s="83">
        <v>0.22</v>
      </c>
      <c r="F258" s="83">
        <v>50.8</v>
      </c>
      <c r="G258" s="83">
        <v>0</v>
      </c>
      <c r="H258" s="83">
        <v>1.2450000000000001</v>
      </c>
      <c r="I258" s="83">
        <v>0.21299999999999999</v>
      </c>
      <c r="J258" s="83">
        <v>0.28799999999999998</v>
      </c>
      <c r="K258" s="83">
        <v>2.9360997237699999</v>
      </c>
      <c r="L258" s="79">
        <f t="shared" si="15"/>
        <v>3.5796927832203838</v>
      </c>
      <c r="M258" s="79">
        <f t="shared" si="16"/>
        <v>12.1</v>
      </c>
      <c r="N258" s="79">
        <f t="shared" si="17"/>
        <v>2.7</v>
      </c>
    </row>
    <row r="259" spans="1:14">
      <c r="A259" s="81" t="s">
        <v>227</v>
      </c>
      <c r="B259" s="79"/>
      <c r="C259" s="81" t="s">
        <v>150</v>
      </c>
      <c r="D259" s="81">
        <v>5120</v>
      </c>
      <c r="E259" s="83">
        <v>0.22</v>
      </c>
      <c r="F259" s="83">
        <v>50.8</v>
      </c>
      <c r="G259" s="83">
        <v>0</v>
      </c>
      <c r="H259" s="83">
        <v>0.505</v>
      </c>
      <c r="I259" s="83">
        <v>6.8000000000000005E-2</v>
      </c>
      <c r="J259" s="83">
        <v>5.2999999999999999E-2</v>
      </c>
      <c r="K259" s="83">
        <v>1.26250419292</v>
      </c>
      <c r="L259" s="79">
        <f t="shared" si="15"/>
        <v>0.28326385741815063</v>
      </c>
      <c r="M259" s="79">
        <f t="shared" si="16"/>
        <v>0.4</v>
      </c>
      <c r="N259" s="79">
        <f t="shared" si="17"/>
        <v>0.3</v>
      </c>
    </row>
    <row r="260" spans="1:14">
      <c r="A260" s="81" t="s">
        <v>227</v>
      </c>
      <c r="B260" s="79"/>
      <c r="C260" s="81" t="s">
        <v>150</v>
      </c>
      <c r="D260" s="81">
        <v>1700</v>
      </c>
      <c r="E260" s="83">
        <v>0.22</v>
      </c>
      <c r="F260" s="83">
        <v>50.8</v>
      </c>
      <c r="G260" s="83">
        <v>0</v>
      </c>
      <c r="H260" s="83">
        <v>0.96799999999999997</v>
      </c>
      <c r="I260" s="83">
        <v>0.125</v>
      </c>
      <c r="J260" s="83">
        <v>0.34100000000000003</v>
      </c>
      <c r="K260" s="83">
        <v>7.1438880916799997E-3</v>
      </c>
      <c r="L260" s="79">
        <f t="shared" si="15"/>
        <v>1.0312678719546192E-2</v>
      </c>
      <c r="M260" s="79">
        <f t="shared" si="16"/>
        <v>0</v>
      </c>
      <c r="N260" s="79">
        <f t="shared" si="17"/>
        <v>0</v>
      </c>
    </row>
    <row r="261" spans="1:14">
      <c r="A261" s="81" t="s">
        <v>227</v>
      </c>
      <c r="B261" s="79"/>
      <c r="C261" s="81" t="s">
        <v>150</v>
      </c>
      <c r="D261" s="81">
        <v>1210</v>
      </c>
      <c r="E261" s="83">
        <v>0.22</v>
      </c>
      <c r="F261" s="83">
        <v>50.8</v>
      </c>
      <c r="G261" s="83">
        <v>0</v>
      </c>
      <c r="H261" s="83">
        <v>1.2450000000000001</v>
      </c>
      <c r="I261" s="83">
        <v>0.21299999999999999</v>
      </c>
      <c r="J261" s="83">
        <v>0.28799999999999998</v>
      </c>
      <c r="K261" s="83">
        <v>4.7920510248099998E-2</v>
      </c>
      <c r="L261" s="79">
        <f t="shared" si="15"/>
        <v>5.8424686094483508E-2</v>
      </c>
      <c r="M261" s="79">
        <f t="shared" si="16"/>
        <v>0.2</v>
      </c>
      <c r="N261" s="79">
        <f t="shared" si="17"/>
        <v>0</v>
      </c>
    </row>
    <row r="262" spans="1:14">
      <c r="A262" s="81" t="s">
        <v>227</v>
      </c>
      <c r="B262" s="79"/>
      <c r="C262" s="81" t="s">
        <v>150</v>
      </c>
      <c r="D262" s="81">
        <v>1210</v>
      </c>
      <c r="E262" s="83">
        <v>0.22</v>
      </c>
      <c r="F262" s="83">
        <v>50.8</v>
      </c>
      <c r="G262" s="83">
        <v>0</v>
      </c>
      <c r="H262" s="83">
        <v>1.2450000000000001</v>
      </c>
      <c r="I262" s="83">
        <v>0.21299999999999999</v>
      </c>
      <c r="J262" s="83">
        <v>0.28799999999999998</v>
      </c>
      <c r="K262" s="83">
        <v>2.11478929232E-3</v>
      </c>
      <c r="L262" s="79">
        <f t="shared" si="15"/>
        <v>2.5783511051965437E-3</v>
      </c>
      <c r="M262" s="79">
        <f t="shared" si="16"/>
        <v>0</v>
      </c>
      <c r="N262" s="79">
        <f t="shared" si="17"/>
        <v>0</v>
      </c>
    </row>
    <row r="263" spans="1:14">
      <c r="A263" s="81" t="s">
        <v>227</v>
      </c>
      <c r="B263" s="79"/>
      <c r="C263" s="81" t="s">
        <v>150</v>
      </c>
      <c r="D263" s="81">
        <v>1210</v>
      </c>
      <c r="E263" s="83">
        <v>0.22</v>
      </c>
      <c r="F263" s="83">
        <v>50.8</v>
      </c>
      <c r="G263" s="83">
        <v>0</v>
      </c>
      <c r="H263" s="83">
        <v>1.2450000000000001</v>
      </c>
      <c r="I263" s="83">
        <v>0.21299999999999999</v>
      </c>
      <c r="J263" s="83">
        <v>0.28799999999999998</v>
      </c>
      <c r="K263" s="83">
        <v>0.22025067615300001</v>
      </c>
      <c r="L263" s="79">
        <f t="shared" si="15"/>
        <v>0.26852962436573757</v>
      </c>
      <c r="M263" s="79">
        <f t="shared" si="16"/>
        <v>0.9</v>
      </c>
      <c r="N263" s="79">
        <f t="shared" si="17"/>
        <v>0.2</v>
      </c>
    </row>
    <row r="264" spans="1:14">
      <c r="A264" s="81" t="s">
        <v>227</v>
      </c>
      <c r="B264" s="81" t="s">
        <v>95</v>
      </c>
      <c r="C264" s="81" t="s">
        <v>150</v>
      </c>
      <c r="D264" s="81">
        <v>5120</v>
      </c>
      <c r="E264" s="83">
        <v>0.22</v>
      </c>
      <c r="F264" s="83">
        <v>50.8</v>
      </c>
      <c r="G264" s="83">
        <v>0</v>
      </c>
      <c r="H264" s="83">
        <v>0.505</v>
      </c>
      <c r="I264" s="83">
        <v>6.8000000000000005E-2</v>
      </c>
      <c r="J264" s="83">
        <v>5.2999999999999999E-2</v>
      </c>
      <c r="K264" s="83">
        <v>3.83683229008E-3</v>
      </c>
      <c r="L264" s="79">
        <f t="shared" si="15"/>
        <v>8.6085727148428257E-4</v>
      </c>
      <c r="M264" s="79">
        <f t="shared" si="16"/>
        <v>0</v>
      </c>
      <c r="N264" s="79">
        <f t="shared" si="17"/>
        <v>0</v>
      </c>
    </row>
    <row r="265" spans="1:14">
      <c r="A265" s="81" t="s">
        <v>227</v>
      </c>
      <c r="B265" s="81" t="s">
        <v>95</v>
      </c>
      <c r="C265" s="81" t="s">
        <v>150</v>
      </c>
      <c r="D265" s="81">
        <v>5120</v>
      </c>
      <c r="E265" s="83">
        <v>0.22</v>
      </c>
      <c r="F265" s="83">
        <v>50.8</v>
      </c>
      <c r="G265" s="83">
        <v>0</v>
      </c>
      <c r="H265" s="83">
        <v>0.505</v>
      </c>
      <c r="I265" s="83">
        <v>6.8000000000000005E-2</v>
      </c>
      <c r="J265" s="83">
        <v>5.2999999999999999E-2</v>
      </c>
      <c r="K265" s="83">
        <v>1.76139966529E-3</v>
      </c>
      <c r="L265" s="79">
        <f t="shared" si="15"/>
        <v>3.9519937156889967E-4</v>
      </c>
      <c r="M265" s="79">
        <f t="shared" si="16"/>
        <v>0</v>
      </c>
      <c r="N265" s="79">
        <f t="shared" si="17"/>
        <v>0</v>
      </c>
    </row>
    <row r="266" spans="1:14">
      <c r="A266" s="81" t="s">
        <v>227</v>
      </c>
      <c r="B266" s="81" t="s">
        <v>95</v>
      </c>
      <c r="C266" s="81" t="s">
        <v>150</v>
      </c>
      <c r="D266" s="81">
        <v>1210</v>
      </c>
      <c r="E266" s="83">
        <v>0.22</v>
      </c>
      <c r="F266" s="83">
        <v>50.8</v>
      </c>
      <c r="G266" s="83">
        <v>0</v>
      </c>
      <c r="H266" s="83">
        <v>1.2450000000000001</v>
      </c>
      <c r="I266" s="83">
        <v>0.21299999999999999</v>
      </c>
      <c r="J266" s="83">
        <v>0.28799999999999998</v>
      </c>
      <c r="K266" s="83">
        <v>2.56301125861</v>
      </c>
      <c r="L266" s="79">
        <f t="shared" si="15"/>
        <v>3.1248233264973115</v>
      </c>
      <c r="M266" s="79">
        <f t="shared" si="16"/>
        <v>10.6</v>
      </c>
      <c r="N266" s="79">
        <f t="shared" si="17"/>
        <v>2.4</v>
      </c>
    </row>
    <row r="267" spans="1:14">
      <c r="A267" s="81" t="s">
        <v>228</v>
      </c>
      <c r="B267" s="81" t="s">
        <v>91</v>
      </c>
      <c r="C267" s="81" t="s">
        <v>150</v>
      </c>
      <c r="D267" s="81">
        <v>5120</v>
      </c>
      <c r="E267" s="83">
        <v>0.22</v>
      </c>
      <c r="F267" s="83">
        <v>50.8</v>
      </c>
      <c r="G267" s="83">
        <v>0</v>
      </c>
      <c r="H267" s="83">
        <v>0.505</v>
      </c>
      <c r="I267" s="83">
        <v>6.8000000000000005E-2</v>
      </c>
      <c r="J267" s="83">
        <v>5.2999999999999999E-2</v>
      </c>
      <c r="K267" s="83">
        <v>1.4370017875499999E-2</v>
      </c>
      <c r="L267" s="79">
        <f t="shared" si="15"/>
        <v>3.2241530106663497E-3</v>
      </c>
      <c r="M267" s="79">
        <f t="shared" si="16"/>
        <v>0</v>
      </c>
      <c r="N267" s="79">
        <f t="shared" si="17"/>
        <v>0</v>
      </c>
    </row>
    <row r="268" spans="1:14">
      <c r="A268" s="81" t="s">
        <v>228</v>
      </c>
      <c r="B268" s="81" t="s">
        <v>91</v>
      </c>
      <c r="C268" s="81" t="s">
        <v>150</v>
      </c>
      <c r="D268" s="81">
        <v>5120</v>
      </c>
      <c r="E268" s="83">
        <v>0.22</v>
      </c>
      <c r="F268" s="83">
        <v>50.8</v>
      </c>
      <c r="G268" s="83">
        <v>0</v>
      </c>
      <c r="H268" s="83">
        <v>0.505</v>
      </c>
      <c r="I268" s="83">
        <v>6.8000000000000005E-2</v>
      </c>
      <c r="J268" s="83">
        <v>5.2999999999999999E-2</v>
      </c>
      <c r="K268" s="83">
        <v>7.4918235399699995E-2</v>
      </c>
      <c r="L268" s="79">
        <f t="shared" si="15"/>
        <v>1.6809154749179354E-2</v>
      </c>
      <c r="M268" s="79">
        <f t="shared" si="16"/>
        <v>0</v>
      </c>
      <c r="N268" s="79">
        <f t="shared" si="17"/>
        <v>0</v>
      </c>
    </row>
    <row r="269" spans="1:14">
      <c r="A269" s="81" t="s">
        <v>228</v>
      </c>
      <c r="B269" s="81" t="s">
        <v>91</v>
      </c>
      <c r="C269" s="81" t="s">
        <v>150</v>
      </c>
      <c r="D269" s="81">
        <v>1210</v>
      </c>
      <c r="E269" s="83">
        <v>0.22</v>
      </c>
      <c r="F269" s="83">
        <v>50.8</v>
      </c>
      <c r="G269" s="83">
        <v>0</v>
      </c>
      <c r="H269" s="83">
        <v>1.2450000000000001</v>
      </c>
      <c r="I269" s="83">
        <v>0.21299999999999999</v>
      </c>
      <c r="J269" s="83">
        <v>0.28799999999999998</v>
      </c>
      <c r="K269" s="83">
        <v>7.9713315800500002</v>
      </c>
      <c r="L269" s="79">
        <f t="shared" si="15"/>
        <v>9.7186474623969588</v>
      </c>
      <c r="M269" s="79">
        <f t="shared" si="16"/>
        <v>32.9</v>
      </c>
      <c r="N269" s="79">
        <f t="shared" si="17"/>
        <v>7.4</v>
      </c>
    </row>
    <row r="270" spans="1:14">
      <c r="A270" s="81" t="s">
        <v>228</v>
      </c>
      <c r="B270" s="81" t="s">
        <v>95</v>
      </c>
      <c r="C270" s="81" t="s">
        <v>150</v>
      </c>
      <c r="D270" s="81">
        <v>5120</v>
      </c>
      <c r="E270" s="83">
        <v>0.22</v>
      </c>
      <c r="F270" s="83">
        <v>50.8</v>
      </c>
      <c r="G270" s="83">
        <v>0</v>
      </c>
      <c r="H270" s="83">
        <v>0.505</v>
      </c>
      <c r="I270" s="83">
        <v>6.8000000000000005E-2</v>
      </c>
      <c r="J270" s="83">
        <v>5.2999999999999999E-2</v>
      </c>
      <c r="K270" s="83">
        <v>3.41208193802E-5</v>
      </c>
      <c r="L270" s="79">
        <f t="shared" si="15"/>
        <v>7.6555745082708721E-6</v>
      </c>
      <c r="M270" s="79">
        <f t="shared" si="16"/>
        <v>0</v>
      </c>
      <c r="N270" s="79">
        <f t="shared" si="17"/>
        <v>0</v>
      </c>
    </row>
    <row r="271" spans="1:14">
      <c r="A271" s="81" t="s">
        <v>228</v>
      </c>
      <c r="B271" s="81" t="s">
        <v>95</v>
      </c>
      <c r="C271" s="81" t="s">
        <v>150</v>
      </c>
      <c r="D271" s="81">
        <v>1210</v>
      </c>
      <c r="E271" s="83">
        <v>0.22</v>
      </c>
      <c r="F271" s="83">
        <v>50.8</v>
      </c>
      <c r="G271" s="83">
        <v>0</v>
      </c>
      <c r="H271" s="83">
        <v>1.2450000000000001</v>
      </c>
      <c r="I271" s="83">
        <v>0.21299999999999999</v>
      </c>
      <c r="J271" s="83">
        <v>0.28799999999999998</v>
      </c>
      <c r="K271" s="83">
        <v>5.2234932966800001</v>
      </c>
      <c r="L271" s="79">
        <f t="shared" si="15"/>
        <v>6.368483027312255</v>
      </c>
      <c r="M271" s="79">
        <f t="shared" si="16"/>
        <v>21.6</v>
      </c>
      <c r="N271" s="79">
        <f t="shared" si="17"/>
        <v>4.8</v>
      </c>
    </row>
    <row r="272" spans="1:14">
      <c r="A272" s="81" t="s">
        <v>228</v>
      </c>
      <c r="B272" s="81" t="s">
        <v>95</v>
      </c>
      <c r="C272" s="81" t="s">
        <v>150</v>
      </c>
      <c r="D272" s="81">
        <v>1210</v>
      </c>
      <c r="E272" s="83">
        <v>0.22</v>
      </c>
      <c r="F272" s="83">
        <v>50.8</v>
      </c>
      <c r="G272" s="83">
        <v>0</v>
      </c>
      <c r="H272" s="83">
        <v>1.2450000000000001</v>
      </c>
      <c r="I272" s="83">
        <v>0.21299999999999999</v>
      </c>
      <c r="J272" s="83">
        <v>0.28799999999999998</v>
      </c>
      <c r="K272" s="83">
        <v>3.6959626862500001</v>
      </c>
      <c r="L272" s="79">
        <f t="shared" si="15"/>
        <v>4.5061177070760001</v>
      </c>
      <c r="M272" s="79">
        <f t="shared" si="16"/>
        <v>15.3</v>
      </c>
      <c r="N272" s="79">
        <f t="shared" si="17"/>
        <v>3.4</v>
      </c>
    </row>
    <row r="273" spans="1:14">
      <c r="A273" s="81" t="s">
        <v>228</v>
      </c>
      <c r="B273" s="81" t="s">
        <v>95</v>
      </c>
      <c r="C273" s="81" t="s">
        <v>150</v>
      </c>
      <c r="D273" s="81">
        <v>5120</v>
      </c>
      <c r="E273" s="83">
        <v>0.22</v>
      </c>
      <c r="F273" s="83">
        <v>50.8</v>
      </c>
      <c r="G273" s="83">
        <v>0</v>
      </c>
      <c r="H273" s="83">
        <v>0.505</v>
      </c>
      <c r="I273" s="83">
        <v>6.8000000000000005E-2</v>
      </c>
      <c r="J273" s="83">
        <v>5.2999999999999999E-2</v>
      </c>
      <c r="K273" s="83">
        <v>3.2516753958200001E-2</v>
      </c>
      <c r="L273" s="79">
        <f t="shared" si="15"/>
        <v>7.2956756964214732E-3</v>
      </c>
      <c r="M273" s="79">
        <f t="shared" si="16"/>
        <v>0</v>
      </c>
      <c r="N273" s="79">
        <f t="shared" si="17"/>
        <v>0</v>
      </c>
    </row>
    <row r="274" spans="1:14">
      <c r="A274" s="81" t="s">
        <v>228</v>
      </c>
      <c r="B274" s="81" t="s">
        <v>95</v>
      </c>
      <c r="C274" s="81" t="s">
        <v>150</v>
      </c>
      <c r="D274" s="81">
        <v>1210</v>
      </c>
      <c r="E274" s="83">
        <v>0.22</v>
      </c>
      <c r="F274" s="83">
        <v>50.8</v>
      </c>
      <c r="G274" s="83">
        <v>0</v>
      </c>
      <c r="H274" s="83">
        <v>1.2450000000000001</v>
      </c>
      <c r="I274" s="83">
        <v>0.21299999999999999</v>
      </c>
      <c r="J274" s="83">
        <v>0.28799999999999998</v>
      </c>
      <c r="K274" s="83">
        <v>0.58186329321200003</v>
      </c>
      <c r="L274" s="79">
        <f t="shared" si="15"/>
        <v>0.70940772708407041</v>
      </c>
      <c r="M274" s="79">
        <f t="shared" si="16"/>
        <v>2.4</v>
      </c>
      <c r="N274" s="79">
        <f t="shared" si="17"/>
        <v>0.5</v>
      </c>
    </row>
    <row r="275" spans="1:14">
      <c r="A275" s="81" t="s">
        <v>228</v>
      </c>
      <c r="B275" s="81" t="s">
        <v>91</v>
      </c>
      <c r="C275" s="81" t="s">
        <v>150</v>
      </c>
      <c r="D275" s="81">
        <v>5120</v>
      </c>
      <c r="E275" s="83">
        <v>0.22</v>
      </c>
      <c r="F275" s="83">
        <v>50.8</v>
      </c>
      <c r="G275" s="83">
        <v>0</v>
      </c>
      <c r="H275" s="83">
        <v>0.505</v>
      </c>
      <c r="I275" s="83">
        <v>6.8000000000000005E-2</v>
      </c>
      <c r="J275" s="83">
        <v>5.2999999999999999E-2</v>
      </c>
      <c r="K275" s="83">
        <v>1.20553501997E-3</v>
      </c>
      <c r="L275" s="79">
        <f t="shared" si="15"/>
        <v>2.7048187398060229E-4</v>
      </c>
      <c r="M275" s="79">
        <f t="shared" si="16"/>
        <v>0</v>
      </c>
      <c r="N275" s="79">
        <f t="shared" si="17"/>
        <v>0</v>
      </c>
    </row>
    <row r="276" spans="1:14">
      <c r="A276" s="81" t="s">
        <v>228</v>
      </c>
      <c r="B276" s="81" t="s">
        <v>91</v>
      </c>
      <c r="C276" s="81" t="s">
        <v>150</v>
      </c>
      <c r="D276" s="81">
        <v>1210</v>
      </c>
      <c r="E276" s="83">
        <v>0.22</v>
      </c>
      <c r="F276" s="83">
        <v>50.8</v>
      </c>
      <c r="G276" s="83">
        <v>0</v>
      </c>
      <c r="H276" s="83">
        <v>1.2450000000000001</v>
      </c>
      <c r="I276" s="83">
        <v>0.21299999999999999</v>
      </c>
      <c r="J276" s="83">
        <v>0.28799999999999998</v>
      </c>
      <c r="K276" s="83">
        <v>13.365945374300001</v>
      </c>
      <c r="L276" s="79">
        <f t="shared" si="15"/>
        <v>16.295760600346558</v>
      </c>
      <c r="M276" s="79">
        <f t="shared" si="16"/>
        <v>55.2</v>
      </c>
      <c r="N276" s="79">
        <f t="shared" si="17"/>
        <v>12.4</v>
      </c>
    </row>
    <row r="277" spans="1:14">
      <c r="A277" s="81" t="s">
        <v>228</v>
      </c>
      <c r="B277" s="81" t="s">
        <v>91</v>
      </c>
      <c r="C277" s="81" t="s">
        <v>150</v>
      </c>
      <c r="D277" s="81">
        <v>5300</v>
      </c>
      <c r="E277" s="83">
        <v>0.22</v>
      </c>
      <c r="F277" s="83">
        <v>50.8</v>
      </c>
      <c r="G277" s="83">
        <v>0</v>
      </c>
      <c r="H277" s="83">
        <v>0.505</v>
      </c>
      <c r="I277" s="83">
        <v>6.8000000000000005E-2</v>
      </c>
      <c r="J277" s="83">
        <v>5.2999999999999999E-2</v>
      </c>
      <c r="K277" s="83">
        <v>5.0060468687800001E-2</v>
      </c>
      <c r="L277" s="79">
        <f t="shared" si="15"/>
        <v>1.1231900491252727E-2</v>
      </c>
      <c r="M277" s="79">
        <f t="shared" si="16"/>
        <v>0</v>
      </c>
      <c r="N277" s="79">
        <f t="shared" si="17"/>
        <v>0</v>
      </c>
    </row>
    <row r="278" spans="1:14">
      <c r="A278" s="81" t="s">
        <v>228</v>
      </c>
      <c r="B278" s="81" t="s">
        <v>91</v>
      </c>
      <c r="C278" s="81" t="s">
        <v>150</v>
      </c>
      <c r="D278" s="81">
        <v>5300</v>
      </c>
      <c r="E278" s="83">
        <v>0.22</v>
      </c>
      <c r="F278" s="83">
        <v>50.8</v>
      </c>
      <c r="G278" s="83">
        <v>0</v>
      </c>
      <c r="H278" s="83">
        <v>0.505</v>
      </c>
      <c r="I278" s="83">
        <v>6.8000000000000005E-2</v>
      </c>
      <c r="J278" s="83">
        <v>5.2999999999999999E-2</v>
      </c>
      <c r="K278" s="83">
        <v>4.6183157999899999E-2</v>
      </c>
      <c r="L278" s="79">
        <f t="shared" si="15"/>
        <v>1.0361961216577563E-2</v>
      </c>
      <c r="M278" s="79">
        <f t="shared" si="16"/>
        <v>0</v>
      </c>
      <c r="N278" s="79">
        <f t="shared" si="17"/>
        <v>0</v>
      </c>
    </row>
    <row r="279" spans="1:14">
      <c r="A279" s="81" t="s">
        <v>228</v>
      </c>
      <c r="B279" s="81" t="s">
        <v>91</v>
      </c>
      <c r="C279" s="81" t="s">
        <v>150</v>
      </c>
      <c r="D279" s="81">
        <v>5300</v>
      </c>
      <c r="E279" s="83">
        <v>0.22</v>
      </c>
      <c r="F279" s="83">
        <v>50.8</v>
      </c>
      <c r="G279" s="83">
        <v>0</v>
      </c>
      <c r="H279" s="83">
        <v>0.505</v>
      </c>
      <c r="I279" s="83">
        <v>6.8000000000000005E-2</v>
      </c>
      <c r="J279" s="83">
        <v>5.2999999999999999E-2</v>
      </c>
      <c r="K279" s="83">
        <v>5.0636729719200002E-3</v>
      </c>
      <c r="L279" s="79">
        <f t="shared" si="15"/>
        <v>1.1361194257997838E-3</v>
      </c>
      <c r="M279" s="79">
        <f t="shared" si="16"/>
        <v>0</v>
      </c>
      <c r="N279" s="79">
        <f t="shared" si="17"/>
        <v>0</v>
      </c>
    </row>
    <row r="280" spans="1:14">
      <c r="A280" s="81" t="s">
        <v>228</v>
      </c>
      <c r="B280" s="81" t="s">
        <v>91</v>
      </c>
      <c r="C280" s="81" t="s">
        <v>150</v>
      </c>
      <c r="D280" s="81">
        <v>5300</v>
      </c>
      <c r="E280" s="83">
        <v>0.22</v>
      </c>
      <c r="F280" s="83">
        <v>50.8</v>
      </c>
      <c r="G280" s="83">
        <v>0</v>
      </c>
      <c r="H280" s="83">
        <v>0.505</v>
      </c>
      <c r="I280" s="83">
        <v>6.8000000000000005E-2</v>
      </c>
      <c r="J280" s="83">
        <v>5.2999999999999999E-2</v>
      </c>
      <c r="K280" s="83">
        <v>1.9768216441900001E-3</v>
      </c>
      <c r="L280" s="79">
        <f t="shared" si="15"/>
        <v>4.4353288290142965E-4</v>
      </c>
      <c r="M280" s="79">
        <f t="shared" si="16"/>
        <v>0</v>
      </c>
      <c r="N280" s="79">
        <f t="shared" si="17"/>
        <v>0</v>
      </c>
    </row>
    <row r="281" spans="1:14">
      <c r="A281" s="81" t="s">
        <v>228</v>
      </c>
      <c r="B281" s="81" t="s">
        <v>91</v>
      </c>
      <c r="C281" s="81" t="s">
        <v>150</v>
      </c>
      <c r="D281" s="81">
        <v>5300</v>
      </c>
      <c r="E281" s="83">
        <v>0.22</v>
      </c>
      <c r="F281" s="83">
        <v>50.8</v>
      </c>
      <c r="G281" s="83">
        <v>0</v>
      </c>
      <c r="H281" s="83">
        <v>0.505</v>
      </c>
      <c r="I281" s="83">
        <v>6.8000000000000005E-2</v>
      </c>
      <c r="J281" s="83">
        <v>5.2999999999999999E-2</v>
      </c>
      <c r="K281" s="83">
        <v>4.5490232327000002E-2</v>
      </c>
      <c r="L281" s="79">
        <f t="shared" si="15"/>
        <v>1.0206491793101232E-2</v>
      </c>
      <c r="M281" s="79">
        <f t="shared" si="16"/>
        <v>0</v>
      </c>
      <c r="N281" s="79">
        <f t="shared" si="17"/>
        <v>0</v>
      </c>
    </row>
    <row r="282" spans="1:14">
      <c r="A282" s="81" t="s">
        <v>228</v>
      </c>
      <c r="B282" s="79"/>
      <c r="C282" s="81" t="s">
        <v>150</v>
      </c>
      <c r="D282" s="81">
        <v>5120</v>
      </c>
      <c r="E282" s="83">
        <v>0.22</v>
      </c>
      <c r="F282" s="83">
        <v>50.8</v>
      </c>
      <c r="G282" s="83">
        <v>0</v>
      </c>
      <c r="H282" s="83">
        <v>0.505</v>
      </c>
      <c r="I282" s="83">
        <v>6.8000000000000005E-2</v>
      </c>
      <c r="J282" s="83">
        <v>5.2999999999999999E-2</v>
      </c>
      <c r="K282" s="83">
        <v>2.0166197779599999</v>
      </c>
      <c r="L282" s="79">
        <f t="shared" ref="L282:L334" si="19">(F282*J282*K282/12)+(G282*K282)</f>
        <v>0.45246225751495861</v>
      </c>
      <c r="M282" s="79">
        <f t="shared" ref="M282:M334" si="20">ROUND(2.721*H282*L282,1)</f>
        <v>0.6</v>
      </c>
      <c r="N282" s="79">
        <f t="shared" ref="N282:N334" si="21">ROUND((2.721*I282*L282)+(E282*K282),1)</f>
        <v>0.5</v>
      </c>
    </row>
    <row r="283" spans="1:14">
      <c r="A283" s="81" t="s">
        <v>228</v>
      </c>
      <c r="B283" s="79"/>
      <c r="C283" s="81" t="s">
        <v>150</v>
      </c>
      <c r="D283" s="81">
        <v>1210</v>
      </c>
      <c r="E283" s="83">
        <v>0.22</v>
      </c>
      <c r="F283" s="83">
        <v>50.8</v>
      </c>
      <c r="G283" s="83">
        <v>0</v>
      </c>
      <c r="H283" s="83">
        <v>1.2450000000000001</v>
      </c>
      <c r="I283" s="83">
        <v>0.21299999999999999</v>
      </c>
      <c r="J283" s="83">
        <v>0.28799999999999998</v>
      </c>
      <c r="K283" s="83">
        <v>2.0276752468800001E-2</v>
      </c>
      <c r="L283" s="79">
        <f t="shared" si="19"/>
        <v>2.4721416609960956E-2</v>
      </c>
      <c r="M283" s="79">
        <f t="shared" si="20"/>
        <v>0.1</v>
      </c>
      <c r="N283" s="79">
        <f t="shared" si="21"/>
        <v>0</v>
      </c>
    </row>
    <row r="284" spans="1:14">
      <c r="A284" s="81" t="s">
        <v>228</v>
      </c>
      <c r="B284" s="79"/>
      <c r="C284" s="81" t="s">
        <v>150</v>
      </c>
      <c r="D284" s="81">
        <v>1210</v>
      </c>
      <c r="E284" s="83">
        <v>0.22</v>
      </c>
      <c r="F284" s="83">
        <v>50.8</v>
      </c>
      <c r="G284" s="83">
        <v>0</v>
      </c>
      <c r="H284" s="83">
        <v>1.2450000000000001</v>
      </c>
      <c r="I284" s="83">
        <v>0.21299999999999999</v>
      </c>
      <c r="J284" s="83">
        <v>0.28799999999999998</v>
      </c>
      <c r="K284" s="83">
        <v>2.3121901644800001E-4</v>
      </c>
      <c r="L284" s="79">
        <f t="shared" si="19"/>
        <v>2.8190222485340158E-4</v>
      </c>
      <c r="M284" s="79">
        <f t="shared" si="20"/>
        <v>0</v>
      </c>
      <c r="N284" s="79">
        <f t="shared" si="21"/>
        <v>0</v>
      </c>
    </row>
    <row r="285" spans="1:14">
      <c r="A285" s="81" t="s">
        <v>228</v>
      </c>
      <c r="B285" s="79"/>
      <c r="C285" s="81" t="s">
        <v>150</v>
      </c>
      <c r="D285" s="81">
        <v>1210</v>
      </c>
      <c r="E285" s="83">
        <v>0.22</v>
      </c>
      <c r="F285" s="83">
        <v>50.8</v>
      </c>
      <c r="G285" s="83">
        <v>0</v>
      </c>
      <c r="H285" s="83">
        <v>1.2450000000000001</v>
      </c>
      <c r="I285" s="83">
        <v>0.21299999999999999</v>
      </c>
      <c r="J285" s="83">
        <v>0.28799999999999998</v>
      </c>
      <c r="K285" s="83">
        <v>8.9222567670599995E-2</v>
      </c>
      <c r="L285" s="79">
        <f t="shared" si="19"/>
        <v>0.10878015450399549</v>
      </c>
      <c r="M285" s="79">
        <f t="shared" si="20"/>
        <v>0.4</v>
      </c>
      <c r="N285" s="79">
        <f t="shared" si="21"/>
        <v>0.1</v>
      </c>
    </row>
    <row r="286" spans="1:14">
      <c r="A286" s="81" t="s">
        <v>228</v>
      </c>
      <c r="B286" s="79"/>
      <c r="C286" s="81" t="s">
        <v>150</v>
      </c>
      <c r="D286" s="81">
        <v>1210</v>
      </c>
      <c r="E286" s="83">
        <v>0.22</v>
      </c>
      <c r="F286" s="83">
        <v>50.8</v>
      </c>
      <c r="G286" s="83">
        <v>0</v>
      </c>
      <c r="H286" s="83">
        <v>1.2450000000000001</v>
      </c>
      <c r="I286" s="83">
        <v>0.21299999999999999</v>
      </c>
      <c r="J286" s="83">
        <v>0.28799999999999998</v>
      </c>
      <c r="K286" s="83">
        <v>4.5813624690700001E-2</v>
      </c>
      <c r="L286" s="79">
        <f t="shared" si="19"/>
        <v>5.5855971222901431E-2</v>
      </c>
      <c r="M286" s="79">
        <f t="shared" si="20"/>
        <v>0.2</v>
      </c>
      <c r="N286" s="79">
        <f t="shared" si="21"/>
        <v>0</v>
      </c>
    </row>
    <row r="287" spans="1:14">
      <c r="A287" s="81" t="s">
        <v>228</v>
      </c>
      <c r="B287" s="79"/>
      <c r="C287" s="81" t="s">
        <v>150</v>
      </c>
      <c r="D287" s="81">
        <v>1210</v>
      </c>
      <c r="E287" s="83">
        <v>0.22</v>
      </c>
      <c r="F287" s="83">
        <v>50.8</v>
      </c>
      <c r="G287" s="83">
        <v>0</v>
      </c>
      <c r="H287" s="83">
        <v>1.2450000000000001</v>
      </c>
      <c r="I287" s="83">
        <v>0.21299999999999999</v>
      </c>
      <c r="J287" s="83">
        <v>0.28799999999999998</v>
      </c>
      <c r="K287" s="83">
        <v>1.54081426099E-3</v>
      </c>
      <c r="L287" s="79">
        <f t="shared" si="19"/>
        <v>1.8785607469990076E-3</v>
      </c>
      <c r="M287" s="79">
        <f t="shared" si="20"/>
        <v>0</v>
      </c>
      <c r="N287" s="79">
        <f t="shared" si="21"/>
        <v>0</v>
      </c>
    </row>
    <row r="288" spans="1:14">
      <c r="A288" s="81" t="s">
        <v>228</v>
      </c>
      <c r="B288" s="79"/>
      <c r="C288" s="81" t="s">
        <v>150</v>
      </c>
      <c r="D288" s="81">
        <v>1210</v>
      </c>
      <c r="E288" s="83">
        <v>0.22</v>
      </c>
      <c r="F288" s="83">
        <v>50.8</v>
      </c>
      <c r="G288" s="83">
        <v>0</v>
      </c>
      <c r="H288" s="83">
        <v>1.2450000000000001</v>
      </c>
      <c r="I288" s="83">
        <v>0.21299999999999999</v>
      </c>
      <c r="J288" s="83">
        <v>0.28799999999999998</v>
      </c>
      <c r="K288" s="83">
        <v>3.2750219756900001E-3</v>
      </c>
      <c r="L288" s="79">
        <f t="shared" si="19"/>
        <v>3.9929067927612473E-3</v>
      </c>
      <c r="M288" s="79">
        <f t="shared" si="20"/>
        <v>0</v>
      </c>
      <c r="N288" s="79">
        <f t="shared" si="21"/>
        <v>0</v>
      </c>
    </row>
    <row r="289" spans="1:14">
      <c r="A289" s="81" t="s">
        <v>228</v>
      </c>
      <c r="B289" s="81" t="s">
        <v>95</v>
      </c>
      <c r="C289" s="81" t="s">
        <v>150</v>
      </c>
      <c r="D289" s="81">
        <v>5120</v>
      </c>
      <c r="E289" s="83">
        <v>0.22</v>
      </c>
      <c r="F289" s="83">
        <v>50.8</v>
      </c>
      <c r="G289" s="83">
        <v>0</v>
      </c>
      <c r="H289" s="83">
        <v>0.505</v>
      </c>
      <c r="I289" s="83">
        <v>6.8000000000000005E-2</v>
      </c>
      <c r="J289" s="83">
        <v>5.2999999999999999E-2</v>
      </c>
      <c r="K289" s="83">
        <v>1.68088208102E-3</v>
      </c>
      <c r="L289" s="79">
        <f t="shared" si="19"/>
        <v>3.7713390957818727E-4</v>
      </c>
      <c r="M289" s="79">
        <f t="shared" si="20"/>
        <v>0</v>
      </c>
      <c r="N289" s="79">
        <f t="shared" si="21"/>
        <v>0</v>
      </c>
    </row>
    <row r="290" spans="1:14">
      <c r="A290" s="81" t="s">
        <v>228</v>
      </c>
      <c r="B290" s="81" t="s">
        <v>95</v>
      </c>
      <c r="C290" s="81" t="s">
        <v>150</v>
      </c>
      <c r="D290" s="81">
        <v>1210</v>
      </c>
      <c r="E290" s="83">
        <v>0.22</v>
      </c>
      <c r="F290" s="83">
        <v>50.8</v>
      </c>
      <c r="G290" s="83">
        <v>0</v>
      </c>
      <c r="H290" s="83">
        <v>1.2450000000000001</v>
      </c>
      <c r="I290" s="83">
        <v>0.21299999999999999</v>
      </c>
      <c r="J290" s="83">
        <v>0.28799999999999998</v>
      </c>
      <c r="K290" s="83">
        <v>7.17530911401</v>
      </c>
      <c r="L290" s="79">
        <f t="shared" si="19"/>
        <v>8.7481368718009911</v>
      </c>
      <c r="M290" s="79">
        <f t="shared" si="20"/>
        <v>29.6</v>
      </c>
      <c r="N290" s="79">
        <f t="shared" si="21"/>
        <v>6.6</v>
      </c>
    </row>
    <row r="291" spans="1:14">
      <c r="A291" s="81" t="s">
        <v>228</v>
      </c>
      <c r="B291" s="79"/>
      <c r="C291" s="81" t="s">
        <v>150</v>
      </c>
      <c r="D291" s="81">
        <v>1210</v>
      </c>
      <c r="E291" s="83">
        <v>0.22</v>
      </c>
      <c r="F291" s="83">
        <v>50.8</v>
      </c>
      <c r="G291" s="83">
        <v>0</v>
      </c>
      <c r="H291" s="83">
        <v>1.2450000000000001</v>
      </c>
      <c r="I291" s="83">
        <v>0.21299999999999999</v>
      </c>
      <c r="J291" s="83">
        <v>0.28799999999999998</v>
      </c>
      <c r="K291" s="83">
        <v>5.0829487278699998E-3</v>
      </c>
      <c r="L291" s="79">
        <f t="shared" si="19"/>
        <v>6.1971310890191027E-3</v>
      </c>
      <c r="M291" s="79">
        <f t="shared" si="20"/>
        <v>0</v>
      </c>
      <c r="N291" s="79">
        <f t="shared" si="21"/>
        <v>0</v>
      </c>
    </row>
    <row r="292" spans="1:14">
      <c r="A292" s="81" t="s">
        <v>228</v>
      </c>
      <c r="B292" s="79"/>
      <c r="C292" s="81" t="s">
        <v>150</v>
      </c>
      <c r="D292" s="81">
        <v>1210</v>
      </c>
      <c r="E292" s="83">
        <v>0.22</v>
      </c>
      <c r="F292" s="83">
        <v>50.8</v>
      </c>
      <c r="G292" s="83">
        <v>0</v>
      </c>
      <c r="H292" s="83">
        <v>1.2450000000000001</v>
      </c>
      <c r="I292" s="83">
        <v>0.21299999999999999</v>
      </c>
      <c r="J292" s="83">
        <v>0.28799999999999998</v>
      </c>
      <c r="K292" s="83">
        <v>6.9859143237000002E-3</v>
      </c>
      <c r="L292" s="79">
        <f t="shared" si="19"/>
        <v>8.5172267434550381E-3</v>
      </c>
      <c r="M292" s="79">
        <f t="shared" si="20"/>
        <v>0</v>
      </c>
      <c r="N292" s="79">
        <f t="shared" si="21"/>
        <v>0</v>
      </c>
    </row>
    <row r="293" spans="1:14">
      <c r="A293" s="81" t="s">
        <v>228</v>
      </c>
      <c r="B293" s="79"/>
      <c r="C293" s="81" t="s">
        <v>150</v>
      </c>
      <c r="D293" s="81">
        <v>1210</v>
      </c>
      <c r="E293" s="83">
        <v>0.22</v>
      </c>
      <c r="F293" s="83">
        <v>50.8</v>
      </c>
      <c r="G293" s="83">
        <v>0</v>
      </c>
      <c r="H293" s="83">
        <v>1.2450000000000001</v>
      </c>
      <c r="I293" s="83">
        <v>0.21299999999999999</v>
      </c>
      <c r="J293" s="83">
        <v>0.28799999999999998</v>
      </c>
      <c r="K293" s="83">
        <v>5.1712613347000005E-4</v>
      </c>
      <c r="L293" s="79">
        <f t="shared" si="19"/>
        <v>6.3048018192662393E-4</v>
      </c>
      <c r="M293" s="79">
        <f t="shared" si="20"/>
        <v>0</v>
      </c>
      <c r="N293" s="79">
        <f t="shared" si="21"/>
        <v>0</v>
      </c>
    </row>
    <row r="294" spans="1:14">
      <c r="A294" s="81" t="s">
        <v>228</v>
      </c>
      <c r="B294" s="79"/>
      <c r="C294" s="81" t="s">
        <v>150</v>
      </c>
      <c r="D294" s="81">
        <v>1210</v>
      </c>
      <c r="E294" s="83">
        <v>0.22</v>
      </c>
      <c r="F294" s="83">
        <v>50.8</v>
      </c>
      <c r="G294" s="83">
        <v>0</v>
      </c>
      <c r="H294" s="83">
        <v>1.2450000000000001</v>
      </c>
      <c r="I294" s="83">
        <v>0.21299999999999999</v>
      </c>
      <c r="J294" s="83">
        <v>0.28799999999999998</v>
      </c>
      <c r="K294" s="83">
        <v>5.0959362307800003E-4</v>
      </c>
      <c r="L294" s="79">
        <f t="shared" si="19"/>
        <v>6.2129654525669756E-4</v>
      </c>
      <c r="M294" s="79">
        <f t="shared" si="20"/>
        <v>0</v>
      </c>
      <c r="N294" s="79">
        <f t="shared" si="21"/>
        <v>0</v>
      </c>
    </row>
    <row r="295" spans="1:14">
      <c r="A295" s="81" t="s">
        <v>228</v>
      </c>
      <c r="B295" s="79"/>
      <c r="C295" s="81" t="s">
        <v>150</v>
      </c>
      <c r="D295" s="81">
        <v>5300</v>
      </c>
      <c r="E295" s="83">
        <v>0.22</v>
      </c>
      <c r="F295" s="83">
        <v>50.8</v>
      </c>
      <c r="G295" s="83">
        <v>0</v>
      </c>
      <c r="H295" s="83">
        <v>0.505</v>
      </c>
      <c r="I295" s="83">
        <v>6.8000000000000005E-2</v>
      </c>
      <c r="J295" s="83">
        <v>5.2999999999999999E-2</v>
      </c>
      <c r="K295" s="83">
        <v>1.74239022381</v>
      </c>
      <c r="L295" s="79">
        <f t="shared" si="19"/>
        <v>0.39093428654883694</v>
      </c>
      <c r="M295" s="79">
        <f t="shared" si="20"/>
        <v>0.5</v>
      </c>
      <c r="N295" s="79">
        <f t="shared" si="21"/>
        <v>0.5</v>
      </c>
    </row>
    <row r="296" spans="1:14">
      <c r="A296" s="81" t="s">
        <v>229</v>
      </c>
      <c r="B296" s="81" t="s">
        <v>91</v>
      </c>
      <c r="C296" s="81" t="s">
        <v>150</v>
      </c>
      <c r="D296" s="81">
        <v>5120</v>
      </c>
      <c r="E296" s="83">
        <v>0.22</v>
      </c>
      <c r="F296" s="83">
        <v>50.8</v>
      </c>
      <c r="G296" s="83">
        <v>0</v>
      </c>
      <c r="H296" s="83">
        <v>0.505</v>
      </c>
      <c r="I296" s="83">
        <v>6.8000000000000005E-2</v>
      </c>
      <c r="J296" s="83">
        <v>5.2999999999999999E-2</v>
      </c>
      <c r="K296" s="83">
        <v>1.2441607653499999E-2</v>
      </c>
      <c r="L296" s="79">
        <f t="shared" si="19"/>
        <v>2.791482037190283E-3</v>
      </c>
      <c r="M296" s="79">
        <f t="shared" si="20"/>
        <v>0</v>
      </c>
      <c r="N296" s="79">
        <f t="shared" si="21"/>
        <v>0</v>
      </c>
    </row>
    <row r="297" spans="1:14">
      <c r="A297" s="81" t="s">
        <v>229</v>
      </c>
      <c r="B297" s="81" t="s">
        <v>91</v>
      </c>
      <c r="C297" s="81" t="s">
        <v>150</v>
      </c>
      <c r="D297" s="81">
        <v>1210</v>
      </c>
      <c r="E297" s="83">
        <v>0.22</v>
      </c>
      <c r="F297" s="83">
        <v>50.8</v>
      </c>
      <c r="G297" s="83">
        <v>0</v>
      </c>
      <c r="H297" s="83">
        <v>1.2450000000000001</v>
      </c>
      <c r="I297" s="83">
        <v>0.21299999999999999</v>
      </c>
      <c r="J297" s="83">
        <v>0.28799999999999998</v>
      </c>
      <c r="K297" s="83">
        <v>20.5498775356</v>
      </c>
      <c r="L297" s="79">
        <f t="shared" si="19"/>
        <v>25.054410691403518</v>
      </c>
      <c r="M297" s="79">
        <f t="shared" si="20"/>
        <v>84.9</v>
      </c>
      <c r="N297" s="79">
        <f t="shared" si="21"/>
        <v>19</v>
      </c>
    </row>
    <row r="298" spans="1:14">
      <c r="A298" s="81" t="s">
        <v>229</v>
      </c>
      <c r="B298" s="81" t="s">
        <v>95</v>
      </c>
      <c r="C298" s="81" t="s">
        <v>150</v>
      </c>
      <c r="D298" s="81">
        <v>5120</v>
      </c>
      <c r="E298" s="83">
        <v>0.22</v>
      </c>
      <c r="F298" s="83">
        <v>50.8</v>
      </c>
      <c r="G298" s="83">
        <v>0</v>
      </c>
      <c r="H298" s="83">
        <v>0.505</v>
      </c>
      <c r="I298" s="83">
        <v>6.8000000000000005E-2</v>
      </c>
      <c r="J298" s="83">
        <v>5.2999999999999999E-2</v>
      </c>
      <c r="K298" s="83">
        <v>4.1295520158300004E-3</v>
      </c>
      <c r="L298" s="79">
        <f t="shared" si="19"/>
        <v>9.2653382061839106E-4</v>
      </c>
      <c r="M298" s="79">
        <f t="shared" si="20"/>
        <v>0</v>
      </c>
      <c r="N298" s="79">
        <f t="shared" si="21"/>
        <v>0</v>
      </c>
    </row>
    <row r="299" spans="1:14">
      <c r="A299" s="81" t="s">
        <v>229</v>
      </c>
      <c r="B299" s="81" t="s">
        <v>95</v>
      </c>
      <c r="C299" s="81" t="s">
        <v>150</v>
      </c>
      <c r="D299" s="81">
        <v>1210</v>
      </c>
      <c r="E299" s="83">
        <v>0.22</v>
      </c>
      <c r="F299" s="83">
        <v>50.8</v>
      </c>
      <c r="G299" s="83">
        <v>0</v>
      </c>
      <c r="H299" s="83">
        <v>1.2450000000000001</v>
      </c>
      <c r="I299" s="83">
        <v>0.21299999999999999</v>
      </c>
      <c r="J299" s="83">
        <v>0.28799999999999998</v>
      </c>
      <c r="K299" s="83">
        <v>2.8593517030000002</v>
      </c>
      <c r="L299" s="79">
        <f t="shared" si="19"/>
        <v>3.4861215962976</v>
      </c>
      <c r="M299" s="79">
        <f t="shared" si="20"/>
        <v>11.8</v>
      </c>
      <c r="N299" s="79">
        <f t="shared" si="21"/>
        <v>2.6</v>
      </c>
    </row>
    <row r="300" spans="1:14">
      <c r="A300" s="81" t="s">
        <v>229</v>
      </c>
      <c r="B300" s="81" t="s">
        <v>95</v>
      </c>
      <c r="C300" s="81" t="s">
        <v>150</v>
      </c>
      <c r="D300" s="81">
        <v>1210</v>
      </c>
      <c r="E300" s="83">
        <v>0.22</v>
      </c>
      <c r="F300" s="83">
        <v>50.8</v>
      </c>
      <c r="G300" s="83">
        <v>0</v>
      </c>
      <c r="H300" s="83">
        <v>1.2450000000000001</v>
      </c>
      <c r="I300" s="83">
        <v>0.21299999999999999</v>
      </c>
      <c r="J300" s="83">
        <v>0.28799999999999998</v>
      </c>
      <c r="K300" s="83">
        <v>16.6123746279</v>
      </c>
      <c r="L300" s="79">
        <f t="shared" si="19"/>
        <v>20.253807146335678</v>
      </c>
      <c r="M300" s="79">
        <f t="shared" si="20"/>
        <v>68.599999999999994</v>
      </c>
      <c r="N300" s="79">
        <f t="shared" si="21"/>
        <v>15.4</v>
      </c>
    </row>
    <row r="301" spans="1:14">
      <c r="A301" s="81" t="s">
        <v>229</v>
      </c>
      <c r="B301" s="81" t="s">
        <v>95</v>
      </c>
      <c r="C301" s="81" t="s">
        <v>150</v>
      </c>
      <c r="D301" s="81">
        <v>5120</v>
      </c>
      <c r="E301" s="83">
        <v>0.22</v>
      </c>
      <c r="F301" s="83">
        <v>50.8</v>
      </c>
      <c r="G301" s="83">
        <v>0</v>
      </c>
      <c r="H301" s="83">
        <v>0.505</v>
      </c>
      <c r="I301" s="83">
        <v>6.8000000000000005E-2</v>
      </c>
      <c r="J301" s="83">
        <v>5.2999999999999999E-2</v>
      </c>
      <c r="K301" s="83">
        <v>6.9467263772700003E-4</v>
      </c>
      <c r="L301" s="79">
        <f t="shared" si="19"/>
        <v>1.5586138415134789E-4</v>
      </c>
      <c r="M301" s="79">
        <f t="shared" si="20"/>
        <v>0</v>
      </c>
      <c r="N301" s="79">
        <f t="shared" si="21"/>
        <v>0</v>
      </c>
    </row>
    <row r="302" spans="1:14">
      <c r="A302" s="81" t="s">
        <v>229</v>
      </c>
      <c r="B302" s="81" t="s">
        <v>95</v>
      </c>
      <c r="C302" s="81" t="s">
        <v>150</v>
      </c>
      <c r="D302" s="81">
        <v>1210</v>
      </c>
      <c r="E302" s="83">
        <v>0.22</v>
      </c>
      <c r="F302" s="83">
        <v>50.8</v>
      </c>
      <c r="G302" s="83">
        <v>0</v>
      </c>
      <c r="H302" s="83">
        <v>1.2450000000000001</v>
      </c>
      <c r="I302" s="83">
        <v>0.21299999999999999</v>
      </c>
      <c r="J302" s="83">
        <v>0.28799999999999998</v>
      </c>
      <c r="K302" s="83">
        <v>2.8598994591700002</v>
      </c>
      <c r="L302" s="79">
        <f t="shared" si="19"/>
        <v>3.4867894206200636</v>
      </c>
      <c r="M302" s="79">
        <f t="shared" si="20"/>
        <v>11.8</v>
      </c>
      <c r="N302" s="79">
        <f t="shared" si="21"/>
        <v>2.7</v>
      </c>
    </row>
    <row r="303" spans="1:14">
      <c r="A303" s="81" t="s">
        <v>229</v>
      </c>
      <c r="B303" s="81" t="s">
        <v>91</v>
      </c>
      <c r="C303" s="81" t="s">
        <v>150</v>
      </c>
      <c r="D303" s="81">
        <v>5120</v>
      </c>
      <c r="E303" s="83">
        <v>0.22</v>
      </c>
      <c r="F303" s="83">
        <v>50.8</v>
      </c>
      <c r="G303" s="83">
        <v>0</v>
      </c>
      <c r="H303" s="83">
        <v>0.505</v>
      </c>
      <c r="I303" s="83">
        <v>6.8000000000000005E-2</v>
      </c>
      <c r="J303" s="83">
        <v>5.2999999999999999E-2</v>
      </c>
      <c r="K303" s="83">
        <v>3.6745013615099999E-2</v>
      </c>
      <c r="L303" s="79">
        <f t="shared" si="19"/>
        <v>8.2443562214412677E-3</v>
      </c>
      <c r="M303" s="79">
        <f t="shared" si="20"/>
        <v>0</v>
      </c>
      <c r="N303" s="79">
        <f t="shared" si="21"/>
        <v>0</v>
      </c>
    </row>
    <row r="304" spans="1:14">
      <c r="A304" s="81" t="s">
        <v>229</v>
      </c>
      <c r="B304" s="81" t="s">
        <v>91</v>
      </c>
      <c r="C304" s="81" t="s">
        <v>150</v>
      </c>
      <c r="D304" s="81">
        <v>5120</v>
      </c>
      <c r="E304" s="83">
        <v>0.22</v>
      </c>
      <c r="F304" s="83">
        <v>50.8</v>
      </c>
      <c r="G304" s="83">
        <v>0</v>
      </c>
      <c r="H304" s="83">
        <v>0.505</v>
      </c>
      <c r="I304" s="83">
        <v>6.8000000000000005E-2</v>
      </c>
      <c r="J304" s="83">
        <v>5.2999999999999999E-2</v>
      </c>
      <c r="K304" s="83">
        <v>1.57122649335E-2</v>
      </c>
      <c r="L304" s="79">
        <f t="shared" si="19"/>
        <v>3.5253085089129495E-3</v>
      </c>
      <c r="M304" s="79">
        <f t="shared" si="20"/>
        <v>0</v>
      </c>
      <c r="N304" s="79">
        <f t="shared" si="21"/>
        <v>0</v>
      </c>
    </row>
    <row r="305" spans="1:14">
      <c r="A305" s="81" t="s">
        <v>229</v>
      </c>
      <c r="B305" s="81" t="s">
        <v>91</v>
      </c>
      <c r="C305" s="81" t="s">
        <v>150</v>
      </c>
      <c r="D305" s="81">
        <v>1210</v>
      </c>
      <c r="E305" s="83">
        <v>0.22</v>
      </c>
      <c r="F305" s="83">
        <v>50.8</v>
      </c>
      <c r="G305" s="83">
        <v>0</v>
      </c>
      <c r="H305" s="83">
        <v>1.2450000000000001</v>
      </c>
      <c r="I305" s="83">
        <v>0.21299999999999999</v>
      </c>
      <c r="J305" s="83">
        <v>0.28799999999999998</v>
      </c>
      <c r="K305" s="83">
        <v>12.5580806343</v>
      </c>
      <c r="L305" s="79">
        <f t="shared" si="19"/>
        <v>15.310811909338556</v>
      </c>
      <c r="M305" s="79">
        <f t="shared" si="20"/>
        <v>51.9</v>
      </c>
      <c r="N305" s="79">
        <f t="shared" si="21"/>
        <v>11.6</v>
      </c>
    </row>
    <row r="306" spans="1:14">
      <c r="A306" s="81" t="s">
        <v>229</v>
      </c>
      <c r="B306" s="81" t="s">
        <v>91</v>
      </c>
      <c r="C306" s="81" t="s">
        <v>150</v>
      </c>
      <c r="D306" s="81">
        <v>5300</v>
      </c>
      <c r="E306" s="83">
        <v>0.22</v>
      </c>
      <c r="F306" s="83">
        <v>50.8</v>
      </c>
      <c r="G306" s="83">
        <v>0</v>
      </c>
      <c r="H306" s="83">
        <v>0.505</v>
      </c>
      <c r="I306" s="83">
        <v>6.8000000000000005E-2</v>
      </c>
      <c r="J306" s="83">
        <v>5.2999999999999999E-2</v>
      </c>
      <c r="K306" s="83">
        <v>1.2071690066E-3</v>
      </c>
      <c r="L306" s="79">
        <f t="shared" si="19"/>
        <v>2.7084848611415329E-4</v>
      </c>
      <c r="M306" s="79">
        <f t="shared" si="20"/>
        <v>0</v>
      </c>
      <c r="N306" s="79">
        <f t="shared" si="21"/>
        <v>0</v>
      </c>
    </row>
    <row r="307" spans="1:14">
      <c r="A307" s="81" t="s">
        <v>229</v>
      </c>
      <c r="B307" s="81" t="s">
        <v>91</v>
      </c>
      <c r="C307" s="81" t="s">
        <v>150</v>
      </c>
      <c r="D307" s="81">
        <v>5300</v>
      </c>
      <c r="E307" s="83">
        <v>0.22</v>
      </c>
      <c r="F307" s="83">
        <v>50.8</v>
      </c>
      <c r="G307" s="83">
        <v>0</v>
      </c>
      <c r="H307" s="83">
        <v>0.505</v>
      </c>
      <c r="I307" s="83">
        <v>6.8000000000000005E-2</v>
      </c>
      <c r="J307" s="83">
        <v>5.2999999999999999E-2</v>
      </c>
      <c r="K307" s="83">
        <v>1.8694274716999999E-3</v>
      </c>
      <c r="L307" s="79">
        <f t="shared" si="19"/>
        <v>4.1943721040042331E-4</v>
      </c>
      <c r="M307" s="79">
        <f t="shared" si="20"/>
        <v>0</v>
      </c>
      <c r="N307" s="79">
        <f t="shared" si="21"/>
        <v>0</v>
      </c>
    </row>
    <row r="308" spans="1:14">
      <c r="A308" s="81" t="s">
        <v>229</v>
      </c>
      <c r="B308" s="79"/>
      <c r="C308" s="81" t="s">
        <v>150</v>
      </c>
      <c r="D308" s="81">
        <v>5120</v>
      </c>
      <c r="E308" s="83">
        <v>0.22</v>
      </c>
      <c r="F308" s="83">
        <v>50.8</v>
      </c>
      <c r="G308" s="83">
        <v>0</v>
      </c>
      <c r="H308" s="83">
        <v>0.505</v>
      </c>
      <c r="I308" s="83">
        <v>6.8000000000000005E-2</v>
      </c>
      <c r="J308" s="83">
        <v>5.2999999999999999E-2</v>
      </c>
      <c r="K308" s="83">
        <v>1.5702937642999999</v>
      </c>
      <c r="L308" s="79">
        <f t="shared" si="19"/>
        <v>0.35232157758344324</v>
      </c>
      <c r="M308" s="79">
        <f t="shared" si="20"/>
        <v>0.5</v>
      </c>
      <c r="N308" s="79">
        <f t="shared" si="21"/>
        <v>0.4</v>
      </c>
    </row>
    <row r="309" spans="1:14">
      <c r="A309" s="81" t="s">
        <v>229</v>
      </c>
      <c r="B309" s="79"/>
      <c r="C309" s="81" t="s">
        <v>150</v>
      </c>
      <c r="D309" s="81">
        <v>1210</v>
      </c>
      <c r="E309" s="83">
        <v>0.22</v>
      </c>
      <c r="F309" s="83">
        <v>50.8</v>
      </c>
      <c r="G309" s="83">
        <v>0</v>
      </c>
      <c r="H309" s="83">
        <v>1.2450000000000001</v>
      </c>
      <c r="I309" s="83">
        <v>0.21299999999999999</v>
      </c>
      <c r="J309" s="83">
        <v>0.28799999999999998</v>
      </c>
      <c r="K309" s="83">
        <v>3.3339875744900001E-2</v>
      </c>
      <c r="L309" s="79">
        <f t="shared" si="19"/>
        <v>4.0647976508182075E-2</v>
      </c>
      <c r="M309" s="79">
        <f t="shared" si="20"/>
        <v>0.1</v>
      </c>
      <c r="N309" s="79">
        <f t="shared" si="21"/>
        <v>0</v>
      </c>
    </row>
    <row r="310" spans="1:14">
      <c r="A310" s="81" t="s">
        <v>229</v>
      </c>
      <c r="B310" s="79"/>
      <c r="C310" s="81" t="s">
        <v>150</v>
      </c>
      <c r="D310" s="81">
        <v>1210</v>
      </c>
      <c r="E310" s="83">
        <v>0.22</v>
      </c>
      <c r="F310" s="83">
        <v>50.8</v>
      </c>
      <c r="G310" s="83">
        <v>0</v>
      </c>
      <c r="H310" s="83">
        <v>1.2450000000000001</v>
      </c>
      <c r="I310" s="83">
        <v>0.21299999999999999</v>
      </c>
      <c r="J310" s="83">
        <v>0.28799999999999998</v>
      </c>
      <c r="K310" s="83">
        <v>3.7666619713399999E-3</v>
      </c>
      <c r="L310" s="79">
        <f t="shared" si="19"/>
        <v>4.5923142754577271E-3</v>
      </c>
      <c r="M310" s="79">
        <f t="shared" si="20"/>
        <v>0</v>
      </c>
      <c r="N310" s="79">
        <f t="shared" si="21"/>
        <v>0</v>
      </c>
    </row>
    <row r="311" spans="1:14">
      <c r="A311" s="81" t="s">
        <v>229</v>
      </c>
      <c r="B311" s="79"/>
      <c r="C311" s="81" t="s">
        <v>150</v>
      </c>
      <c r="D311" s="81">
        <v>1210</v>
      </c>
      <c r="E311" s="83">
        <v>0.22</v>
      </c>
      <c r="F311" s="83">
        <v>50.8</v>
      </c>
      <c r="G311" s="83">
        <v>0</v>
      </c>
      <c r="H311" s="83">
        <v>1.2450000000000001</v>
      </c>
      <c r="I311" s="83">
        <v>0.21299999999999999</v>
      </c>
      <c r="J311" s="83">
        <v>0.28799999999999998</v>
      </c>
      <c r="K311" s="83">
        <v>1.40354619086E-2</v>
      </c>
      <c r="L311" s="79">
        <f t="shared" si="19"/>
        <v>1.7112035158965117E-2</v>
      </c>
      <c r="M311" s="79">
        <f t="shared" si="20"/>
        <v>0.1</v>
      </c>
      <c r="N311" s="79">
        <f t="shared" si="21"/>
        <v>0</v>
      </c>
    </row>
    <row r="312" spans="1:14">
      <c r="A312" s="81" t="s">
        <v>229</v>
      </c>
      <c r="B312" s="79"/>
      <c r="C312" s="81" t="s">
        <v>150</v>
      </c>
      <c r="D312" s="81">
        <v>1210</v>
      </c>
      <c r="E312" s="83">
        <v>0.22</v>
      </c>
      <c r="F312" s="83">
        <v>50.8</v>
      </c>
      <c r="G312" s="83">
        <v>0</v>
      </c>
      <c r="H312" s="83">
        <v>1.2450000000000001</v>
      </c>
      <c r="I312" s="83">
        <v>0.21299999999999999</v>
      </c>
      <c r="J312" s="83">
        <v>0.28799999999999998</v>
      </c>
      <c r="K312" s="83">
        <v>3.1297995916899999E-3</v>
      </c>
      <c r="L312" s="79">
        <f t="shared" si="19"/>
        <v>3.8158516621884472E-3</v>
      </c>
      <c r="M312" s="79">
        <f t="shared" si="20"/>
        <v>0</v>
      </c>
      <c r="N312" s="79">
        <f t="shared" si="21"/>
        <v>0</v>
      </c>
    </row>
    <row r="313" spans="1:14">
      <c r="A313" s="81" t="s">
        <v>229</v>
      </c>
      <c r="B313" s="79"/>
      <c r="C313" s="81" t="s">
        <v>150</v>
      </c>
      <c r="D313" s="81">
        <v>1210</v>
      </c>
      <c r="E313" s="83">
        <v>0.22</v>
      </c>
      <c r="F313" s="83">
        <v>50.8</v>
      </c>
      <c r="G313" s="83">
        <v>0</v>
      </c>
      <c r="H313" s="83">
        <v>1.2450000000000001</v>
      </c>
      <c r="I313" s="83">
        <v>0.21299999999999999</v>
      </c>
      <c r="J313" s="83">
        <v>0.28799999999999998</v>
      </c>
      <c r="K313" s="83">
        <v>2.21843851931E-3</v>
      </c>
      <c r="L313" s="79">
        <f t="shared" si="19"/>
        <v>2.704720242742752E-3</v>
      </c>
      <c r="M313" s="79">
        <f t="shared" si="20"/>
        <v>0</v>
      </c>
      <c r="N313" s="79">
        <f t="shared" si="21"/>
        <v>0</v>
      </c>
    </row>
    <row r="314" spans="1:14">
      <c r="A314" s="81" t="s">
        <v>229</v>
      </c>
      <c r="B314" s="79"/>
      <c r="C314" s="81" t="s">
        <v>150</v>
      </c>
      <c r="D314" s="81">
        <v>1210</v>
      </c>
      <c r="E314" s="83">
        <v>0.22</v>
      </c>
      <c r="F314" s="83">
        <v>50.8</v>
      </c>
      <c r="G314" s="83">
        <v>0</v>
      </c>
      <c r="H314" s="83">
        <v>1.2450000000000001</v>
      </c>
      <c r="I314" s="83">
        <v>0.21299999999999999</v>
      </c>
      <c r="J314" s="83">
        <v>0.28799999999999998</v>
      </c>
      <c r="K314" s="83">
        <v>1.7764467275700001E-5</v>
      </c>
      <c r="L314" s="79">
        <f t="shared" si="19"/>
        <v>2.1658438502533439E-5</v>
      </c>
      <c r="M314" s="79">
        <f t="shared" si="20"/>
        <v>0</v>
      </c>
      <c r="N314" s="79">
        <f t="shared" si="21"/>
        <v>0</v>
      </c>
    </row>
    <row r="315" spans="1:14">
      <c r="A315" s="81" t="s">
        <v>229</v>
      </c>
      <c r="B315" s="79"/>
      <c r="C315" s="81" t="s">
        <v>150</v>
      </c>
      <c r="D315" s="81">
        <v>5300</v>
      </c>
      <c r="E315" s="83">
        <v>0.22</v>
      </c>
      <c r="F315" s="83">
        <v>50.8</v>
      </c>
      <c r="G315" s="83">
        <v>0</v>
      </c>
      <c r="H315" s="83">
        <v>0.505</v>
      </c>
      <c r="I315" s="83">
        <v>6.8000000000000005E-2</v>
      </c>
      <c r="J315" s="83">
        <v>5.2999999999999999E-2</v>
      </c>
      <c r="K315" s="83">
        <v>2.92469852178E-2</v>
      </c>
      <c r="L315" s="79">
        <f t="shared" si="19"/>
        <v>6.5620485833670595E-3</v>
      </c>
      <c r="M315" s="79">
        <f t="shared" si="20"/>
        <v>0</v>
      </c>
      <c r="N315" s="79">
        <f t="shared" si="21"/>
        <v>0</v>
      </c>
    </row>
    <row r="316" spans="1:14">
      <c r="A316" s="81" t="s">
        <v>230</v>
      </c>
      <c r="B316" s="81" t="s">
        <v>95</v>
      </c>
      <c r="C316" s="81" t="s">
        <v>150</v>
      </c>
      <c r="D316" s="81">
        <v>1210</v>
      </c>
      <c r="E316" s="83">
        <v>0.22</v>
      </c>
      <c r="F316" s="83">
        <v>50.8</v>
      </c>
      <c r="G316" s="83">
        <v>0</v>
      </c>
      <c r="H316" s="83">
        <v>1.2450000000000001</v>
      </c>
      <c r="I316" s="83">
        <v>0.21299999999999999</v>
      </c>
      <c r="J316" s="83">
        <v>0.28799999999999998</v>
      </c>
      <c r="K316" s="83">
        <v>2.69763844593</v>
      </c>
      <c r="L316" s="79">
        <f t="shared" si="19"/>
        <v>3.2889607932778557</v>
      </c>
      <c r="M316" s="79">
        <f t="shared" si="20"/>
        <v>11.1</v>
      </c>
      <c r="N316" s="79">
        <f t="shared" si="21"/>
        <v>2.5</v>
      </c>
    </row>
    <row r="317" spans="1:14">
      <c r="A317" s="81" t="s">
        <v>230</v>
      </c>
      <c r="B317" s="81" t="s">
        <v>95</v>
      </c>
      <c r="C317" s="81" t="s">
        <v>150</v>
      </c>
      <c r="D317" s="81">
        <v>5120</v>
      </c>
      <c r="E317" s="83">
        <v>0.22</v>
      </c>
      <c r="F317" s="83">
        <v>50.8</v>
      </c>
      <c r="G317" s="83">
        <v>0</v>
      </c>
      <c r="H317" s="83">
        <v>0.505</v>
      </c>
      <c r="I317" s="83">
        <v>6.8000000000000005E-2</v>
      </c>
      <c r="J317" s="83">
        <v>5.2999999999999999E-2</v>
      </c>
      <c r="K317" s="83">
        <v>4.4105787689599999E-3</v>
      </c>
      <c r="L317" s="79">
        <f t="shared" si="19"/>
        <v>9.8958685646232509E-4</v>
      </c>
      <c r="M317" s="79">
        <f t="shared" si="20"/>
        <v>0</v>
      </c>
      <c r="N317" s="79">
        <f t="shared" si="21"/>
        <v>0</v>
      </c>
    </row>
    <row r="318" spans="1:14">
      <c r="A318" s="81" t="s">
        <v>230</v>
      </c>
      <c r="B318" s="81" t="s">
        <v>95</v>
      </c>
      <c r="C318" s="81" t="s">
        <v>150</v>
      </c>
      <c r="D318" s="81">
        <v>1700</v>
      </c>
      <c r="E318" s="83">
        <v>0.22</v>
      </c>
      <c r="F318" s="83">
        <v>50.8</v>
      </c>
      <c r="G318" s="83">
        <v>0</v>
      </c>
      <c r="H318" s="83">
        <v>0.96799999999999997</v>
      </c>
      <c r="I318" s="83">
        <v>0.125</v>
      </c>
      <c r="J318" s="83">
        <v>0.34100000000000003</v>
      </c>
      <c r="K318" s="83">
        <v>0.150887078132</v>
      </c>
      <c r="L318" s="79">
        <f t="shared" si="19"/>
        <v>0.21781555642208414</v>
      </c>
      <c r="M318" s="79">
        <f t="shared" si="20"/>
        <v>0.6</v>
      </c>
      <c r="N318" s="79">
        <f t="shared" si="21"/>
        <v>0.1</v>
      </c>
    </row>
    <row r="319" spans="1:14">
      <c r="A319" s="81" t="s">
        <v>230</v>
      </c>
      <c r="B319" s="81" t="s">
        <v>91</v>
      </c>
      <c r="C319" s="81" t="s">
        <v>150</v>
      </c>
      <c r="D319" s="81">
        <v>1210</v>
      </c>
      <c r="E319" s="83">
        <v>0.22</v>
      </c>
      <c r="F319" s="83">
        <v>50.8</v>
      </c>
      <c r="G319" s="83">
        <v>0</v>
      </c>
      <c r="H319" s="83">
        <v>1.2450000000000001</v>
      </c>
      <c r="I319" s="83">
        <v>0.21299999999999999</v>
      </c>
      <c r="J319" s="83">
        <v>0.28799999999999998</v>
      </c>
      <c r="K319" s="83">
        <v>5.51205244396</v>
      </c>
      <c r="L319" s="79">
        <f t="shared" si="19"/>
        <v>6.7202943396760313</v>
      </c>
      <c r="M319" s="79">
        <f t="shared" si="20"/>
        <v>22.8</v>
      </c>
      <c r="N319" s="79">
        <f t="shared" si="21"/>
        <v>5.0999999999999996</v>
      </c>
    </row>
    <row r="320" spans="1:14">
      <c r="A320" s="81" t="s">
        <v>230</v>
      </c>
      <c r="B320" s="79"/>
      <c r="C320" s="81" t="s">
        <v>150</v>
      </c>
      <c r="D320" s="81">
        <v>5120</v>
      </c>
      <c r="E320" s="83">
        <v>0.22</v>
      </c>
      <c r="F320" s="83">
        <v>50.8</v>
      </c>
      <c r="G320" s="83">
        <v>0</v>
      </c>
      <c r="H320" s="83">
        <v>0.505</v>
      </c>
      <c r="I320" s="83">
        <v>6.8000000000000005E-2</v>
      </c>
      <c r="J320" s="83">
        <v>5.2999999999999999E-2</v>
      </c>
      <c r="K320" s="83">
        <v>2.1156839923800002</v>
      </c>
      <c r="L320" s="79">
        <f t="shared" si="19"/>
        <v>0.47468896509032593</v>
      </c>
      <c r="M320" s="79">
        <f t="shared" si="20"/>
        <v>0.7</v>
      </c>
      <c r="N320" s="79">
        <f t="shared" si="21"/>
        <v>0.6</v>
      </c>
    </row>
    <row r="321" spans="1:14">
      <c r="A321" s="81" t="s">
        <v>230</v>
      </c>
      <c r="B321" s="79"/>
      <c r="C321" s="81" t="s">
        <v>150</v>
      </c>
      <c r="D321" s="81">
        <v>1700</v>
      </c>
      <c r="E321" s="83">
        <v>0.22</v>
      </c>
      <c r="F321" s="83">
        <v>50.8</v>
      </c>
      <c r="G321" s="83">
        <v>0</v>
      </c>
      <c r="H321" s="83">
        <v>0.96799999999999997</v>
      </c>
      <c r="I321" s="83">
        <v>0.125</v>
      </c>
      <c r="J321" s="83">
        <v>0.34100000000000003</v>
      </c>
      <c r="K321" s="83">
        <v>2.4298896743399998E-3</v>
      </c>
      <c r="L321" s="79">
        <f t="shared" si="19"/>
        <v>3.5077077375547457E-3</v>
      </c>
      <c r="M321" s="79">
        <f t="shared" si="20"/>
        <v>0</v>
      </c>
      <c r="N321" s="79">
        <f t="shared" si="21"/>
        <v>0</v>
      </c>
    </row>
    <row r="322" spans="1:14">
      <c r="A322" s="81" t="s">
        <v>230</v>
      </c>
      <c r="B322" s="79"/>
      <c r="C322" s="81" t="s">
        <v>150</v>
      </c>
      <c r="D322" s="81">
        <v>1700</v>
      </c>
      <c r="E322" s="83">
        <v>0.22</v>
      </c>
      <c r="F322" s="83">
        <v>50.8</v>
      </c>
      <c r="G322" s="83">
        <v>0</v>
      </c>
      <c r="H322" s="83">
        <v>0.96799999999999997</v>
      </c>
      <c r="I322" s="83">
        <v>0.125</v>
      </c>
      <c r="J322" s="83">
        <v>0.34100000000000003</v>
      </c>
      <c r="K322" s="83">
        <v>1.69140033089E-2</v>
      </c>
      <c r="L322" s="79">
        <f t="shared" si="19"/>
        <v>2.4416491376617746E-2</v>
      </c>
      <c r="M322" s="79">
        <f t="shared" si="20"/>
        <v>0.1</v>
      </c>
      <c r="N322" s="79">
        <f t="shared" si="21"/>
        <v>0</v>
      </c>
    </row>
    <row r="323" spans="1:14">
      <c r="A323" s="81" t="s">
        <v>230</v>
      </c>
      <c r="B323" s="79"/>
      <c r="C323" s="81" t="s">
        <v>150</v>
      </c>
      <c r="D323" s="81">
        <v>1210</v>
      </c>
      <c r="E323" s="83">
        <v>0.22</v>
      </c>
      <c r="F323" s="83">
        <v>50.8</v>
      </c>
      <c r="G323" s="83">
        <v>0</v>
      </c>
      <c r="H323" s="83">
        <v>1.2450000000000001</v>
      </c>
      <c r="I323" s="83">
        <v>0.21299999999999999</v>
      </c>
      <c r="J323" s="83">
        <v>0.28799999999999998</v>
      </c>
      <c r="K323" s="83">
        <v>0.27640577045300002</v>
      </c>
      <c r="L323" s="79">
        <f t="shared" si="19"/>
        <v>0.33699391533629758</v>
      </c>
      <c r="M323" s="79">
        <f t="shared" si="20"/>
        <v>1.1000000000000001</v>
      </c>
      <c r="N323" s="79">
        <f t="shared" si="21"/>
        <v>0.3</v>
      </c>
    </row>
    <row r="324" spans="1:14">
      <c r="A324" s="81" t="s">
        <v>230</v>
      </c>
      <c r="B324" s="79"/>
      <c r="C324" s="81" t="s">
        <v>150</v>
      </c>
      <c r="D324" s="81">
        <v>1210</v>
      </c>
      <c r="E324" s="83">
        <v>0.22</v>
      </c>
      <c r="F324" s="83">
        <v>50.8</v>
      </c>
      <c r="G324" s="83">
        <v>0</v>
      </c>
      <c r="H324" s="83">
        <v>1.2450000000000001</v>
      </c>
      <c r="I324" s="83">
        <v>0.21299999999999999</v>
      </c>
      <c r="J324" s="83">
        <v>0.28799999999999998</v>
      </c>
      <c r="K324" s="83">
        <v>2.6141543176899998E-3</v>
      </c>
      <c r="L324" s="79">
        <f t="shared" si="19"/>
        <v>3.1871769441276475E-3</v>
      </c>
      <c r="M324" s="79">
        <f t="shared" si="20"/>
        <v>0</v>
      </c>
      <c r="N324" s="79">
        <f t="shared" si="21"/>
        <v>0</v>
      </c>
    </row>
    <row r="325" spans="1:14">
      <c r="A325" s="81" t="s">
        <v>230</v>
      </c>
      <c r="B325" s="79"/>
      <c r="C325" s="81" t="s">
        <v>150</v>
      </c>
      <c r="D325" s="81">
        <v>1210</v>
      </c>
      <c r="E325" s="83">
        <v>0.22</v>
      </c>
      <c r="F325" s="83">
        <v>50.8</v>
      </c>
      <c r="G325" s="83">
        <v>0</v>
      </c>
      <c r="H325" s="83">
        <v>1.2450000000000001</v>
      </c>
      <c r="I325" s="83">
        <v>0.21299999999999999</v>
      </c>
      <c r="J325" s="83">
        <v>0.28799999999999998</v>
      </c>
      <c r="K325" s="83">
        <v>2.7470719219299999E-2</v>
      </c>
      <c r="L325" s="79">
        <f t="shared" si="19"/>
        <v>3.3492300872170554E-2</v>
      </c>
      <c r="M325" s="79">
        <f t="shared" si="20"/>
        <v>0.1</v>
      </c>
      <c r="N325" s="79">
        <f t="shared" si="21"/>
        <v>0</v>
      </c>
    </row>
    <row r="326" spans="1:14">
      <c r="A326" s="81" t="s">
        <v>230</v>
      </c>
      <c r="B326" s="79"/>
      <c r="C326" s="81" t="s">
        <v>150</v>
      </c>
      <c r="D326" s="81">
        <v>1210</v>
      </c>
      <c r="E326" s="83">
        <v>0.22</v>
      </c>
      <c r="F326" s="83">
        <v>50.8</v>
      </c>
      <c r="G326" s="83">
        <v>0</v>
      </c>
      <c r="H326" s="83">
        <v>1.2450000000000001</v>
      </c>
      <c r="I326" s="83">
        <v>0.21299999999999999</v>
      </c>
      <c r="J326" s="83">
        <v>0.28799999999999998</v>
      </c>
      <c r="K326" s="83">
        <v>7.8192407227000002E-4</v>
      </c>
      <c r="L326" s="79">
        <f t="shared" si="19"/>
        <v>9.5332182891158393E-4</v>
      </c>
      <c r="M326" s="79">
        <f t="shared" si="20"/>
        <v>0</v>
      </c>
      <c r="N326" s="79">
        <f t="shared" si="21"/>
        <v>0</v>
      </c>
    </row>
    <row r="327" spans="1:14">
      <c r="A327" s="81" t="s">
        <v>230</v>
      </c>
      <c r="B327" s="79"/>
      <c r="C327" s="81" t="s">
        <v>150</v>
      </c>
      <c r="D327" s="81">
        <v>1210</v>
      </c>
      <c r="E327" s="83">
        <v>0.22</v>
      </c>
      <c r="F327" s="83">
        <v>50.8</v>
      </c>
      <c r="G327" s="83">
        <v>0</v>
      </c>
      <c r="H327" s="83">
        <v>1.2450000000000001</v>
      </c>
      <c r="I327" s="83">
        <v>0.21299999999999999</v>
      </c>
      <c r="J327" s="83">
        <v>0.28799999999999998</v>
      </c>
      <c r="K327" s="83">
        <v>5.6205539911400003E-2</v>
      </c>
      <c r="L327" s="79">
        <f t="shared" si="19"/>
        <v>6.8525794259978873E-2</v>
      </c>
      <c r="M327" s="79">
        <f t="shared" si="20"/>
        <v>0.2</v>
      </c>
      <c r="N327" s="79">
        <f t="shared" si="21"/>
        <v>0.1</v>
      </c>
    </row>
    <row r="328" spans="1:14">
      <c r="A328" s="81" t="s">
        <v>230</v>
      </c>
      <c r="B328" s="81" t="s">
        <v>95</v>
      </c>
      <c r="C328" s="81" t="s">
        <v>150</v>
      </c>
      <c r="D328" s="81">
        <v>5120</v>
      </c>
      <c r="E328" s="83">
        <v>0.22</v>
      </c>
      <c r="F328" s="83">
        <v>50.8</v>
      </c>
      <c r="G328" s="83">
        <v>0</v>
      </c>
      <c r="H328" s="83">
        <v>0.505</v>
      </c>
      <c r="I328" s="83">
        <v>6.8000000000000005E-2</v>
      </c>
      <c r="J328" s="83">
        <v>5.2999999999999999E-2</v>
      </c>
      <c r="K328" s="83">
        <v>7.9532420574699995E-5</v>
      </c>
      <c r="L328" s="79">
        <f t="shared" si="19"/>
        <v>1.7844424096276852E-5</v>
      </c>
      <c r="M328" s="79">
        <f t="shared" si="20"/>
        <v>0</v>
      </c>
      <c r="N328" s="79">
        <f t="shared" si="21"/>
        <v>0</v>
      </c>
    </row>
    <row r="329" spans="1:14">
      <c r="A329" s="81" t="s">
        <v>230</v>
      </c>
      <c r="B329" s="81" t="s">
        <v>95</v>
      </c>
      <c r="C329" s="81" t="s">
        <v>150</v>
      </c>
      <c r="D329" s="81">
        <v>1210</v>
      </c>
      <c r="E329" s="83">
        <v>0.22</v>
      </c>
      <c r="F329" s="83">
        <v>50.8</v>
      </c>
      <c r="G329" s="83">
        <v>0</v>
      </c>
      <c r="H329" s="83">
        <v>1.2450000000000001</v>
      </c>
      <c r="I329" s="83">
        <v>0.21299999999999999</v>
      </c>
      <c r="J329" s="83">
        <v>0.28799999999999998</v>
      </c>
      <c r="K329" s="83">
        <v>0.25437737263600002</v>
      </c>
      <c r="L329" s="79">
        <f t="shared" si="19"/>
        <v>0.3101368927178112</v>
      </c>
      <c r="M329" s="79">
        <f t="shared" si="20"/>
        <v>1.1000000000000001</v>
      </c>
      <c r="N329" s="79">
        <f t="shared" si="21"/>
        <v>0.2</v>
      </c>
    </row>
    <row r="330" spans="1:14">
      <c r="A330" s="81" t="s">
        <v>230</v>
      </c>
      <c r="B330" s="81" t="s">
        <v>95</v>
      </c>
      <c r="C330" s="81" t="s">
        <v>150</v>
      </c>
      <c r="D330" s="81">
        <v>5120</v>
      </c>
      <c r="E330" s="83">
        <v>0.22</v>
      </c>
      <c r="F330" s="83">
        <v>50.8</v>
      </c>
      <c r="G330" s="83">
        <v>0</v>
      </c>
      <c r="H330" s="83">
        <v>0.505</v>
      </c>
      <c r="I330" s="83">
        <v>6.8000000000000005E-2</v>
      </c>
      <c r="J330" s="83">
        <v>5.2999999999999999E-2</v>
      </c>
      <c r="K330" s="83">
        <v>1.3262658209499999E-3</v>
      </c>
      <c r="L330" s="79">
        <f t="shared" si="19"/>
        <v>2.9756984136048158E-4</v>
      </c>
      <c r="M330" s="79">
        <f t="shared" si="20"/>
        <v>0</v>
      </c>
      <c r="N330" s="79">
        <f t="shared" si="21"/>
        <v>0</v>
      </c>
    </row>
    <row r="331" spans="1:14">
      <c r="A331" s="81" t="s">
        <v>230</v>
      </c>
      <c r="B331" s="81" t="s">
        <v>95</v>
      </c>
      <c r="C331" s="81" t="s">
        <v>150</v>
      </c>
      <c r="D331" s="81">
        <v>5120</v>
      </c>
      <c r="E331" s="83">
        <v>0.22</v>
      </c>
      <c r="F331" s="83">
        <v>50.8</v>
      </c>
      <c r="G331" s="83">
        <v>0</v>
      </c>
      <c r="H331" s="83">
        <v>0.505</v>
      </c>
      <c r="I331" s="83">
        <v>6.8000000000000005E-2</v>
      </c>
      <c r="J331" s="83">
        <v>5.2999999999999999E-2</v>
      </c>
      <c r="K331" s="83">
        <v>3.7387621174999998E-3</v>
      </c>
      <c r="L331" s="79">
        <f t="shared" si="19"/>
        <v>8.3885359376308316E-4</v>
      </c>
      <c r="M331" s="79">
        <f t="shared" si="20"/>
        <v>0</v>
      </c>
      <c r="N331" s="79">
        <f t="shared" si="21"/>
        <v>0</v>
      </c>
    </row>
    <row r="332" spans="1:14">
      <c r="A332" s="81" t="s">
        <v>230</v>
      </c>
      <c r="B332" s="81" t="s">
        <v>95</v>
      </c>
      <c r="C332" s="81" t="s">
        <v>150</v>
      </c>
      <c r="D332" s="81">
        <v>5120</v>
      </c>
      <c r="E332" s="83">
        <v>0.22</v>
      </c>
      <c r="F332" s="83">
        <v>50.8</v>
      </c>
      <c r="G332" s="83">
        <v>0</v>
      </c>
      <c r="H332" s="83">
        <v>0.505</v>
      </c>
      <c r="I332" s="83">
        <v>6.8000000000000005E-2</v>
      </c>
      <c r="J332" s="83">
        <v>5.2999999999999999E-2</v>
      </c>
      <c r="K332" s="83">
        <v>5.1661172926699998E-3</v>
      </c>
      <c r="L332" s="79">
        <f t="shared" si="19"/>
        <v>1.159104516565392E-3</v>
      </c>
      <c r="M332" s="79">
        <f t="shared" si="20"/>
        <v>0</v>
      </c>
      <c r="N332" s="79">
        <f t="shared" si="21"/>
        <v>0</v>
      </c>
    </row>
    <row r="333" spans="1:14">
      <c r="A333" s="81" t="s">
        <v>230</v>
      </c>
      <c r="B333" s="81" t="s">
        <v>95</v>
      </c>
      <c r="C333" s="81" t="s">
        <v>150</v>
      </c>
      <c r="D333" s="81">
        <v>5120</v>
      </c>
      <c r="E333" s="83">
        <v>0.22</v>
      </c>
      <c r="F333" s="83">
        <v>50.8</v>
      </c>
      <c r="G333" s="83">
        <v>0</v>
      </c>
      <c r="H333" s="83">
        <v>0.505</v>
      </c>
      <c r="I333" s="83">
        <v>6.8000000000000005E-2</v>
      </c>
      <c r="J333" s="83">
        <v>5.2999999999999999E-2</v>
      </c>
      <c r="K333" s="83">
        <v>1.16411117916E-4</v>
      </c>
      <c r="L333" s="79">
        <f t="shared" si="19"/>
        <v>2.6118774489753197E-5</v>
      </c>
      <c r="M333" s="79">
        <f t="shared" si="20"/>
        <v>0</v>
      </c>
      <c r="N333" s="79">
        <f t="shared" si="21"/>
        <v>0</v>
      </c>
    </row>
    <row r="334" spans="1:14">
      <c r="A334" s="81" t="s">
        <v>230</v>
      </c>
      <c r="B334" s="81" t="s">
        <v>95</v>
      </c>
      <c r="C334" s="81" t="s">
        <v>150</v>
      </c>
      <c r="D334" s="81">
        <v>1210</v>
      </c>
      <c r="E334" s="83">
        <v>0.22</v>
      </c>
      <c r="F334" s="83">
        <v>50.8</v>
      </c>
      <c r="G334" s="83">
        <v>0</v>
      </c>
      <c r="H334" s="83">
        <v>1.2450000000000001</v>
      </c>
      <c r="I334" s="83">
        <v>0.21299999999999999</v>
      </c>
      <c r="J334" s="83">
        <v>0.28799999999999998</v>
      </c>
      <c r="K334" s="83">
        <v>19.236042704900001</v>
      </c>
      <c r="L334" s="79">
        <f t="shared" si="19"/>
        <v>23.452583265814081</v>
      </c>
      <c r="M334" s="79">
        <f t="shared" si="20"/>
        <v>79.400000000000006</v>
      </c>
      <c r="N334" s="79">
        <f t="shared" si="21"/>
        <v>17.8</v>
      </c>
    </row>
    <row r="335" spans="1:14">
      <c r="K335" s="79">
        <f t="shared" ref="K335:M335" si="22">SUM(K254:K334)</f>
        <v>137.20759244323176</v>
      </c>
      <c r="L335" s="79">
        <f t="shared" si="22"/>
        <v>158.31841862985831</v>
      </c>
      <c r="M335" s="79">
        <f t="shared" si="22"/>
        <v>531.40000000000009</v>
      </c>
      <c r="N335" s="79">
        <f>SUM(N254:N334)</f>
        <v>120.49999999999999</v>
      </c>
    </row>
    <row r="337" spans="11:14">
      <c r="K337">
        <f>K251-K335</f>
        <v>1610.2447495551846</v>
      </c>
      <c r="L337" s="134">
        <f t="shared" ref="L337:N337" si="23">L251-L335</f>
        <v>1938.8897807471769</v>
      </c>
      <c r="M337" s="134">
        <f t="shared" si="23"/>
        <v>5911.9000000000015</v>
      </c>
      <c r="N337" s="134">
        <f t="shared" si="23"/>
        <v>1288.7000000000005</v>
      </c>
    </row>
  </sheetData>
  <sortState ref="A2:K331">
    <sortCondition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1"/>
  <dimension ref="A1:N175"/>
  <sheetViews>
    <sheetView workbookViewId="0">
      <pane ySplit="1" topLeftCell="A157" activePane="bottomLeft" state="frozen"/>
      <selection pane="bottomLeft" activeCell="N175" sqref="K175:N175"/>
    </sheetView>
  </sheetViews>
  <sheetFormatPr defaultRowHeight="15"/>
  <cols>
    <col min="1" max="1" width="16.5703125" bestFit="1" customWidth="1"/>
    <col min="2" max="2" width="8.140625" bestFit="1" customWidth="1"/>
    <col min="3" max="3" width="12.7109375" style="14" bestFit="1" customWidth="1"/>
    <col min="4" max="4" width="7.85546875" bestFit="1" customWidth="1"/>
    <col min="5" max="5" width="13.7109375" style="25" bestFit="1" customWidth="1"/>
    <col min="6" max="6" width="14.7109375" style="25" bestFit="1" customWidth="1"/>
    <col min="7" max="7" width="13.7109375" style="25" bestFit="1" customWidth="1"/>
    <col min="8" max="10" width="13.7109375" bestFit="1" customWidth="1"/>
    <col min="11" max="11" width="15.7109375" bestFit="1" customWidth="1"/>
    <col min="12" max="12" width="12" customWidth="1"/>
  </cols>
  <sheetData>
    <row r="1" spans="1:14" s="91" customFormat="1">
      <c r="A1" s="92" t="s">
        <v>211</v>
      </c>
      <c r="B1" s="92" t="s">
        <v>148</v>
      </c>
      <c r="C1" s="92" t="s">
        <v>212</v>
      </c>
      <c r="D1" s="92" t="s">
        <v>149</v>
      </c>
      <c r="E1" s="93" t="s">
        <v>213</v>
      </c>
      <c r="F1" s="93" t="s">
        <v>214</v>
      </c>
      <c r="G1" s="93" t="s">
        <v>215</v>
      </c>
      <c r="H1" s="93" t="s">
        <v>216</v>
      </c>
      <c r="I1" s="93" t="s">
        <v>217</v>
      </c>
      <c r="J1" s="93" t="s">
        <v>101</v>
      </c>
      <c r="K1" s="93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95" t="s">
        <v>218</v>
      </c>
      <c r="B2" s="95" t="s">
        <v>91</v>
      </c>
      <c r="C2" s="95" t="s">
        <v>150</v>
      </c>
      <c r="D2" s="95">
        <v>4110</v>
      </c>
      <c r="E2" s="96">
        <v>0.22</v>
      </c>
      <c r="F2" s="96">
        <v>50.8</v>
      </c>
      <c r="G2" s="96">
        <v>0</v>
      </c>
      <c r="H2" s="96">
        <v>0.69099999999999995</v>
      </c>
      <c r="I2" s="96">
        <v>3.5999999999999997E-2</v>
      </c>
      <c r="J2" s="96">
        <v>0.26200000000000001</v>
      </c>
      <c r="K2" s="96">
        <v>0.20279520432600001</v>
      </c>
      <c r="L2" s="134">
        <f>F2*J2*K2/12</f>
        <v>0.22492692095811082</v>
      </c>
      <c r="M2" s="134">
        <f>ROUND(2.721*H2*L2,1)</f>
        <v>0.4</v>
      </c>
      <c r="N2" s="134">
        <f>ROUND((2.721*I2*L2)+(E2*K2),1)</f>
        <v>0.1</v>
      </c>
    </row>
    <row r="3" spans="1:14" s="14" customFormat="1">
      <c r="A3" s="95" t="s">
        <v>218</v>
      </c>
      <c r="B3" s="95" t="s">
        <v>91</v>
      </c>
      <c r="C3" s="95" t="s">
        <v>150</v>
      </c>
      <c r="D3" s="95">
        <v>1210</v>
      </c>
      <c r="E3" s="96">
        <v>0.22</v>
      </c>
      <c r="F3" s="96">
        <v>50.8</v>
      </c>
      <c r="G3" s="96">
        <v>0</v>
      </c>
      <c r="H3" s="96">
        <v>1.2450000000000001</v>
      </c>
      <c r="I3" s="96">
        <v>0.21299999999999999</v>
      </c>
      <c r="J3" s="96">
        <v>0.28799999999999998</v>
      </c>
      <c r="K3" s="96">
        <v>3.2241329971299999</v>
      </c>
      <c r="L3" s="134">
        <f t="shared" ref="L3:L66" si="0">F3*J3*K3/12</f>
        <v>3.9308629501008951</v>
      </c>
      <c r="M3" s="134">
        <f t="shared" ref="M3:M66" si="1">ROUND(2.721*H3*L3,1)</f>
        <v>13.3</v>
      </c>
      <c r="N3" s="134">
        <f t="shared" ref="N3:N66" si="2">ROUND((2.721*I3*L3)+(E3*K3),1)</f>
        <v>3</v>
      </c>
    </row>
    <row r="4" spans="1:14">
      <c r="A4" s="95" t="s">
        <v>218</v>
      </c>
      <c r="B4" s="95" t="s">
        <v>95</v>
      </c>
      <c r="C4" s="95" t="s">
        <v>150</v>
      </c>
      <c r="D4" s="95">
        <v>1210</v>
      </c>
      <c r="E4" s="96">
        <v>0.22</v>
      </c>
      <c r="F4" s="96">
        <v>50.8</v>
      </c>
      <c r="G4" s="96">
        <v>0</v>
      </c>
      <c r="H4" s="96">
        <v>1.2450000000000001</v>
      </c>
      <c r="I4" s="96">
        <v>0.21299999999999999</v>
      </c>
      <c r="J4" s="96">
        <v>0.28799999999999998</v>
      </c>
      <c r="K4" s="96">
        <v>0.26285385665099997</v>
      </c>
      <c r="L4" s="134">
        <f t="shared" si="0"/>
        <v>0.32047142202889911</v>
      </c>
      <c r="M4" s="134">
        <f t="shared" si="1"/>
        <v>1.1000000000000001</v>
      </c>
      <c r="N4" s="134">
        <f t="shared" si="2"/>
        <v>0.2</v>
      </c>
    </row>
    <row r="5" spans="1:14">
      <c r="A5" s="95" t="s">
        <v>218</v>
      </c>
      <c r="B5" s="95" t="s">
        <v>95</v>
      </c>
      <c r="C5" s="95" t="s">
        <v>150</v>
      </c>
      <c r="D5" s="95">
        <v>6410</v>
      </c>
      <c r="E5" s="96">
        <v>0.22</v>
      </c>
      <c r="F5" s="96">
        <v>50.8</v>
      </c>
      <c r="G5" s="96">
        <v>0</v>
      </c>
      <c r="H5" s="96">
        <v>0.60699999999999998</v>
      </c>
      <c r="I5" s="96">
        <v>3.3000000000000002E-2</v>
      </c>
      <c r="J5" s="96">
        <v>2.5999999999999999E-2</v>
      </c>
      <c r="K5" s="96">
        <v>0.64100418701299999</v>
      </c>
      <c r="L5" s="134">
        <f t="shared" si="0"/>
        <v>7.0553194183897536E-2</v>
      </c>
      <c r="M5" s="134">
        <f t="shared" si="1"/>
        <v>0.1</v>
      </c>
      <c r="N5" s="134">
        <f t="shared" si="2"/>
        <v>0.1</v>
      </c>
    </row>
    <row r="6" spans="1:14">
      <c r="A6" s="95" t="s">
        <v>218</v>
      </c>
      <c r="B6" s="95" t="s">
        <v>95</v>
      </c>
      <c r="C6" s="95" t="s">
        <v>150</v>
      </c>
      <c r="D6" s="95">
        <v>6250</v>
      </c>
      <c r="E6" s="96">
        <v>0.22</v>
      </c>
      <c r="F6" s="96">
        <v>50.8</v>
      </c>
      <c r="G6" s="96">
        <v>0</v>
      </c>
      <c r="H6" s="96">
        <v>0.60699999999999998</v>
      </c>
      <c r="I6" s="96">
        <v>3.3000000000000002E-2</v>
      </c>
      <c r="J6" s="96">
        <v>2.5999999999999999E-2</v>
      </c>
      <c r="K6" s="96">
        <v>3.96648850432</v>
      </c>
      <c r="L6" s="134">
        <f t="shared" si="0"/>
        <v>0.43657816804215471</v>
      </c>
      <c r="M6" s="134">
        <f t="shared" si="1"/>
        <v>0.7</v>
      </c>
      <c r="N6" s="134">
        <f t="shared" si="2"/>
        <v>0.9</v>
      </c>
    </row>
    <row r="7" spans="1:14">
      <c r="A7" s="95" t="s">
        <v>218</v>
      </c>
      <c r="B7" s="95" t="s">
        <v>93</v>
      </c>
      <c r="C7" s="95" t="s">
        <v>150</v>
      </c>
      <c r="D7" s="95">
        <v>5120</v>
      </c>
      <c r="E7" s="96">
        <v>0.22</v>
      </c>
      <c r="F7" s="96">
        <v>50.8</v>
      </c>
      <c r="G7" s="96">
        <v>0</v>
      </c>
      <c r="H7" s="96">
        <v>0.505</v>
      </c>
      <c r="I7" s="96">
        <v>6.8000000000000005E-2</v>
      </c>
      <c r="J7" s="96">
        <v>5.2999999999999999E-2</v>
      </c>
      <c r="K7" s="96">
        <v>3.7877739867999999E-2</v>
      </c>
      <c r="L7" s="134">
        <f t="shared" si="0"/>
        <v>8.4985022350502655E-3</v>
      </c>
      <c r="M7" s="134">
        <f t="shared" si="1"/>
        <v>0</v>
      </c>
      <c r="N7" s="134">
        <f t="shared" si="2"/>
        <v>0</v>
      </c>
    </row>
    <row r="8" spans="1:14">
      <c r="A8" s="95" t="s">
        <v>218</v>
      </c>
      <c r="B8" s="95" t="s">
        <v>93</v>
      </c>
      <c r="C8" s="95" t="s">
        <v>150</v>
      </c>
      <c r="D8" s="95">
        <v>1110</v>
      </c>
      <c r="E8" s="96">
        <v>0.22</v>
      </c>
      <c r="F8" s="96">
        <v>50.8</v>
      </c>
      <c r="G8" s="96">
        <v>0</v>
      </c>
      <c r="H8" s="96">
        <v>0.96799999999999997</v>
      </c>
      <c r="I8" s="96">
        <v>0.125</v>
      </c>
      <c r="J8" s="96">
        <v>0.28799999999999998</v>
      </c>
      <c r="K8" s="96">
        <v>2.18573920001</v>
      </c>
      <c r="L8" s="134">
        <f t="shared" si="0"/>
        <v>2.6648532326521917</v>
      </c>
      <c r="M8" s="134">
        <f t="shared" si="1"/>
        <v>7</v>
      </c>
      <c r="N8" s="134">
        <f t="shared" si="2"/>
        <v>1.4</v>
      </c>
    </row>
    <row r="9" spans="1:14">
      <c r="A9" s="95" t="s">
        <v>218</v>
      </c>
      <c r="B9" s="95" t="s">
        <v>93</v>
      </c>
      <c r="C9" s="95" t="s">
        <v>150</v>
      </c>
      <c r="D9" s="95">
        <v>1110</v>
      </c>
      <c r="E9" s="96">
        <v>0.22</v>
      </c>
      <c r="F9" s="96">
        <v>50.8</v>
      </c>
      <c r="G9" s="96">
        <v>0</v>
      </c>
      <c r="H9" s="96">
        <v>0.96799999999999997</v>
      </c>
      <c r="I9" s="96">
        <v>0.125</v>
      </c>
      <c r="J9" s="96">
        <v>0.28799999999999998</v>
      </c>
      <c r="K9" s="96">
        <v>0.18410192115599999</v>
      </c>
      <c r="L9" s="134">
        <f t="shared" si="0"/>
        <v>0.22445706227339515</v>
      </c>
      <c r="M9" s="134">
        <f t="shared" si="1"/>
        <v>0.6</v>
      </c>
      <c r="N9" s="134">
        <f t="shared" si="2"/>
        <v>0.1</v>
      </c>
    </row>
    <row r="10" spans="1:14">
      <c r="A10" s="95" t="s">
        <v>218</v>
      </c>
      <c r="B10" s="95" t="s">
        <v>93</v>
      </c>
      <c r="C10" s="95" t="s">
        <v>150</v>
      </c>
      <c r="D10" s="95">
        <v>5120</v>
      </c>
      <c r="E10" s="96">
        <v>0.22</v>
      </c>
      <c r="F10" s="96">
        <v>50.8</v>
      </c>
      <c r="G10" s="96">
        <v>0</v>
      </c>
      <c r="H10" s="96">
        <v>0.505</v>
      </c>
      <c r="I10" s="96">
        <v>6.8000000000000005E-2</v>
      </c>
      <c r="J10" s="96">
        <v>5.2999999999999999E-2</v>
      </c>
      <c r="K10" s="96">
        <v>2.4772301655600001E-2</v>
      </c>
      <c r="L10" s="134">
        <f t="shared" si="0"/>
        <v>5.5580787481281195E-3</v>
      </c>
      <c r="M10" s="134">
        <f t="shared" si="1"/>
        <v>0</v>
      </c>
      <c r="N10" s="134">
        <f t="shared" si="2"/>
        <v>0</v>
      </c>
    </row>
    <row r="11" spans="1:14">
      <c r="A11" s="95" t="s">
        <v>218</v>
      </c>
      <c r="B11" s="95" t="s">
        <v>93</v>
      </c>
      <c r="C11" s="95" t="s">
        <v>150</v>
      </c>
      <c r="D11" s="95">
        <v>5120</v>
      </c>
      <c r="E11" s="96">
        <v>0.22</v>
      </c>
      <c r="F11" s="96">
        <v>50.8</v>
      </c>
      <c r="G11" s="96">
        <v>0</v>
      </c>
      <c r="H11" s="96">
        <v>0.505</v>
      </c>
      <c r="I11" s="96">
        <v>6.8000000000000005E-2</v>
      </c>
      <c r="J11" s="96">
        <v>5.2999999999999999E-2</v>
      </c>
      <c r="K11" s="96">
        <v>5.6204878340399998E-3</v>
      </c>
      <c r="L11" s="134">
        <f t="shared" si="0"/>
        <v>1.2610501203641079E-3</v>
      </c>
      <c r="M11" s="134">
        <f t="shared" si="1"/>
        <v>0</v>
      </c>
      <c r="N11" s="134">
        <f t="shared" si="2"/>
        <v>0</v>
      </c>
    </row>
    <row r="12" spans="1:14">
      <c r="A12" s="95" t="s">
        <v>218</v>
      </c>
      <c r="B12" s="95" t="s">
        <v>93</v>
      </c>
      <c r="C12" s="95" t="s">
        <v>150</v>
      </c>
      <c r="D12" s="95">
        <v>5120</v>
      </c>
      <c r="E12" s="96">
        <v>0.22</v>
      </c>
      <c r="F12" s="96">
        <v>50.8</v>
      </c>
      <c r="G12" s="96">
        <v>0</v>
      </c>
      <c r="H12" s="96">
        <v>0.505</v>
      </c>
      <c r="I12" s="96">
        <v>6.8000000000000005E-2</v>
      </c>
      <c r="J12" s="96">
        <v>5.2999999999999999E-2</v>
      </c>
      <c r="K12" s="96">
        <v>8.6571932993300002E-2</v>
      </c>
      <c r="L12" s="134">
        <f t="shared" si="0"/>
        <v>1.9423856032596741E-2</v>
      </c>
      <c r="M12" s="134">
        <f t="shared" si="1"/>
        <v>0</v>
      </c>
      <c r="N12" s="134">
        <f t="shared" si="2"/>
        <v>0</v>
      </c>
    </row>
    <row r="13" spans="1:14">
      <c r="A13" s="95" t="s">
        <v>218</v>
      </c>
      <c r="B13" s="95" t="s">
        <v>93</v>
      </c>
      <c r="C13" s="95" t="s">
        <v>150</v>
      </c>
      <c r="D13" s="95">
        <v>5120</v>
      </c>
      <c r="E13" s="96">
        <v>0.22</v>
      </c>
      <c r="F13" s="96">
        <v>50.8</v>
      </c>
      <c r="G13" s="96">
        <v>0</v>
      </c>
      <c r="H13" s="96">
        <v>0.505</v>
      </c>
      <c r="I13" s="96">
        <v>6.8000000000000005E-2</v>
      </c>
      <c r="J13" s="96">
        <v>5.2999999999999999E-2</v>
      </c>
      <c r="K13" s="96">
        <v>2.0385659349799998E-2</v>
      </c>
      <c r="L13" s="134">
        <f t="shared" si="0"/>
        <v>4.5738624361167926E-3</v>
      </c>
      <c r="M13" s="134">
        <f t="shared" si="1"/>
        <v>0</v>
      </c>
      <c r="N13" s="134">
        <f t="shared" si="2"/>
        <v>0</v>
      </c>
    </row>
    <row r="14" spans="1:14">
      <c r="A14" s="95" t="s">
        <v>218</v>
      </c>
      <c r="B14" s="95" t="s">
        <v>93</v>
      </c>
      <c r="C14" s="95" t="s">
        <v>150</v>
      </c>
      <c r="D14" s="95">
        <v>1210</v>
      </c>
      <c r="E14" s="96">
        <v>0.22</v>
      </c>
      <c r="F14" s="96">
        <v>50.8</v>
      </c>
      <c r="G14" s="96">
        <v>0</v>
      </c>
      <c r="H14" s="96">
        <v>1.2450000000000001</v>
      </c>
      <c r="I14" s="96">
        <v>0.21299999999999999</v>
      </c>
      <c r="J14" s="96">
        <v>0.28799999999999998</v>
      </c>
      <c r="K14" s="96">
        <v>52.1308223889</v>
      </c>
      <c r="L14" s="134">
        <f t="shared" si="0"/>
        <v>63.557898656546875</v>
      </c>
      <c r="M14" s="134">
        <f t="shared" si="1"/>
        <v>215.3</v>
      </c>
      <c r="N14" s="134">
        <f t="shared" si="2"/>
        <v>48.3</v>
      </c>
    </row>
    <row r="15" spans="1:14">
      <c r="A15" s="95" t="s">
        <v>218</v>
      </c>
      <c r="B15" s="95" t="s">
        <v>93</v>
      </c>
      <c r="C15" s="95" t="s">
        <v>150</v>
      </c>
      <c r="D15" s="95">
        <v>3200</v>
      </c>
      <c r="E15" s="96">
        <v>0.22</v>
      </c>
      <c r="F15" s="96">
        <v>50.8</v>
      </c>
      <c r="G15" s="96">
        <v>0</v>
      </c>
      <c r="H15" s="96">
        <v>0.69099999999999995</v>
      </c>
      <c r="I15" s="96">
        <v>3.5999999999999997E-2</v>
      </c>
      <c r="J15" s="96">
        <v>0.26200000000000001</v>
      </c>
      <c r="K15" s="96">
        <v>3.7867876665099998E-2</v>
      </c>
      <c r="L15" s="134">
        <f t="shared" si="0"/>
        <v>4.2000524271817913E-2</v>
      </c>
      <c r="M15" s="134">
        <f t="shared" si="1"/>
        <v>0.1</v>
      </c>
      <c r="N15" s="134">
        <f t="shared" si="2"/>
        <v>0</v>
      </c>
    </row>
    <row r="16" spans="1:14">
      <c r="A16" s="95" t="s">
        <v>218</v>
      </c>
      <c r="B16" s="95" t="s">
        <v>93</v>
      </c>
      <c r="C16" s="95" t="s">
        <v>150</v>
      </c>
      <c r="D16" s="95">
        <v>5120</v>
      </c>
      <c r="E16" s="96">
        <v>0.22</v>
      </c>
      <c r="F16" s="96">
        <v>50.8</v>
      </c>
      <c r="G16" s="96">
        <v>0</v>
      </c>
      <c r="H16" s="96">
        <v>0.505</v>
      </c>
      <c r="I16" s="96">
        <v>6.8000000000000005E-2</v>
      </c>
      <c r="J16" s="96">
        <v>5.2999999999999999E-2</v>
      </c>
      <c r="K16" s="96">
        <v>1.8626905876100001E-2</v>
      </c>
      <c r="L16" s="134">
        <f t="shared" si="0"/>
        <v>4.1792567817343033E-3</v>
      </c>
      <c r="M16" s="134">
        <f t="shared" si="1"/>
        <v>0</v>
      </c>
      <c r="N16" s="134">
        <f t="shared" si="2"/>
        <v>0</v>
      </c>
    </row>
    <row r="17" spans="1:14">
      <c r="A17" s="95" t="s">
        <v>218</v>
      </c>
      <c r="B17" s="95" t="s">
        <v>93</v>
      </c>
      <c r="C17" s="95" t="s">
        <v>150</v>
      </c>
      <c r="D17" s="95">
        <v>5120</v>
      </c>
      <c r="E17" s="96">
        <v>0.22</v>
      </c>
      <c r="F17" s="96">
        <v>50.8</v>
      </c>
      <c r="G17" s="96">
        <v>0</v>
      </c>
      <c r="H17" s="96">
        <v>0.505</v>
      </c>
      <c r="I17" s="96">
        <v>6.8000000000000005E-2</v>
      </c>
      <c r="J17" s="96">
        <v>5.2999999999999999E-2</v>
      </c>
      <c r="K17" s="96">
        <v>1.59706652475E-3</v>
      </c>
      <c r="L17" s="134">
        <f t="shared" si="0"/>
        <v>3.5832849260307502E-4</v>
      </c>
      <c r="M17" s="134">
        <f t="shared" si="1"/>
        <v>0</v>
      </c>
      <c r="N17" s="134">
        <f t="shared" si="2"/>
        <v>0</v>
      </c>
    </row>
    <row r="18" spans="1:14">
      <c r="A18" s="95" t="s">
        <v>218</v>
      </c>
      <c r="B18" s="95" t="s">
        <v>93</v>
      </c>
      <c r="C18" s="95" t="s">
        <v>150</v>
      </c>
      <c r="D18" s="95">
        <v>1110</v>
      </c>
      <c r="E18" s="96">
        <v>0.22</v>
      </c>
      <c r="F18" s="96">
        <v>50.8</v>
      </c>
      <c r="G18" s="96">
        <v>0</v>
      </c>
      <c r="H18" s="96">
        <v>0.96799999999999997</v>
      </c>
      <c r="I18" s="96">
        <v>0.125</v>
      </c>
      <c r="J18" s="96">
        <v>0.28799999999999998</v>
      </c>
      <c r="K18" s="96">
        <v>12.7265502805</v>
      </c>
      <c r="L18" s="134">
        <f t="shared" si="0"/>
        <v>15.516210101985598</v>
      </c>
      <c r="M18" s="134">
        <f t="shared" si="1"/>
        <v>40.9</v>
      </c>
      <c r="N18" s="134">
        <f t="shared" si="2"/>
        <v>8.1</v>
      </c>
    </row>
    <row r="19" spans="1:14">
      <c r="A19" s="95" t="s">
        <v>218</v>
      </c>
      <c r="B19" s="95" t="s">
        <v>95</v>
      </c>
      <c r="C19" s="95" t="s">
        <v>150</v>
      </c>
      <c r="D19" s="95">
        <v>6410</v>
      </c>
      <c r="E19" s="96">
        <v>0.22</v>
      </c>
      <c r="F19" s="96">
        <v>50.8</v>
      </c>
      <c r="G19" s="96">
        <v>0</v>
      </c>
      <c r="H19" s="96">
        <v>0.60699999999999998</v>
      </c>
      <c r="I19" s="96">
        <v>3.3000000000000002E-2</v>
      </c>
      <c r="J19" s="96">
        <v>2.5999999999999999E-2</v>
      </c>
      <c r="K19" s="96">
        <v>0.78669173771000001</v>
      </c>
      <c r="L19" s="134">
        <f t="shared" si="0"/>
        <v>8.6588537263947329E-2</v>
      </c>
      <c r="M19" s="134">
        <f t="shared" si="1"/>
        <v>0.1</v>
      </c>
      <c r="N19" s="134">
        <f t="shared" si="2"/>
        <v>0.2</v>
      </c>
    </row>
    <row r="20" spans="1:14">
      <c r="A20" s="95" t="s">
        <v>218</v>
      </c>
      <c r="B20" s="95" t="s">
        <v>95</v>
      </c>
      <c r="C20" s="95" t="s">
        <v>150</v>
      </c>
      <c r="D20" s="95">
        <v>1210</v>
      </c>
      <c r="E20" s="96">
        <v>0.22</v>
      </c>
      <c r="F20" s="96">
        <v>50.8</v>
      </c>
      <c r="G20" s="96">
        <v>0</v>
      </c>
      <c r="H20" s="96">
        <v>1.2450000000000001</v>
      </c>
      <c r="I20" s="96">
        <v>0.21299999999999999</v>
      </c>
      <c r="J20" s="96">
        <v>0.28799999999999998</v>
      </c>
      <c r="K20" s="96">
        <v>6.0093079009200003E-2</v>
      </c>
      <c r="L20" s="134">
        <f t="shared" si="0"/>
        <v>7.3265481928016629E-2</v>
      </c>
      <c r="M20" s="134">
        <f t="shared" si="1"/>
        <v>0.2</v>
      </c>
      <c r="N20" s="134">
        <f t="shared" si="2"/>
        <v>0.1</v>
      </c>
    </row>
    <row r="21" spans="1:14">
      <c r="A21" s="95" t="s">
        <v>218</v>
      </c>
      <c r="B21" s="95" t="s">
        <v>95</v>
      </c>
      <c r="C21" s="95" t="s">
        <v>150</v>
      </c>
      <c r="D21" s="95">
        <v>6250</v>
      </c>
      <c r="E21" s="96">
        <v>0.22</v>
      </c>
      <c r="F21" s="96">
        <v>50.8</v>
      </c>
      <c r="G21" s="96">
        <v>0</v>
      </c>
      <c r="H21" s="96">
        <v>0.60699999999999998</v>
      </c>
      <c r="I21" s="96">
        <v>3.3000000000000002E-2</v>
      </c>
      <c r="J21" s="96">
        <v>2.5999999999999999E-2</v>
      </c>
      <c r="K21" s="96">
        <v>4.3050821832299997</v>
      </c>
      <c r="L21" s="134">
        <f t="shared" si="0"/>
        <v>0.47384604563418198</v>
      </c>
      <c r="M21" s="134">
        <f t="shared" si="1"/>
        <v>0.8</v>
      </c>
      <c r="N21" s="134">
        <f t="shared" si="2"/>
        <v>1</v>
      </c>
    </row>
    <row r="22" spans="1:14">
      <c r="A22" s="95" t="s">
        <v>218</v>
      </c>
      <c r="B22" s="95" t="s">
        <v>95</v>
      </c>
      <c r="C22" s="95" t="s">
        <v>150</v>
      </c>
      <c r="D22" s="95">
        <v>1110</v>
      </c>
      <c r="E22" s="96">
        <v>0.22</v>
      </c>
      <c r="F22" s="96">
        <v>50.8</v>
      </c>
      <c r="G22" s="96">
        <v>0</v>
      </c>
      <c r="H22" s="96">
        <v>0.96799999999999997</v>
      </c>
      <c r="I22" s="96">
        <v>0.125</v>
      </c>
      <c r="J22" s="96">
        <v>0.28799999999999998</v>
      </c>
      <c r="K22" s="96">
        <v>2.5973149961800002</v>
      </c>
      <c r="L22" s="134">
        <f t="shared" si="0"/>
        <v>3.1666464433426555</v>
      </c>
      <c r="M22" s="134">
        <f t="shared" si="1"/>
        <v>8.3000000000000007</v>
      </c>
      <c r="N22" s="134">
        <f t="shared" si="2"/>
        <v>1.6</v>
      </c>
    </row>
    <row r="23" spans="1:14">
      <c r="A23" s="95" t="s">
        <v>218</v>
      </c>
      <c r="B23" s="95" t="s">
        <v>95</v>
      </c>
      <c r="C23" s="95" t="s">
        <v>150</v>
      </c>
      <c r="D23" s="95">
        <v>4110</v>
      </c>
      <c r="E23" s="96">
        <v>0.22</v>
      </c>
      <c r="F23" s="96">
        <v>50.8</v>
      </c>
      <c r="G23" s="96">
        <v>0</v>
      </c>
      <c r="H23" s="96">
        <v>0.69099999999999995</v>
      </c>
      <c r="I23" s="96">
        <v>3.5999999999999997E-2</v>
      </c>
      <c r="J23" s="96">
        <v>0.26200000000000001</v>
      </c>
      <c r="K23" s="96">
        <v>0.58747915340300005</v>
      </c>
      <c r="L23" s="134">
        <f t="shared" si="0"/>
        <v>0.65159271167771415</v>
      </c>
      <c r="M23" s="134">
        <f t="shared" si="1"/>
        <v>1.2</v>
      </c>
      <c r="N23" s="134">
        <f t="shared" si="2"/>
        <v>0.2</v>
      </c>
    </row>
    <row r="24" spans="1:14">
      <c r="A24" s="95" t="s">
        <v>218</v>
      </c>
      <c r="B24" s="95" t="s">
        <v>95</v>
      </c>
      <c r="C24" s="95" t="s">
        <v>150</v>
      </c>
      <c r="D24" s="95">
        <v>5120</v>
      </c>
      <c r="E24" s="96">
        <v>0.22</v>
      </c>
      <c r="F24" s="96">
        <v>50.8</v>
      </c>
      <c r="G24" s="96">
        <v>0</v>
      </c>
      <c r="H24" s="96">
        <v>0.505</v>
      </c>
      <c r="I24" s="96">
        <v>6.8000000000000005E-2</v>
      </c>
      <c r="J24" s="96">
        <v>5.2999999999999999E-2</v>
      </c>
      <c r="K24" s="96">
        <v>0.39629128984299999</v>
      </c>
      <c r="L24" s="134">
        <f t="shared" si="0"/>
        <v>8.891455573110775E-2</v>
      </c>
      <c r="M24" s="134">
        <f t="shared" si="1"/>
        <v>0.1</v>
      </c>
      <c r="N24" s="134">
        <f t="shared" si="2"/>
        <v>0.1</v>
      </c>
    </row>
    <row r="25" spans="1:14">
      <c r="A25" s="95" t="s">
        <v>218</v>
      </c>
      <c r="B25" s="95" t="s">
        <v>95</v>
      </c>
      <c r="C25" s="95" t="s">
        <v>150</v>
      </c>
      <c r="D25" s="95">
        <v>1110</v>
      </c>
      <c r="E25" s="96">
        <v>0.22</v>
      </c>
      <c r="F25" s="96">
        <v>50.8</v>
      </c>
      <c r="G25" s="96">
        <v>0</v>
      </c>
      <c r="H25" s="96">
        <v>0.96799999999999997</v>
      </c>
      <c r="I25" s="96">
        <v>0.125</v>
      </c>
      <c r="J25" s="96">
        <v>0.28799999999999998</v>
      </c>
      <c r="K25" s="96">
        <v>0.97636066061399995</v>
      </c>
      <c r="L25" s="134">
        <f t="shared" si="0"/>
        <v>1.1903789174205885</v>
      </c>
      <c r="M25" s="134">
        <f t="shared" si="1"/>
        <v>3.1</v>
      </c>
      <c r="N25" s="134">
        <f t="shared" si="2"/>
        <v>0.6</v>
      </c>
    </row>
    <row r="26" spans="1:14">
      <c r="A26" s="95" t="s">
        <v>218</v>
      </c>
      <c r="B26" s="95" t="s">
        <v>95</v>
      </c>
      <c r="C26" s="95" t="s">
        <v>150</v>
      </c>
      <c r="D26" s="95">
        <v>1110</v>
      </c>
      <c r="E26" s="96">
        <v>0.22</v>
      </c>
      <c r="F26" s="96">
        <v>50.8</v>
      </c>
      <c r="G26" s="96">
        <v>0</v>
      </c>
      <c r="H26" s="96">
        <v>0.96799999999999997</v>
      </c>
      <c r="I26" s="96">
        <v>0.125</v>
      </c>
      <c r="J26" s="96">
        <v>0.28799999999999998</v>
      </c>
      <c r="K26" s="96">
        <v>1.54127780449</v>
      </c>
      <c r="L26" s="134">
        <f t="shared" si="0"/>
        <v>1.8791258992342079</v>
      </c>
      <c r="M26" s="134">
        <f t="shared" si="1"/>
        <v>4.9000000000000004</v>
      </c>
      <c r="N26" s="134">
        <f t="shared" si="2"/>
        <v>1</v>
      </c>
    </row>
    <row r="27" spans="1:14">
      <c r="A27" s="95" t="s">
        <v>218</v>
      </c>
      <c r="B27" s="95" t="s">
        <v>92</v>
      </c>
      <c r="C27" s="95" t="s">
        <v>150</v>
      </c>
      <c r="D27" s="95">
        <v>4110</v>
      </c>
      <c r="E27" s="96">
        <v>0.22</v>
      </c>
      <c r="F27" s="96">
        <v>50.8</v>
      </c>
      <c r="G27" s="96">
        <v>0</v>
      </c>
      <c r="H27" s="96">
        <v>0.69099999999999995</v>
      </c>
      <c r="I27" s="96">
        <v>3.5999999999999997E-2</v>
      </c>
      <c r="J27" s="96">
        <v>0.26200000000000001</v>
      </c>
      <c r="K27" s="96">
        <v>1.1611106798099999</v>
      </c>
      <c r="L27" s="134">
        <f t="shared" si="0"/>
        <v>1.287826558666598</v>
      </c>
      <c r="M27" s="134">
        <f t="shared" si="1"/>
        <v>2.4</v>
      </c>
      <c r="N27" s="134">
        <f t="shared" si="2"/>
        <v>0.4</v>
      </c>
    </row>
    <row r="28" spans="1:14">
      <c r="A28" s="95" t="s">
        <v>218</v>
      </c>
      <c r="B28" s="95" t="s">
        <v>92</v>
      </c>
      <c r="C28" s="95" t="s">
        <v>150</v>
      </c>
      <c r="D28" s="95">
        <v>5120</v>
      </c>
      <c r="E28" s="96">
        <v>0.22</v>
      </c>
      <c r="F28" s="96">
        <v>50.8</v>
      </c>
      <c r="G28" s="96">
        <v>0</v>
      </c>
      <c r="H28" s="96">
        <v>0.505</v>
      </c>
      <c r="I28" s="96">
        <v>6.8000000000000005E-2</v>
      </c>
      <c r="J28" s="96">
        <v>5.2999999999999999E-2</v>
      </c>
      <c r="K28" s="96">
        <v>5.7862249290499997E-2</v>
      </c>
      <c r="L28" s="134">
        <f t="shared" si="0"/>
        <v>1.2982359999145182E-2</v>
      </c>
      <c r="M28" s="134">
        <f t="shared" si="1"/>
        <v>0</v>
      </c>
      <c r="N28" s="134">
        <f t="shared" si="2"/>
        <v>0</v>
      </c>
    </row>
    <row r="29" spans="1:14">
      <c r="A29" s="95" t="s">
        <v>218</v>
      </c>
      <c r="B29" s="95" t="s">
        <v>92</v>
      </c>
      <c r="C29" s="95" t="s">
        <v>150</v>
      </c>
      <c r="D29" s="95">
        <v>5120</v>
      </c>
      <c r="E29" s="96">
        <v>0.22</v>
      </c>
      <c r="F29" s="96">
        <v>50.8</v>
      </c>
      <c r="G29" s="96">
        <v>0</v>
      </c>
      <c r="H29" s="96">
        <v>0.505</v>
      </c>
      <c r="I29" s="96">
        <v>6.8000000000000005E-2</v>
      </c>
      <c r="J29" s="96">
        <v>5.2999999999999999E-2</v>
      </c>
      <c r="K29" s="96">
        <v>4.7557565890399999E-4</v>
      </c>
      <c r="L29" s="134">
        <f t="shared" si="0"/>
        <v>1.0670332533609411E-4</v>
      </c>
      <c r="M29" s="134">
        <f t="shared" si="1"/>
        <v>0</v>
      </c>
      <c r="N29" s="134">
        <f t="shared" si="2"/>
        <v>0</v>
      </c>
    </row>
    <row r="30" spans="1:14">
      <c r="A30" s="95" t="s">
        <v>218</v>
      </c>
      <c r="B30" s="95" t="s">
        <v>95</v>
      </c>
      <c r="C30" s="95" t="s">
        <v>150</v>
      </c>
      <c r="D30" s="95">
        <v>5120</v>
      </c>
      <c r="E30" s="96">
        <v>0.22</v>
      </c>
      <c r="F30" s="96">
        <v>50.8</v>
      </c>
      <c r="G30" s="96">
        <v>0</v>
      </c>
      <c r="H30" s="96">
        <v>0.505</v>
      </c>
      <c r="I30" s="96">
        <v>6.8000000000000005E-2</v>
      </c>
      <c r="J30" s="96">
        <v>5.2999999999999999E-2</v>
      </c>
      <c r="K30" s="96">
        <v>5.4854761220599998E-2</v>
      </c>
      <c r="L30" s="134">
        <f t="shared" si="0"/>
        <v>1.230757992586195E-2</v>
      </c>
      <c r="M30" s="134">
        <f t="shared" si="1"/>
        <v>0</v>
      </c>
      <c r="N30" s="134">
        <f t="shared" si="2"/>
        <v>0</v>
      </c>
    </row>
    <row r="31" spans="1:14">
      <c r="A31" s="95" t="s">
        <v>218</v>
      </c>
      <c r="B31" s="95" t="s">
        <v>95</v>
      </c>
      <c r="C31" s="95" t="s">
        <v>150</v>
      </c>
      <c r="D31" s="95">
        <v>1210</v>
      </c>
      <c r="E31" s="96">
        <v>0.22</v>
      </c>
      <c r="F31" s="96">
        <v>50.8</v>
      </c>
      <c r="G31" s="96">
        <v>0</v>
      </c>
      <c r="H31" s="96">
        <v>1.2450000000000001</v>
      </c>
      <c r="I31" s="96">
        <v>0.21299999999999999</v>
      </c>
      <c r="J31" s="96">
        <v>0.28799999999999998</v>
      </c>
      <c r="K31" s="96">
        <v>8.4357155796400001</v>
      </c>
      <c r="L31" s="134">
        <f t="shared" si="0"/>
        <v>10.284824434697088</v>
      </c>
      <c r="M31" s="134">
        <f t="shared" si="1"/>
        <v>34.799999999999997</v>
      </c>
      <c r="N31" s="134">
        <f t="shared" si="2"/>
        <v>7.8</v>
      </c>
    </row>
    <row r="32" spans="1:14">
      <c r="A32" s="95" t="s">
        <v>218</v>
      </c>
      <c r="B32" s="95" t="s">
        <v>95</v>
      </c>
      <c r="C32" s="95" t="s">
        <v>150</v>
      </c>
      <c r="D32" s="95">
        <v>4110</v>
      </c>
      <c r="E32" s="96">
        <v>0.22</v>
      </c>
      <c r="F32" s="96">
        <v>50.8</v>
      </c>
      <c r="G32" s="96">
        <v>0</v>
      </c>
      <c r="H32" s="96">
        <v>0.69099999999999995</v>
      </c>
      <c r="I32" s="96">
        <v>3.5999999999999997E-2</v>
      </c>
      <c r="J32" s="96">
        <v>0.26200000000000001</v>
      </c>
      <c r="K32" s="96">
        <v>0.23071801307299999</v>
      </c>
      <c r="L32" s="134">
        <f t="shared" si="0"/>
        <v>0.25589703889970006</v>
      </c>
      <c r="M32" s="134">
        <f t="shared" si="1"/>
        <v>0.5</v>
      </c>
      <c r="N32" s="134">
        <f t="shared" si="2"/>
        <v>0.1</v>
      </c>
    </row>
    <row r="33" spans="1:14">
      <c r="A33" s="95" t="s">
        <v>218</v>
      </c>
      <c r="B33" s="95" t="s">
        <v>95</v>
      </c>
      <c r="C33" s="95" t="s">
        <v>150</v>
      </c>
      <c r="D33" s="95">
        <v>1210</v>
      </c>
      <c r="E33" s="96">
        <v>0.22</v>
      </c>
      <c r="F33" s="96">
        <v>50.8</v>
      </c>
      <c r="G33" s="96">
        <v>0</v>
      </c>
      <c r="H33" s="96">
        <v>1.2450000000000001</v>
      </c>
      <c r="I33" s="96">
        <v>0.21299999999999999</v>
      </c>
      <c r="J33" s="96">
        <v>0.28799999999999998</v>
      </c>
      <c r="K33" s="96">
        <v>2.7304891913199998</v>
      </c>
      <c r="L33" s="134">
        <f t="shared" si="0"/>
        <v>3.3290124220573429</v>
      </c>
      <c r="M33" s="134">
        <f t="shared" si="1"/>
        <v>11.3</v>
      </c>
      <c r="N33" s="134">
        <f t="shared" si="2"/>
        <v>2.5</v>
      </c>
    </row>
    <row r="34" spans="1:14">
      <c r="A34" s="95" t="s">
        <v>218</v>
      </c>
      <c r="B34" s="95" t="s">
        <v>95</v>
      </c>
      <c r="C34" s="95" t="s">
        <v>150</v>
      </c>
      <c r="D34" s="95">
        <v>4110</v>
      </c>
      <c r="E34" s="96">
        <v>0.22</v>
      </c>
      <c r="F34" s="96">
        <v>50.8</v>
      </c>
      <c r="G34" s="96">
        <v>0</v>
      </c>
      <c r="H34" s="96">
        <v>0.69099999999999995</v>
      </c>
      <c r="I34" s="96">
        <v>3.5999999999999997E-2</v>
      </c>
      <c r="J34" s="96">
        <v>0.26200000000000001</v>
      </c>
      <c r="K34" s="96">
        <v>0.251957844486</v>
      </c>
      <c r="L34" s="134">
        <f t="shared" si="0"/>
        <v>0.2794548439142388</v>
      </c>
      <c r="M34" s="134">
        <f t="shared" si="1"/>
        <v>0.5</v>
      </c>
      <c r="N34" s="134">
        <f t="shared" si="2"/>
        <v>0.1</v>
      </c>
    </row>
    <row r="35" spans="1:14">
      <c r="A35" s="95" t="s">
        <v>218</v>
      </c>
      <c r="B35" s="95" t="s">
        <v>95</v>
      </c>
      <c r="C35" s="95" t="s">
        <v>150</v>
      </c>
      <c r="D35" s="95">
        <v>1210</v>
      </c>
      <c r="E35" s="96">
        <v>0.22</v>
      </c>
      <c r="F35" s="96">
        <v>50.8</v>
      </c>
      <c r="G35" s="96">
        <v>0</v>
      </c>
      <c r="H35" s="96">
        <v>1.2450000000000001</v>
      </c>
      <c r="I35" s="96">
        <v>0.21299999999999999</v>
      </c>
      <c r="J35" s="96">
        <v>0.28799999999999998</v>
      </c>
      <c r="K35" s="96">
        <v>1.1941043118600001</v>
      </c>
      <c r="L35" s="134">
        <f t="shared" si="0"/>
        <v>1.455851977019712</v>
      </c>
      <c r="M35" s="134">
        <f t="shared" si="1"/>
        <v>4.9000000000000004</v>
      </c>
      <c r="N35" s="134">
        <f t="shared" si="2"/>
        <v>1.1000000000000001</v>
      </c>
    </row>
    <row r="36" spans="1:14">
      <c r="A36" s="95" t="s">
        <v>218</v>
      </c>
      <c r="B36" s="94"/>
      <c r="C36" s="95" t="s">
        <v>150</v>
      </c>
      <c r="D36" s="95">
        <v>4110</v>
      </c>
      <c r="E36" s="96">
        <v>0.22</v>
      </c>
      <c r="F36" s="96">
        <v>50.8</v>
      </c>
      <c r="G36" s="96">
        <v>0</v>
      </c>
      <c r="H36" s="96">
        <v>0.69099999999999995</v>
      </c>
      <c r="I36" s="96">
        <v>3.5999999999999997E-2</v>
      </c>
      <c r="J36" s="96">
        <v>0.26200000000000001</v>
      </c>
      <c r="K36" s="96">
        <v>1.61197766769E-2</v>
      </c>
      <c r="L36" s="134">
        <f t="shared" si="0"/>
        <v>1.7878981638239019E-2</v>
      </c>
      <c r="M36" s="134">
        <f t="shared" si="1"/>
        <v>0</v>
      </c>
      <c r="N36" s="134">
        <f t="shared" si="2"/>
        <v>0</v>
      </c>
    </row>
    <row r="37" spans="1:14">
      <c r="A37" s="95" t="s">
        <v>218</v>
      </c>
      <c r="B37" s="94"/>
      <c r="C37" s="95" t="s">
        <v>150</v>
      </c>
      <c r="D37" s="95">
        <v>4110</v>
      </c>
      <c r="E37" s="96">
        <v>0.22</v>
      </c>
      <c r="F37" s="96">
        <v>50.8</v>
      </c>
      <c r="G37" s="96">
        <v>0</v>
      </c>
      <c r="H37" s="96">
        <v>0.69099999999999995</v>
      </c>
      <c r="I37" s="96">
        <v>3.5999999999999997E-2</v>
      </c>
      <c r="J37" s="96">
        <v>0.26200000000000001</v>
      </c>
      <c r="K37" s="96">
        <v>6.36215727855E-2</v>
      </c>
      <c r="L37" s="134">
        <f t="shared" si="0"/>
        <v>7.05648070954909E-2</v>
      </c>
      <c r="M37" s="134">
        <f t="shared" si="1"/>
        <v>0.1</v>
      </c>
      <c r="N37" s="134">
        <f t="shared" si="2"/>
        <v>0</v>
      </c>
    </row>
    <row r="38" spans="1:14">
      <c r="A38" s="95" t="s">
        <v>218</v>
      </c>
      <c r="B38" s="94"/>
      <c r="C38" s="95" t="s">
        <v>150</v>
      </c>
      <c r="D38" s="95">
        <v>4110</v>
      </c>
      <c r="E38" s="96">
        <v>0.22</v>
      </c>
      <c r="F38" s="96">
        <v>50.8</v>
      </c>
      <c r="G38" s="96">
        <v>0</v>
      </c>
      <c r="H38" s="96">
        <v>0.69099999999999995</v>
      </c>
      <c r="I38" s="96">
        <v>3.5999999999999997E-2</v>
      </c>
      <c r="J38" s="96">
        <v>0.26200000000000001</v>
      </c>
      <c r="K38" s="96">
        <v>0.33150589123000002</v>
      </c>
      <c r="L38" s="134">
        <f t="shared" si="0"/>
        <v>0.36768423415956736</v>
      </c>
      <c r="M38" s="134">
        <f t="shared" si="1"/>
        <v>0.7</v>
      </c>
      <c r="N38" s="134">
        <f t="shared" si="2"/>
        <v>0.1</v>
      </c>
    </row>
    <row r="39" spans="1:14">
      <c r="A39" s="95" t="s">
        <v>218</v>
      </c>
      <c r="B39" s="94"/>
      <c r="C39" s="95" t="s">
        <v>150</v>
      </c>
      <c r="D39" s="95">
        <v>4110</v>
      </c>
      <c r="E39" s="96">
        <v>0.22</v>
      </c>
      <c r="F39" s="96">
        <v>50.8</v>
      </c>
      <c r="G39" s="96">
        <v>0</v>
      </c>
      <c r="H39" s="96">
        <v>0.69099999999999995</v>
      </c>
      <c r="I39" s="96">
        <v>3.5999999999999997E-2</v>
      </c>
      <c r="J39" s="96">
        <v>0.26200000000000001</v>
      </c>
      <c r="K39" s="96">
        <v>3.8193097600699999E-3</v>
      </c>
      <c r="L39" s="134">
        <f t="shared" si="0"/>
        <v>4.236123765218972E-3</v>
      </c>
      <c r="M39" s="134">
        <f t="shared" si="1"/>
        <v>0</v>
      </c>
      <c r="N39" s="134">
        <f t="shared" si="2"/>
        <v>0</v>
      </c>
    </row>
    <row r="40" spans="1:14">
      <c r="A40" s="95" t="s">
        <v>218</v>
      </c>
      <c r="B40" s="94"/>
      <c r="C40" s="95" t="s">
        <v>150</v>
      </c>
      <c r="D40" s="95">
        <v>4110</v>
      </c>
      <c r="E40" s="96">
        <v>0.22</v>
      </c>
      <c r="F40" s="96">
        <v>50.8</v>
      </c>
      <c r="G40" s="96">
        <v>0</v>
      </c>
      <c r="H40" s="96">
        <v>0.69099999999999995</v>
      </c>
      <c r="I40" s="96">
        <v>3.5999999999999997E-2</v>
      </c>
      <c r="J40" s="96">
        <v>0.26200000000000001</v>
      </c>
      <c r="K40" s="96">
        <v>6.5563914674399999E-3</v>
      </c>
      <c r="L40" s="134">
        <f t="shared" si="0"/>
        <v>7.2719123229199522E-3</v>
      </c>
      <c r="M40" s="134">
        <f t="shared" si="1"/>
        <v>0</v>
      </c>
      <c r="N40" s="134">
        <f t="shared" si="2"/>
        <v>0</v>
      </c>
    </row>
    <row r="41" spans="1:14">
      <c r="A41" s="95" t="s">
        <v>218</v>
      </c>
      <c r="B41" s="94"/>
      <c r="C41" s="95" t="s">
        <v>150</v>
      </c>
      <c r="D41" s="95">
        <v>4110</v>
      </c>
      <c r="E41" s="96">
        <v>0.22</v>
      </c>
      <c r="F41" s="96">
        <v>50.8</v>
      </c>
      <c r="G41" s="96">
        <v>0</v>
      </c>
      <c r="H41" s="96">
        <v>0.69099999999999995</v>
      </c>
      <c r="I41" s="96">
        <v>3.5999999999999997E-2</v>
      </c>
      <c r="J41" s="96">
        <v>0.26200000000000001</v>
      </c>
      <c r="K41" s="96">
        <v>1.5678830552700002E-2</v>
      </c>
      <c r="L41" s="134">
        <f t="shared" si="0"/>
        <v>1.738991359368466E-2</v>
      </c>
      <c r="M41" s="134">
        <f t="shared" si="1"/>
        <v>0</v>
      </c>
      <c r="N41" s="134">
        <f t="shared" si="2"/>
        <v>0</v>
      </c>
    </row>
    <row r="42" spans="1:14">
      <c r="A42" s="95" t="s">
        <v>218</v>
      </c>
      <c r="B42" s="94"/>
      <c r="C42" s="95" t="s">
        <v>150</v>
      </c>
      <c r="D42" s="95">
        <v>1210</v>
      </c>
      <c r="E42" s="96">
        <v>0.22</v>
      </c>
      <c r="F42" s="96">
        <v>50.8</v>
      </c>
      <c r="G42" s="96">
        <v>0</v>
      </c>
      <c r="H42" s="96">
        <v>1.2450000000000001</v>
      </c>
      <c r="I42" s="96">
        <v>0.21299999999999999</v>
      </c>
      <c r="J42" s="96">
        <v>0.28799999999999998</v>
      </c>
      <c r="K42" s="96">
        <v>3.4165022686700001E-5</v>
      </c>
      <c r="L42" s="134">
        <f t="shared" si="0"/>
        <v>4.1653995659624635E-5</v>
      </c>
      <c r="M42" s="134">
        <f t="shared" si="1"/>
        <v>0</v>
      </c>
      <c r="N42" s="134">
        <f t="shared" si="2"/>
        <v>0</v>
      </c>
    </row>
    <row r="43" spans="1:14">
      <c r="A43" s="95" t="s">
        <v>218</v>
      </c>
      <c r="B43" s="94"/>
      <c r="C43" s="95" t="s">
        <v>150</v>
      </c>
      <c r="D43" s="95">
        <v>1210</v>
      </c>
      <c r="E43" s="96">
        <v>0.22</v>
      </c>
      <c r="F43" s="96">
        <v>50.8</v>
      </c>
      <c r="G43" s="96">
        <v>0</v>
      </c>
      <c r="H43" s="96">
        <v>1.2450000000000001</v>
      </c>
      <c r="I43" s="96">
        <v>0.21299999999999999</v>
      </c>
      <c r="J43" s="96">
        <v>0.28799999999999998</v>
      </c>
      <c r="K43" s="96">
        <v>3.27784920307E-4</v>
      </c>
      <c r="L43" s="134">
        <f t="shared" si="0"/>
        <v>3.9963537483829432E-4</v>
      </c>
      <c r="M43" s="134">
        <f t="shared" si="1"/>
        <v>0</v>
      </c>
      <c r="N43" s="134">
        <f t="shared" si="2"/>
        <v>0</v>
      </c>
    </row>
    <row r="44" spans="1:14">
      <c r="A44" s="95" t="s">
        <v>218</v>
      </c>
      <c r="B44" s="94"/>
      <c r="C44" s="95" t="s">
        <v>150</v>
      </c>
      <c r="D44" s="95">
        <v>1210</v>
      </c>
      <c r="E44" s="96">
        <v>0.22</v>
      </c>
      <c r="F44" s="96">
        <v>50.8</v>
      </c>
      <c r="G44" s="96">
        <v>0</v>
      </c>
      <c r="H44" s="96">
        <v>1.2450000000000001</v>
      </c>
      <c r="I44" s="96">
        <v>0.21299999999999999</v>
      </c>
      <c r="J44" s="96">
        <v>0.28799999999999998</v>
      </c>
      <c r="K44" s="96">
        <v>9.7094051534200004E-2</v>
      </c>
      <c r="L44" s="134">
        <f t="shared" si="0"/>
        <v>0.11837706763049664</v>
      </c>
      <c r="M44" s="134">
        <f t="shared" si="1"/>
        <v>0.4</v>
      </c>
      <c r="N44" s="134">
        <f t="shared" si="2"/>
        <v>0.1</v>
      </c>
    </row>
    <row r="45" spans="1:14">
      <c r="A45" s="95" t="s">
        <v>218</v>
      </c>
      <c r="B45" s="94"/>
      <c r="C45" s="95" t="s">
        <v>150</v>
      </c>
      <c r="D45" s="95">
        <v>1210</v>
      </c>
      <c r="E45" s="96">
        <v>0.22</v>
      </c>
      <c r="F45" s="96">
        <v>50.8</v>
      </c>
      <c r="G45" s="96">
        <v>0</v>
      </c>
      <c r="H45" s="96">
        <v>1.2450000000000001</v>
      </c>
      <c r="I45" s="96">
        <v>0.21299999999999999</v>
      </c>
      <c r="J45" s="96">
        <v>0.28799999999999998</v>
      </c>
      <c r="K45" s="96">
        <v>7.9209711686200005E-3</v>
      </c>
      <c r="L45" s="134">
        <f t="shared" si="0"/>
        <v>9.6572480487815034E-3</v>
      </c>
      <c r="M45" s="134">
        <f t="shared" si="1"/>
        <v>0</v>
      </c>
      <c r="N45" s="134">
        <f t="shared" si="2"/>
        <v>0</v>
      </c>
    </row>
    <row r="46" spans="1:14">
      <c r="A46" s="95" t="s">
        <v>218</v>
      </c>
      <c r="B46" s="94"/>
      <c r="C46" s="95" t="s">
        <v>150</v>
      </c>
      <c r="D46" s="95">
        <v>1210</v>
      </c>
      <c r="E46" s="96">
        <v>0.22</v>
      </c>
      <c r="F46" s="96">
        <v>50.8</v>
      </c>
      <c r="G46" s="96">
        <v>0</v>
      </c>
      <c r="H46" s="96">
        <v>1.2450000000000001</v>
      </c>
      <c r="I46" s="96">
        <v>0.21299999999999999</v>
      </c>
      <c r="J46" s="96">
        <v>0.28799999999999998</v>
      </c>
      <c r="K46" s="96">
        <v>1.92431854698E-2</v>
      </c>
      <c r="L46" s="134">
        <f t="shared" si="0"/>
        <v>2.3461291724780158E-2</v>
      </c>
      <c r="M46" s="134">
        <f t="shared" si="1"/>
        <v>0.1</v>
      </c>
      <c r="N46" s="134">
        <f t="shared" si="2"/>
        <v>0</v>
      </c>
    </row>
    <row r="47" spans="1:14">
      <c r="A47" s="95" t="s">
        <v>218</v>
      </c>
      <c r="B47" s="94"/>
      <c r="C47" s="95" t="s">
        <v>150</v>
      </c>
      <c r="D47" s="95">
        <v>5120</v>
      </c>
      <c r="E47" s="96">
        <v>0.22</v>
      </c>
      <c r="F47" s="96">
        <v>50.8</v>
      </c>
      <c r="G47" s="96">
        <v>0</v>
      </c>
      <c r="H47" s="96">
        <v>0.505</v>
      </c>
      <c r="I47" s="96">
        <v>6.8000000000000005E-2</v>
      </c>
      <c r="J47" s="96">
        <v>5.2999999999999999E-2</v>
      </c>
      <c r="K47" s="96">
        <v>48.325304590499996</v>
      </c>
      <c r="L47" s="134">
        <f t="shared" si="0"/>
        <v>10.842587506621848</v>
      </c>
      <c r="M47" s="134">
        <f t="shared" si="1"/>
        <v>14.9</v>
      </c>
      <c r="N47" s="134">
        <f t="shared" si="2"/>
        <v>12.6</v>
      </c>
    </row>
    <row r="48" spans="1:14">
      <c r="A48" s="95" t="s">
        <v>218</v>
      </c>
      <c r="B48" s="94"/>
      <c r="C48" s="95" t="s">
        <v>150</v>
      </c>
      <c r="D48" s="95">
        <v>3200</v>
      </c>
      <c r="E48" s="96">
        <v>0.22</v>
      </c>
      <c r="F48" s="96">
        <v>50.8</v>
      </c>
      <c r="G48" s="96">
        <v>0</v>
      </c>
      <c r="H48" s="96">
        <v>0.69099999999999995</v>
      </c>
      <c r="I48" s="96">
        <v>3.5999999999999997E-2</v>
      </c>
      <c r="J48" s="96">
        <v>0.26200000000000001</v>
      </c>
      <c r="K48" s="96">
        <v>3.7812034438199999E-4</v>
      </c>
      <c r="L48" s="134">
        <f t="shared" si="0"/>
        <v>4.1938587796555555E-4</v>
      </c>
      <c r="M48" s="134">
        <f t="shared" si="1"/>
        <v>0</v>
      </c>
      <c r="N48" s="134">
        <f t="shared" si="2"/>
        <v>0</v>
      </c>
    </row>
    <row r="49" spans="1:14">
      <c r="A49" s="95" t="s">
        <v>218</v>
      </c>
      <c r="B49" s="94"/>
      <c r="C49" s="95" t="s">
        <v>150</v>
      </c>
      <c r="D49" s="95">
        <v>3200</v>
      </c>
      <c r="E49" s="96">
        <v>0.22</v>
      </c>
      <c r="F49" s="96">
        <v>50.8</v>
      </c>
      <c r="G49" s="96">
        <v>0</v>
      </c>
      <c r="H49" s="96">
        <v>0.69099999999999995</v>
      </c>
      <c r="I49" s="96">
        <v>3.5999999999999997E-2</v>
      </c>
      <c r="J49" s="96">
        <v>0.26200000000000001</v>
      </c>
      <c r="K49" s="96">
        <v>5.2179492870600003E-4</v>
      </c>
      <c r="L49" s="134">
        <f t="shared" si="0"/>
        <v>5.7874014859211475E-4</v>
      </c>
      <c r="M49" s="134">
        <f t="shared" si="1"/>
        <v>0</v>
      </c>
      <c r="N49" s="134">
        <f t="shared" si="2"/>
        <v>0</v>
      </c>
    </row>
    <row r="50" spans="1:14">
      <c r="A50" s="95" t="s">
        <v>218</v>
      </c>
      <c r="B50" s="94"/>
      <c r="C50" s="95" t="s">
        <v>150</v>
      </c>
      <c r="D50" s="95">
        <v>1210</v>
      </c>
      <c r="E50" s="96">
        <v>0.22</v>
      </c>
      <c r="F50" s="96">
        <v>50.8</v>
      </c>
      <c r="G50" s="96">
        <v>0</v>
      </c>
      <c r="H50" s="96">
        <v>1.2450000000000001</v>
      </c>
      <c r="I50" s="96">
        <v>0.21299999999999999</v>
      </c>
      <c r="J50" s="96">
        <v>0.28799999999999998</v>
      </c>
      <c r="K50" s="96">
        <v>3.1690798306800001E-2</v>
      </c>
      <c r="L50" s="134">
        <f t="shared" si="0"/>
        <v>3.8637421295650558E-2</v>
      </c>
      <c r="M50" s="134">
        <f t="shared" si="1"/>
        <v>0.1</v>
      </c>
      <c r="N50" s="134">
        <f t="shared" si="2"/>
        <v>0</v>
      </c>
    </row>
    <row r="51" spans="1:14">
      <c r="A51" s="95" t="s">
        <v>218</v>
      </c>
      <c r="B51" s="94"/>
      <c r="C51" s="95" t="s">
        <v>150</v>
      </c>
      <c r="D51" s="95">
        <v>1210</v>
      </c>
      <c r="E51" s="96">
        <v>0.22</v>
      </c>
      <c r="F51" s="96">
        <v>50.8</v>
      </c>
      <c r="G51" s="96">
        <v>0</v>
      </c>
      <c r="H51" s="96">
        <v>1.2450000000000001</v>
      </c>
      <c r="I51" s="96">
        <v>0.21299999999999999</v>
      </c>
      <c r="J51" s="96">
        <v>0.28799999999999998</v>
      </c>
      <c r="K51" s="96">
        <v>8.2263332730699995E-2</v>
      </c>
      <c r="L51" s="134">
        <f t="shared" si="0"/>
        <v>0.10029545526526941</v>
      </c>
      <c r="M51" s="134">
        <f t="shared" si="1"/>
        <v>0.3</v>
      </c>
      <c r="N51" s="134">
        <f t="shared" si="2"/>
        <v>0.1</v>
      </c>
    </row>
    <row r="52" spans="1:14">
      <c r="A52" s="95" t="s">
        <v>218</v>
      </c>
      <c r="B52" s="94"/>
      <c r="C52" s="95" t="s">
        <v>150</v>
      </c>
      <c r="D52" s="95">
        <v>1210</v>
      </c>
      <c r="E52" s="96">
        <v>0.22</v>
      </c>
      <c r="F52" s="96">
        <v>50.8</v>
      </c>
      <c r="G52" s="96">
        <v>0</v>
      </c>
      <c r="H52" s="96">
        <v>1.2450000000000001</v>
      </c>
      <c r="I52" s="96">
        <v>0.21299999999999999</v>
      </c>
      <c r="J52" s="96">
        <v>0.28799999999999998</v>
      </c>
      <c r="K52" s="96">
        <v>2.5305908799599999E-2</v>
      </c>
      <c r="L52" s="134">
        <f t="shared" si="0"/>
        <v>3.0852964008472317E-2</v>
      </c>
      <c r="M52" s="134">
        <f t="shared" si="1"/>
        <v>0.1</v>
      </c>
      <c r="N52" s="134">
        <f t="shared" si="2"/>
        <v>0</v>
      </c>
    </row>
    <row r="53" spans="1:14">
      <c r="A53" s="95" t="s">
        <v>218</v>
      </c>
      <c r="B53" s="94"/>
      <c r="C53" s="95" t="s">
        <v>150</v>
      </c>
      <c r="D53" s="95">
        <v>1210</v>
      </c>
      <c r="E53" s="96">
        <v>0.22</v>
      </c>
      <c r="F53" s="96">
        <v>50.8</v>
      </c>
      <c r="G53" s="96">
        <v>0</v>
      </c>
      <c r="H53" s="96">
        <v>1.2450000000000001</v>
      </c>
      <c r="I53" s="96">
        <v>0.21299999999999999</v>
      </c>
      <c r="J53" s="96">
        <v>0.28799999999999998</v>
      </c>
      <c r="K53" s="96">
        <v>1.20818801872E-4</v>
      </c>
      <c r="L53" s="134">
        <f t="shared" si="0"/>
        <v>1.4730228324234237E-4</v>
      </c>
      <c r="M53" s="134">
        <f t="shared" si="1"/>
        <v>0</v>
      </c>
      <c r="N53" s="134">
        <f t="shared" si="2"/>
        <v>0</v>
      </c>
    </row>
    <row r="54" spans="1:14">
      <c r="A54" s="95" t="s">
        <v>218</v>
      </c>
      <c r="B54" s="94"/>
      <c r="C54" s="95" t="s">
        <v>150</v>
      </c>
      <c r="D54" s="95">
        <v>1210</v>
      </c>
      <c r="E54" s="96">
        <v>0.22</v>
      </c>
      <c r="F54" s="96">
        <v>50.8</v>
      </c>
      <c r="G54" s="96">
        <v>0</v>
      </c>
      <c r="H54" s="96">
        <v>1.2450000000000001</v>
      </c>
      <c r="I54" s="96">
        <v>0.21299999999999999</v>
      </c>
      <c r="J54" s="96">
        <v>0.28799999999999998</v>
      </c>
      <c r="K54" s="96">
        <v>1.43393655644E-2</v>
      </c>
      <c r="L54" s="134">
        <f t="shared" si="0"/>
        <v>1.7482554496116479E-2</v>
      </c>
      <c r="M54" s="134">
        <f t="shared" si="1"/>
        <v>0.1</v>
      </c>
      <c r="N54" s="134">
        <f t="shared" si="2"/>
        <v>0</v>
      </c>
    </row>
    <row r="55" spans="1:14">
      <c r="A55" s="95" t="s">
        <v>218</v>
      </c>
      <c r="B55" s="94"/>
      <c r="C55" s="95" t="s">
        <v>150</v>
      </c>
      <c r="D55" s="95">
        <v>1210</v>
      </c>
      <c r="E55" s="96">
        <v>0.22</v>
      </c>
      <c r="F55" s="96">
        <v>50.8</v>
      </c>
      <c r="G55" s="96">
        <v>0</v>
      </c>
      <c r="H55" s="96">
        <v>1.2450000000000001</v>
      </c>
      <c r="I55" s="96">
        <v>0.21299999999999999</v>
      </c>
      <c r="J55" s="96">
        <v>0.28799999999999998</v>
      </c>
      <c r="K55" s="96">
        <v>8.8878931764699992E-3</v>
      </c>
      <c r="L55" s="134">
        <f t="shared" si="0"/>
        <v>1.0836119360752223E-2</v>
      </c>
      <c r="M55" s="134">
        <f t="shared" si="1"/>
        <v>0</v>
      </c>
      <c r="N55" s="134">
        <f t="shared" si="2"/>
        <v>0</v>
      </c>
    </row>
    <row r="56" spans="1:14">
      <c r="A56" s="95" t="s">
        <v>218</v>
      </c>
      <c r="B56" s="94"/>
      <c r="C56" s="95" t="s">
        <v>150</v>
      </c>
      <c r="D56" s="95">
        <v>1210</v>
      </c>
      <c r="E56" s="96">
        <v>0.22</v>
      </c>
      <c r="F56" s="96">
        <v>50.8</v>
      </c>
      <c r="G56" s="96">
        <v>0</v>
      </c>
      <c r="H56" s="96">
        <v>1.2450000000000001</v>
      </c>
      <c r="I56" s="96">
        <v>0.21299999999999999</v>
      </c>
      <c r="J56" s="96">
        <v>0.28799999999999998</v>
      </c>
      <c r="K56" s="96">
        <v>4.0944827530199996E-3</v>
      </c>
      <c r="L56" s="134">
        <f t="shared" si="0"/>
        <v>4.9919933724819829E-3</v>
      </c>
      <c r="M56" s="134">
        <f t="shared" si="1"/>
        <v>0</v>
      </c>
      <c r="N56" s="134">
        <f t="shared" si="2"/>
        <v>0</v>
      </c>
    </row>
    <row r="57" spans="1:14">
      <c r="A57" s="95" t="s">
        <v>218</v>
      </c>
      <c r="B57" s="94"/>
      <c r="C57" s="95" t="s">
        <v>150</v>
      </c>
      <c r="D57" s="95">
        <v>1210</v>
      </c>
      <c r="E57" s="96">
        <v>0.22</v>
      </c>
      <c r="F57" s="96">
        <v>50.8</v>
      </c>
      <c r="G57" s="96">
        <v>0</v>
      </c>
      <c r="H57" s="96">
        <v>1.2450000000000001</v>
      </c>
      <c r="I57" s="96">
        <v>0.21299999999999999</v>
      </c>
      <c r="J57" s="96">
        <v>0.28799999999999998</v>
      </c>
      <c r="K57" s="96">
        <v>3.2274426160700002E-3</v>
      </c>
      <c r="L57" s="134">
        <f t="shared" si="0"/>
        <v>3.9348980375125435E-3</v>
      </c>
      <c r="M57" s="134">
        <f t="shared" si="1"/>
        <v>0</v>
      </c>
      <c r="N57" s="134">
        <f t="shared" si="2"/>
        <v>0</v>
      </c>
    </row>
    <row r="58" spans="1:14">
      <c r="A58" s="95" t="s">
        <v>218</v>
      </c>
      <c r="B58" s="94"/>
      <c r="C58" s="95" t="s">
        <v>150</v>
      </c>
      <c r="D58" s="95">
        <v>1210</v>
      </c>
      <c r="E58" s="96">
        <v>0.22</v>
      </c>
      <c r="F58" s="96">
        <v>50.8</v>
      </c>
      <c r="G58" s="96">
        <v>0</v>
      </c>
      <c r="H58" s="96">
        <v>1.2450000000000001</v>
      </c>
      <c r="I58" s="96">
        <v>0.21299999999999999</v>
      </c>
      <c r="J58" s="96">
        <v>0.28799999999999998</v>
      </c>
      <c r="K58" s="96">
        <v>1.34163418239E-2</v>
      </c>
      <c r="L58" s="134">
        <f t="shared" si="0"/>
        <v>1.6357203951698877E-2</v>
      </c>
      <c r="M58" s="134">
        <f t="shared" si="1"/>
        <v>0.1</v>
      </c>
      <c r="N58" s="134">
        <f t="shared" si="2"/>
        <v>0</v>
      </c>
    </row>
    <row r="59" spans="1:14">
      <c r="A59" s="95" t="s">
        <v>218</v>
      </c>
      <c r="B59" s="94"/>
      <c r="C59" s="95" t="s">
        <v>150</v>
      </c>
      <c r="D59" s="95">
        <v>1210</v>
      </c>
      <c r="E59" s="96">
        <v>0.22</v>
      </c>
      <c r="F59" s="96">
        <v>50.8</v>
      </c>
      <c r="G59" s="96">
        <v>0</v>
      </c>
      <c r="H59" s="96">
        <v>1.2450000000000001</v>
      </c>
      <c r="I59" s="96">
        <v>0.21299999999999999</v>
      </c>
      <c r="J59" s="96">
        <v>0.28799999999999998</v>
      </c>
      <c r="K59" s="96">
        <v>4.88100726458E-3</v>
      </c>
      <c r="L59" s="134">
        <f t="shared" si="0"/>
        <v>5.9509240569759351E-3</v>
      </c>
      <c r="M59" s="134">
        <f t="shared" si="1"/>
        <v>0</v>
      </c>
      <c r="N59" s="134">
        <f t="shared" si="2"/>
        <v>0</v>
      </c>
    </row>
    <row r="60" spans="1:14">
      <c r="A60" s="95" t="s">
        <v>218</v>
      </c>
      <c r="B60" s="94"/>
      <c r="C60" s="95" t="s">
        <v>150</v>
      </c>
      <c r="D60" s="95">
        <v>1210</v>
      </c>
      <c r="E60" s="96">
        <v>0.22</v>
      </c>
      <c r="F60" s="96">
        <v>50.8</v>
      </c>
      <c r="G60" s="96">
        <v>0</v>
      </c>
      <c r="H60" s="96">
        <v>1.2450000000000001</v>
      </c>
      <c r="I60" s="96">
        <v>0.21299999999999999</v>
      </c>
      <c r="J60" s="96">
        <v>0.28799999999999998</v>
      </c>
      <c r="K60" s="96">
        <v>3.5723272072699999E-3</v>
      </c>
      <c r="L60" s="134">
        <f t="shared" si="0"/>
        <v>4.3553813311035831E-3</v>
      </c>
      <c r="M60" s="134">
        <f t="shared" si="1"/>
        <v>0</v>
      </c>
      <c r="N60" s="134">
        <f t="shared" si="2"/>
        <v>0</v>
      </c>
    </row>
    <row r="61" spans="1:14">
      <c r="A61" s="95" t="s">
        <v>218</v>
      </c>
      <c r="B61" s="94"/>
      <c r="C61" s="95" t="s">
        <v>150</v>
      </c>
      <c r="D61" s="95">
        <v>1210</v>
      </c>
      <c r="E61" s="96">
        <v>0.22</v>
      </c>
      <c r="F61" s="96">
        <v>50.8</v>
      </c>
      <c r="G61" s="96">
        <v>0</v>
      </c>
      <c r="H61" s="96">
        <v>1.2450000000000001</v>
      </c>
      <c r="I61" s="96">
        <v>0.21299999999999999</v>
      </c>
      <c r="J61" s="96">
        <v>0.28799999999999998</v>
      </c>
      <c r="K61" s="96">
        <v>3.1821877936100001E-3</v>
      </c>
      <c r="L61" s="134">
        <f t="shared" si="0"/>
        <v>3.8797233579693116E-3</v>
      </c>
      <c r="M61" s="134">
        <f t="shared" si="1"/>
        <v>0</v>
      </c>
      <c r="N61" s="134">
        <f t="shared" si="2"/>
        <v>0</v>
      </c>
    </row>
    <row r="62" spans="1:14">
      <c r="A62" s="95" t="s">
        <v>218</v>
      </c>
      <c r="B62" s="94"/>
      <c r="C62" s="95" t="s">
        <v>150</v>
      </c>
      <c r="D62" s="95">
        <v>1210</v>
      </c>
      <c r="E62" s="96">
        <v>0.22</v>
      </c>
      <c r="F62" s="96">
        <v>50.8</v>
      </c>
      <c r="G62" s="96">
        <v>0</v>
      </c>
      <c r="H62" s="96">
        <v>1.2450000000000001</v>
      </c>
      <c r="I62" s="96">
        <v>0.21299999999999999</v>
      </c>
      <c r="J62" s="96">
        <v>0.28799999999999998</v>
      </c>
      <c r="K62" s="96">
        <v>5.70450304032E-4</v>
      </c>
      <c r="L62" s="134">
        <f t="shared" si="0"/>
        <v>6.9549301067581423E-4</v>
      </c>
      <c r="M62" s="134">
        <f t="shared" si="1"/>
        <v>0</v>
      </c>
      <c r="N62" s="134">
        <f t="shared" si="2"/>
        <v>0</v>
      </c>
    </row>
    <row r="63" spans="1:14">
      <c r="A63" s="95" t="s">
        <v>218</v>
      </c>
      <c r="B63" s="94"/>
      <c r="C63" s="95" t="s">
        <v>150</v>
      </c>
      <c r="D63" s="95">
        <v>1210</v>
      </c>
      <c r="E63" s="96">
        <v>0.22</v>
      </c>
      <c r="F63" s="96">
        <v>50.8</v>
      </c>
      <c r="G63" s="96">
        <v>0</v>
      </c>
      <c r="H63" s="96">
        <v>1.2450000000000001</v>
      </c>
      <c r="I63" s="96">
        <v>0.21299999999999999</v>
      </c>
      <c r="J63" s="96">
        <v>0.28799999999999998</v>
      </c>
      <c r="K63" s="96">
        <v>6.02733855575E-3</v>
      </c>
      <c r="L63" s="134">
        <f t="shared" si="0"/>
        <v>7.3485311671703983E-3</v>
      </c>
      <c r="M63" s="134">
        <f t="shared" si="1"/>
        <v>0</v>
      </c>
      <c r="N63" s="134">
        <f t="shared" si="2"/>
        <v>0</v>
      </c>
    </row>
    <row r="64" spans="1:14">
      <c r="A64" s="95" t="s">
        <v>218</v>
      </c>
      <c r="B64" s="94"/>
      <c r="C64" s="95" t="s">
        <v>150</v>
      </c>
      <c r="D64" s="95">
        <v>1210</v>
      </c>
      <c r="E64" s="96">
        <v>0.22</v>
      </c>
      <c r="F64" s="96">
        <v>50.8</v>
      </c>
      <c r="G64" s="96">
        <v>0</v>
      </c>
      <c r="H64" s="96">
        <v>1.2450000000000001</v>
      </c>
      <c r="I64" s="96">
        <v>0.21299999999999999</v>
      </c>
      <c r="J64" s="96">
        <v>0.28799999999999998</v>
      </c>
      <c r="K64" s="96">
        <v>6.7332177195199999E-4</v>
      </c>
      <c r="L64" s="134">
        <f t="shared" si="0"/>
        <v>8.2091390436387832E-4</v>
      </c>
      <c r="M64" s="134">
        <f t="shared" si="1"/>
        <v>0</v>
      </c>
      <c r="N64" s="134">
        <f t="shared" si="2"/>
        <v>0</v>
      </c>
    </row>
    <row r="65" spans="1:14">
      <c r="A65" s="95" t="s">
        <v>218</v>
      </c>
      <c r="B65" s="94"/>
      <c r="C65" s="95" t="s">
        <v>150</v>
      </c>
      <c r="D65" s="95">
        <v>1210</v>
      </c>
      <c r="E65" s="96">
        <v>0.22</v>
      </c>
      <c r="F65" s="96">
        <v>50.8</v>
      </c>
      <c r="G65" s="96">
        <v>0</v>
      </c>
      <c r="H65" s="96">
        <v>1.2450000000000001</v>
      </c>
      <c r="I65" s="96">
        <v>0.21299999999999999</v>
      </c>
      <c r="J65" s="96">
        <v>0.28799999999999998</v>
      </c>
      <c r="K65" s="96">
        <v>8.6123197084699997E-4</v>
      </c>
      <c r="L65" s="134">
        <f t="shared" si="0"/>
        <v>1.0500140188566623E-3</v>
      </c>
      <c r="M65" s="134">
        <f t="shared" si="1"/>
        <v>0</v>
      </c>
      <c r="N65" s="134">
        <f t="shared" si="2"/>
        <v>0</v>
      </c>
    </row>
    <row r="66" spans="1:14">
      <c r="A66" s="95" t="s">
        <v>218</v>
      </c>
      <c r="B66" s="94"/>
      <c r="C66" s="95" t="s">
        <v>150</v>
      </c>
      <c r="D66" s="95">
        <v>1210</v>
      </c>
      <c r="E66" s="96">
        <v>0.22</v>
      </c>
      <c r="F66" s="96">
        <v>50.8</v>
      </c>
      <c r="G66" s="96">
        <v>0</v>
      </c>
      <c r="H66" s="96">
        <v>1.2450000000000001</v>
      </c>
      <c r="I66" s="96">
        <v>0.21299999999999999</v>
      </c>
      <c r="J66" s="96">
        <v>0.28799999999999998</v>
      </c>
      <c r="K66" s="96">
        <v>7.0795795204700003E-3</v>
      </c>
      <c r="L66" s="134">
        <f t="shared" si="0"/>
        <v>8.6314233513570243E-3</v>
      </c>
      <c r="M66" s="134">
        <f t="shared" si="1"/>
        <v>0</v>
      </c>
      <c r="N66" s="134">
        <f t="shared" si="2"/>
        <v>0</v>
      </c>
    </row>
    <row r="67" spans="1:14">
      <c r="A67" s="95" t="s">
        <v>218</v>
      </c>
      <c r="B67" s="94"/>
      <c r="C67" s="95" t="s">
        <v>150</v>
      </c>
      <c r="D67" s="95">
        <v>1110</v>
      </c>
      <c r="E67" s="96">
        <v>0.22</v>
      </c>
      <c r="F67" s="96">
        <v>50.8</v>
      </c>
      <c r="G67" s="96">
        <v>0</v>
      </c>
      <c r="H67" s="96">
        <v>0.96799999999999997</v>
      </c>
      <c r="I67" s="96">
        <v>0.125</v>
      </c>
      <c r="J67" s="96">
        <v>0.28799999999999998</v>
      </c>
      <c r="K67" s="96">
        <v>3.4569732506100001E-3</v>
      </c>
      <c r="L67" s="134">
        <f t="shared" ref="L67:L130" si="3">F67*J67*K67/12</f>
        <v>4.2147417871437115E-3</v>
      </c>
      <c r="M67" s="134">
        <f t="shared" ref="M67:M130" si="4">ROUND(2.721*H67*L67,1)</f>
        <v>0</v>
      </c>
      <c r="N67" s="134">
        <f t="shared" ref="N67:N130" si="5">ROUND((2.721*I67*L67)+(E67*K67),1)</f>
        <v>0</v>
      </c>
    </row>
    <row r="68" spans="1:14">
      <c r="A68" s="95" t="s">
        <v>218</v>
      </c>
      <c r="B68" s="94"/>
      <c r="C68" s="95" t="s">
        <v>150</v>
      </c>
      <c r="D68" s="95">
        <v>1110</v>
      </c>
      <c r="E68" s="96">
        <v>0.22</v>
      </c>
      <c r="F68" s="96">
        <v>50.8</v>
      </c>
      <c r="G68" s="96">
        <v>0</v>
      </c>
      <c r="H68" s="96">
        <v>0.96799999999999997</v>
      </c>
      <c r="I68" s="96">
        <v>0.125</v>
      </c>
      <c r="J68" s="96">
        <v>0.28799999999999998</v>
      </c>
      <c r="K68" s="96">
        <v>3.1886600245100001E-6</v>
      </c>
      <c r="L68" s="134">
        <f t="shared" si="3"/>
        <v>3.8876143018825922E-6</v>
      </c>
      <c r="M68" s="134">
        <f t="shared" si="4"/>
        <v>0</v>
      </c>
      <c r="N68" s="134">
        <f t="shared" si="5"/>
        <v>0</v>
      </c>
    </row>
    <row r="69" spans="1:14">
      <c r="A69" s="95" t="s">
        <v>218</v>
      </c>
      <c r="B69" s="94"/>
      <c r="C69" s="95" t="s">
        <v>150</v>
      </c>
      <c r="D69" s="95">
        <v>1110</v>
      </c>
      <c r="E69" s="96">
        <v>0.22</v>
      </c>
      <c r="F69" s="96">
        <v>50.8</v>
      </c>
      <c r="G69" s="96">
        <v>0</v>
      </c>
      <c r="H69" s="96">
        <v>0.96799999999999997</v>
      </c>
      <c r="I69" s="96">
        <v>0.125</v>
      </c>
      <c r="J69" s="96">
        <v>0.28799999999999998</v>
      </c>
      <c r="K69" s="96">
        <v>3.3188340476400001E-3</v>
      </c>
      <c r="L69" s="134">
        <f t="shared" si="3"/>
        <v>4.0463224708826876E-3</v>
      </c>
      <c r="M69" s="134">
        <f t="shared" si="4"/>
        <v>0</v>
      </c>
      <c r="N69" s="134">
        <f t="shared" si="5"/>
        <v>0</v>
      </c>
    </row>
    <row r="70" spans="1:14">
      <c r="A70" s="95" t="s">
        <v>218</v>
      </c>
      <c r="B70" s="94"/>
      <c r="C70" s="95" t="s">
        <v>150</v>
      </c>
      <c r="D70" s="95">
        <v>1110</v>
      </c>
      <c r="E70" s="96">
        <v>0.22</v>
      </c>
      <c r="F70" s="96">
        <v>50.8</v>
      </c>
      <c r="G70" s="96">
        <v>0</v>
      </c>
      <c r="H70" s="96">
        <v>0.96799999999999997</v>
      </c>
      <c r="I70" s="96">
        <v>0.125</v>
      </c>
      <c r="J70" s="96">
        <v>0.28799999999999998</v>
      </c>
      <c r="K70" s="96">
        <v>1.5482205746599999E-2</v>
      </c>
      <c r="L70" s="134">
        <f t="shared" si="3"/>
        <v>1.8875905246254716E-2</v>
      </c>
      <c r="M70" s="134">
        <f t="shared" si="4"/>
        <v>0</v>
      </c>
      <c r="N70" s="134">
        <f t="shared" si="5"/>
        <v>0</v>
      </c>
    </row>
    <row r="71" spans="1:14">
      <c r="A71" s="95" t="s">
        <v>218</v>
      </c>
      <c r="B71" s="94"/>
      <c r="C71" s="95" t="s">
        <v>150</v>
      </c>
      <c r="D71" s="95">
        <v>1110</v>
      </c>
      <c r="E71" s="96">
        <v>0.22</v>
      </c>
      <c r="F71" s="96">
        <v>50.8</v>
      </c>
      <c r="G71" s="96">
        <v>0</v>
      </c>
      <c r="H71" s="96">
        <v>0.96799999999999997</v>
      </c>
      <c r="I71" s="96">
        <v>0.125</v>
      </c>
      <c r="J71" s="96">
        <v>0.28799999999999998</v>
      </c>
      <c r="K71" s="96">
        <v>4.40149747817E-3</v>
      </c>
      <c r="L71" s="134">
        <f t="shared" si="3"/>
        <v>5.3663057253848625E-3</v>
      </c>
      <c r="M71" s="134">
        <f t="shared" si="4"/>
        <v>0</v>
      </c>
      <c r="N71" s="134">
        <f t="shared" si="5"/>
        <v>0</v>
      </c>
    </row>
    <row r="72" spans="1:14">
      <c r="A72" s="95" t="s">
        <v>218</v>
      </c>
      <c r="B72" s="94"/>
      <c r="C72" s="95" t="s">
        <v>150</v>
      </c>
      <c r="D72" s="95">
        <v>1110</v>
      </c>
      <c r="E72" s="96">
        <v>0.22</v>
      </c>
      <c r="F72" s="96">
        <v>50.8</v>
      </c>
      <c r="G72" s="96">
        <v>0</v>
      </c>
      <c r="H72" s="96">
        <v>0.96799999999999997</v>
      </c>
      <c r="I72" s="96">
        <v>0.125</v>
      </c>
      <c r="J72" s="96">
        <v>0.28799999999999998</v>
      </c>
      <c r="K72" s="96">
        <v>2.36741886902E-2</v>
      </c>
      <c r="L72" s="134">
        <f t="shared" si="3"/>
        <v>2.8863570851091837E-2</v>
      </c>
      <c r="M72" s="134">
        <f t="shared" si="4"/>
        <v>0.1</v>
      </c>
      <c r="N72" s="134">
        <f t="shared" si="5"/>
        <v>0</v>
      </c>
    </row>
    <row r="73" spans="1:14">
      <c r="A73" s="95" t="s">
        <v>218</v>
      </c>
      <c r="B73" s="94"/>
      <c r="C73" s="95" t="s">
        <v>150</v>
      </c>
      <c r="D73" s="95">
        <v>1110</v>
      </c>
      <c r="E73" s="96">
        <v>0.22</v>
      </c>
      <c r="F73" s="96">
        <v>50.8</v>
      </c>
      <c r="G73" s="96">
        <v>0</v>
      </c>
      <c r="H73" s="96">
        <v>0.96799999999999997</v>
      </c>
      <c r="I73" s="96">
        <v>0.125</v>
      </c>
      <c r="J73" s="96">
        <v>0.28799999999999998</v>
      </c>
      <c r="K73" s="96">
        <v>4.10350302762E-2</v>
      </c>
      <c r="L73" s="134">
        <f t="shared" si="3"/>
        <v>5.0029908912743032E-2</v>
      </c>
      <c r="M73" s="134">
        <f t="shared" si="4"/>
        <v>0.1</v>
      </c>
      <c r="N73" s="134">
        <f t="shared" si="5"/>
        <v>0</v>
      </c>
    </row>
    <row r="74" spans="1:14">
      <c r="A74" s="95" t="s">
        <v>218</v>
      </c>
      <c r="B74" s="95" t="s">
        <v>95</v>
      </c>
      <c r="C74" s="95" t="s">
        <v>150</v>
      </c>
      <c r="D74" s="95">
        <v>1110</v>
      </c>
      <c r="E74" s="96">
        <v>0.22</v>
      </c>
      <c r="F74" s="96">
        <v>50.8</v>
      </c>
      <c r="G74" s="96">
        <v>0</v>
      </c>
      <c r="H74" s="96">
        <v>0.96799999999999997</v>
      </c>
      <c r="I74" s="96">
        <v>0.125</v>
      </c>
      <c r="J74" s="96">
        <v>0.28799999999999998</v>
      </c>
      <c r="K74" s="96">
        <v>3.0977349757399999</v>
      </c>
      <c r="L74" s="134">
        <f t="shared" si="3"/>
        <v>3.7767584824222076</v>
      </c>
      <c r="M74" s="134">
        <f t="shared" si="4"/>
        <v>9.9</v>
      </c>
      <c r="N74" s="134">
        <f t="shared" si="5"/>
        <v>2</v>
      </c>
    </row>
    <row r="75" spans="1:14">
      <c r="A75" s="95" t="s">
        <v>218</v>
      </c>
      <c r="B75" s="95" t="s">
        <v>95</v>
      </c>
      <c r="C75" s="95" t="s">
        <v>150</v>
      </c>
      <c r="D75" s="95">
        <v>3200</v>
      </c>
      <c r="E75" s="96">
        <v>0.22</v>
      </c>
      <c r="F75" s="96">
        <v>50.8</v>
      </c>
      <c r="G75" s="96">
        <v>0</v>
      </c>
      <c r="H75" s="96">
        <v>0.69099999999999995</v>
      </c>
      <c r="I75" s="96">
        <v>3.5999999999999997E-2</v>
      </c>
      <c r="J75" s="96">
        <v>0.26200000000000001</v>
      </c>
      <c r="K75" s="96">
        <v>1.15610284308</v>
      </c>
      <c r="L75" s="134">
        <f t="shared" si="3"/>
        <v>1.2822722000214639</v>
      </c>
      <c r="M75" s="134">
        <f t="shared" si="4"/>
        <v>2.4</v>
      </c>
      <c r="N75" s="134">
        <f t="shared" si="5"/>
        <v>0.4</v>
      </c>
    </row>
    <row r="76" spans="1:14">
      <c r="A76" s="95" t="s">
        <v>218</v>
      </c>
      <c r="B76" s="95" t="s">
        <v>95</v>
      </c>
      <c r="C76" s="95" t="s">
        <v>150</v>
      </c>
      <c r="D76" s="95">
        <v>4110</v>
      </c>
      <c r="E76" s="96">
        <v>0.22</v>
      </c>
      <c r="F76" s="96">
        <v>50.8</v>
      </c>
      <c r="G76" s="96">
        <v>0</v>
      </c>
      <c r="H76" s="96">
        <v>0.69099999999999995</v>
      </c>
      <c r="I76" s="96">
        <v>3.5999999999999997E-2</v>
      </c>
      <c r="J76" s="96">
        <v>0.26200000000000001</v>
      </c>
      <c r="K76" s="96">
        <v>1.9622122039600001</v>
      </c>
      <c r="L76" s="134">
        <f t="shared" si="3"/>
        <v>2.1763549624855014</v>
      </c>
      <c r="M76" s="134">
        <f t="shared" si="4"/>
        <v>4.0999999999999996</v>
      </c>
      <c r="N76" s="134">
        <f t="shared" si="5"/>
        <v>0.6</v>
      </c>
    </row>
    <row r="77" spans="1:14">
      <c r="A77" s="95" t="s">
        <v>218</v>
      </c>
      <c r="B77" s="95" t="s">
        <v>95</v>
      </c>
      <c r="C77" s="95" t="s">
        <v>150</v>
      </c>
      <c r="D77" s="95">
        <v>4110</v>
      </c>
      <c r="E77" s="96">
        <v>0.22</v>
      </c>
      <c r="F77" s="96">
        <v>50.8</v>
      </c>
      <c r="G77" s="96">
        <v>0</v>
      </c>
      <c r="H77" s="96">
        <v>0.69099999999999995</v>
      </c>
      <c r="I77" s="96">
        <v>3.5999999999999997E-2</v>
      </c>
      <c r="J77" s="96">
        <v>0.26200000000000001</v>
      </c>
      <c r="K77" s="96">
        <v>0.53553423575400005</v>
      </c>
      <c r="L77" s="134">
        <f t="shared" si="3"/>
        <v>0.59397887201595323</v>
      </c>
      <c r="M77" s="134">
        <f t="shared" si="4"/>
        <v>1.1000000000000001</v>
      </c>
      <c r="N77" s="134">
        <f t="shared" si="5"/>
        <v>0.2</v>
      </c>
    </row>
    <row r="78" spans="1:14">
      <c r="A78" s="95" t="s">
        <v>218</v>
      </c>
      <c r="B78" s="95" t="s">
        <v>95</v>
      </c>
      <c r="C78" s="95" t="s">
        <v>150</v>
      </c>
      <c r="D78" s="95">
        <v>5120</v>
      </c>
      <c r="E78" s="96">
        <v>0.22</v>
      </c>
      <c r="F78" s="96">
        <v>50.8</v>
      </c>
      <c r="G78" s="96">
        <v>0</v>
      </c>
      <c r="H78" s="96">
        <v>0.505</v>
      </c>
      <c r="I78" s="96">
        <v>6.8000000000000005E-2</v>
      </c>
      <c r="J78" s="96">
        <v>5.2999999999999999E-2</v>
      </c>
      <c r="K78" s="96">
        <v>1.1817962896900001</v>
      </c>
      <c r="L78" s="134">
        <f t="shared" si="3"/>
        <v>0.26515569419677965</v>
      </c>
      <c r="M78" s="134">
        <f t="shared" si="4"/>
        <v>0.4</v>
      </c>
      <c r="N78" s="134">
        <f t="shared" si="5"/>
        <v>0.3</v>
      </c>
    </row>
    <row r="79" spans="1:14">
      <c r="A79" s="95" t="s">
        <v>218</v>
      </c>
      <c r="B79" s="95" t="s">
        <v>95</v>
      </c>
      <c r="C79" s="95" t="s">
        <v>150</v>
      </c>
      <c r="D79" s="95">
        <v>5120</v>
      </c>
      <c r="E79" s="96">
        <v>0.22</v>
      </c>
      <c r="F79" s="96">
        <v>50.8</v>
      </c>
      <c r="G79" s="96">
        <v>0</v>
      </c>
      <c r="H79" s="96">
        <v>0.505</v>
      </c>
      <c r="I79" s="96">
        <v>6.8000000000000005E-2</v>
      </c>
      <c r="J79" s="96">
        <v>5.2999999999999999E-2</v>
      </c>
      <c r="K79" s="96">
        <v>1.1576166664299999E-2</v>
      </c>
      <c r="L79" s="134">
        <f t="shared" si="3"/>
        <v>2.5973059272467762E-3</v>
      </c>
      <c r="M79" s="134">
        <f t="shared" si="4"/>
        <v>0</v>
      </c>
      <c r="N79" s="134">
        <f t="shared" si="5"/>
        <v>0</v>
      </c>
    </row>
    <row r="80" spans="1:14">
      <c r="A80" s="95" t="s">
        <v>218</v>
      </c>
      <c r="B80" s="95" t="s">
        <v>95</v>
      </c>
      <c r="C80" s="95" t="s">
        <v>150</v>
      </c>
      <c r="D80" s="95">
        <v>5120</v>
      </c>
      <c r="E80" s="96">
        <v>0.22</v>
      </c>
      <c r="F80" s="96">
        <v>50.8</v>
      </c>
      <c r="G80" s="96">
        <v>0</v>
      </c>
      <c r="H80" s="96">
        <v>0.505</v>
      </c>
      <c r="I80" s="96">
        <v>6.8000000000000005E-2</v>
      </c>
      <c r="J80" s="96">
        <v>5.2999999999999999E-2</v>
      </c>
      <c r="K80" s="96">
        <v>1.13489939942E-2</v>
      </c>
      <c r="L80" s="134">
        <f t="shared" si="3"/>
        <v>2.5463359524986731E-3</v>
      </c>
      <c r="M80" s="134">
        <f t="shared" si="4"/>
        <v>0</v>
      </c>
      <c r="N80" s="134">
        <f t="shared" si="5"/>
        <v>0</v>
      </c>
    </row>
    <row r="81" spans="1:14">
      <c r="A81" s="95" t="s">
        <v>218</v>
      </c>
      <c r="B81" s="95" t="s">
        <v>95</v>
      </c>
      <c r="C81" s="95" t="s">
        <v>150</v>
      </c>
      <c r="D81" s="95">
        <v>5120</v>
      </c>
      <c r="E81" s="96">
        <v>0.22</v>
      </c>
      <c r="F81" s="96">
        <v>50.8</v>
      </c>
      <c r="G81" s="96">
        <v>0</v>
      </c>
      <c r="H81" s="96">
        <v>0.505</v>
      </c>
      <c r="I81" s="96">
        <v>6.8000000000000005E-2</v>
      </c>
      <c r="J81" s="96">
        <v>5.2999999999999999E-2</v>
      </c>
      <c r="K81" s="96">
        <v>5.5576546751200002E-2</v>
      </c>
      <c r="L81" s="134">
        <f t="shared" si="3"/>
        <v>1.2469524539410906E-2</v>
      </c>
      <c r="M81" s="134">
        <f t="shared" si="4"/>
        <v>0</v>
      </c>
      <c r="N81" s="134">
        <f t="shared" si="5"/>
        <v>0</v>
      </c>
    </row>
    <row r="82" spans="1:14">
      <c r="A82" s="95" t="s">
        <v>218</v>
      </c>
      <c r="B82" s="95" t="s">
        <v>95</v>
      </c>
      <c r="C82" s="95" t="s">
        <v>150</v>
      </c>
      <c r="D82" s="95">
        <v>5120</v>
      </c>
      <c r="E82" s="96">
        <v>0.22</v>
      </c>
      <c r="F82" s="96">
        <v>50.8</v>
      </c>
      <c r="G82" s="96">
        <v>0</v>
      </c>
      <c r="H82" s="96">
        <v>0.505</v>
      </c>
      <c r="I82" s="96">
        <v>6.8000000000000005E-2</v>
      </c>
      <c r="J82" s="96">
        <v>5.2999999999999999E-2</v>
      </c>
      <c r="K82" s="96">
        <v>2.1641294405000001E-3</v>
      </c>
      <c r="L82" s="134">
        <f t="shared" si="3"/>
        <v>4.8555850880018328E-4</v>
      </c>
      <c r="M82" s="134">
        <f t="shared" si="4"/>
        <v>0</v>
      </c>
      <c r="N82" s="134">
        <f t="shared" si="5"/>
        <v>0</v>
      </c>
    </row>
    <row r="83" spans="1:14">
      <c r="A83" s="95" t="s">
        <v>218</v>
      </c>
      <c r="B83" s="95" t="s">
        <v>95</v>
      </c>
      <c r="C83" s="95" t="s">
        <v>150</v>
      </c>
      <c r="D83" s="95">
        <v>5120</v>
      </c>
      <c r="E83" s="96">
        <v>0.22</v>
      </c>
      <c r="F83" s="96">
        <v>50.8</v>
      </c>
      <c r="G83" s="96">
        <v>0</v>
      </c>
      <c r="H83" s="96">
        <v>0.505</v>
      </c>
      <c r="I83" s="96">
        <v>6.8000000000000005E-2</v>
      </c>
      <c r="J83" s="96">
        <v>5.2999999999999999E-2</v>
      </c>
      <c r="K83" s="96">
        <v>3.6776018127600001E-2</v>
      </c>
      <c r="L83" s="134">
        <f t="shared" si="3"/>
        <v>8.2513126005625183E-3</v>
      </c>
      <c r="M83" s="134">
        <f t="shared" si="4"/>
        <v>0</v>
      </c>
      <c r="N83" s="134">
        <f t="shared" si="5"/>
        <v>0</v>
      </c>
    </row>
    <row r="84" spans="1:14">
      <c r="A84" s="95" t="s">
        <v>218</v>
      </c>
      <c r="B84" s="95" t="s">
        <v>95</v>
      </c>
      <c r="C84" s="95" t="s">
        <v>150</v>
      </c>
      <c r="D84" s="95">
        <v>5120</v>
      </c>
      <c r="E84" s="96">
        <v>0.22</v>
      </c>
      <c r="F84" s="96">
        <v>50.8</v>
      </c>
      <c r="G84" s="96">
        <v>0</v>
      </c>
      <c r="H84" s="96">
        <v>0.505</v>
      </c>
      <c r="I84" s="96">
        <v>6.8000000000000005E-2</v>
      </c>
      <c r="J84" s="96">
        <v>5.2999999999999999E-2</v>
      </c>
      <c r="K84" s="96">
        <v>0.26211780103499999</v>
      </c>
      <c r="L84" s="134">
        <f t="shared" si="3"/>
        <v>5.8810497292219488E-2</v>
      </c>
      <c r="M84" s="134">
        <f t="shared" si="4"/>
        <v>0.1</v>
      </c>
      <c r="N84" s="134">
        <f t="shared" si="5"/>
        <v>0.1</v>
      </c>
    </row>
    <row r="85" spans="1:14">
      <c r="A85" s="95" t="s">
        <v>218</v>
      </c>
      <c r="B85" s="95" t="s">
        <v>95</v>
      </c>
      <c r="C85" s="95" t="s">
        <v>150</v>
      </c>
      <c r="D85" s="95">
        <v>5120</v>
      </c>
      <c r="E85" s="96">
        <v>0.22</v>
      </c>
      <c r="F85" s="96">
        <v>50.8</v>
      </c>
      <c r="G85" s="96">
        <v>0</v>
      </c>
      <c r="H85" s="96">
        <v>0.505</v>
      </c>
      <c r="I85" s="96">
        <v>6.8000000000000005E-2</v>
      </c>
      <c r="J85" s="96">
        <v>5.2999999999999999E-2</v>
      </c>
      <c r="K85" s="96">
        <v>3.3894614292199997E-2</v>
      </c>
      <c r="L85" s="134">
        <f t="shared" si="3"/>
        <v>7.6048216266932714E-3</v>
      </c>
      <c r="M85" s="134">
        <f t="shared" si="4"/>
        <v>0</v>
      </c>
      <c r="N85" s="134">
        <f t="shared" si="5"/>
        <v>0</v>
      </c>
    </row>
    <row r="86" spans="1:14">
      <c r="A86" s="95" t="s">
        <v>218</v>
      </c>
      <c r="B86" s="95" t="s">
        <v>95</v>
      </c>
      <c r="C86" s="95" t="s">
        <v>150</v>
      </c>
      <c r="D86" s="95">
        <v>3200</v>
      </c>
      <c r="E86" s="96">
        <v>0.22</v>
      </c>
      <c r="F86" s="96">
        <v>50.8</v>
      </c>
      <c r="G86" s="96">
        <v>0</v>
      </c>
      <c r="H86" s="96">
        <v>0.69099999999999995</v>
      </c>
      <c r="I86" s="96">
        <v>3.5999999999999997E-2</v>
      </c>
      <c r="J86" s="96">
        <v>0.26200000000000001</v>
      </c>
      <c r="K86" s="96">
        <v>0.15904019467399999</v>
      </c>
      <c r="L86" s="134">
        <f t="shared" si="3"/>
        <v>0.17639678125275585</v>
      </c>
      <c r="M86" s="134">
        <f t="shared" si="4"/>
        <v>0.3</v>
      </c>
      <c r="N86" s="134">
        <f t="shared" si="5"/>
        <v>0.1</v>
      </c>
    </row>
    <row r="87" spans="1:14">
      <c r="A87" s="95" t="s">
        <v>218</v>
      </c>
      <c r="B87" s="95" t="s">
        <v>95</v>
      </c>
      <c r="C87" s="95" t="s">
        <v>150</v>
      </c>
      <c r="D87" s="95">
        <v>3200</v>
      </c>
      <c r="E87" s="96">
        <v>0.22</v>
      </c>
      <c r="F87" s="96">
        <v>50.8</v>
      </c>
      <c r="G87" s="96">
        <v>0</v>
      </c>
      <c r="H87" s="96">
        <v>0.69099999999999995</v>
      </c>
      <c r="I87" s="96">
        <v>3.5999999999999997E-2</v>
      </c>
      <c r="J87" s="96">
        <v>0.26200000000000001</v>
      </c>
      <c r="K87" s="96">
        <v>0.29692668830000002</v>
      </c>
      <c r="L87" s="134">
        <f t="shared" si="3"/>
        <v>0.32933128754980667</v>
      </c>
      <c r="M87" s="134">
        <f t="shared" si="4"/>
        <v>0.6</v>
      </c>
      <c r="N87" s="134">
        <f t="shared" si="5"/>
        <v>0.1</v>
      </c>
    </row>
    <row r="88" spans="1:14">
      <c r="A88" s="95" t="s">
        <v>218</v>
      </c>
      <c r="B88" s="95" t="s">
        <v>95</v>
      </c>
      <c r="C88" s="95" t="s">
        <v>150</v>
      </c>
      <c r="D88" s="95">
        <v>3200</v>
      </c>
      <c r="E88" s="96">
        <v>0.22</v>
      </c>
      <c r="F88" s="96">
        <v>50.8</v>
      </c>
      <c r="G88" s="96">
        <v>0</v>
      </c>
      <c r="H88" s="96">
        <v>0.69099999999999995</v>
      </c>
      <c r="I88" s="96">
        <v>3.5999999999999997E-2</v>
      </c>
      <c r="J88" s="96">
        <v>0.26200000000000001</v>
      </c>
      <c r="K88" s="96">
        <v>5.6722983339799997</v>
      </c>
      <c r="L88" s="134">
        <f t="shared" si="3"/>
        <v>6.2913351588283497</v>
      </c>
      <c r="M88" s="134">
        <f t="shared" si="4"/>
        <v>11.8</v>
      </c>
      <c r="N88" s="134">
        <f t="shared" si="5"/>
        <v>1.9</v>
      </c>
    </row>
    <row r="89" spans="1:14">
      <c r="A89" s="95" t="s">
        <v>218</v>
      </c>
      <c r="B89" s="95" t="s">
        <v>95</v>
      </c>
      <c r="C89" s="95" t="s">
        <v>150</v>
      </c>
      <c r="D89" s="95">
        <v>7430</v>
      </c>
      <c r="E89" s="96">
        <v>0.22</v>
      </c>
      <c r="F89" s="96">
        <v>50.8</v>
      </c>
      <c r="G89" s="96">
        <v>0</v>
      </c>
      <c r="H89" s="96">
        <v>0.70899999999999996</v>
      </c>
      <c r="I89" s="96">
        <v>9.8000000000000004E-2</v>
      </c>
      <c r="J89" s="96">
        <v>0.26200000000000001</v>
      </c>
      <c r="K89" s="96">
        <v>4.7882697703500003E-2</v>
      </c>
      <c r="L89" s="134">
        <f t="shared" si="3"/>
        <v>5.3108296112875299E-2</v>
      </c>
      <c r="M89" s="134">
        <f t="shared" si="4"/>
        <v>0.1</v>
      </c>
      <c r="N89" s="134">
        <f t="shared" si="5"/>
        <v>0</v>
      </c>
    </row>
    <row r="90" spans="1:14">
      <c r="A90" s="95" t="s">
        <v>218</v>
      </c>
      <c r="B90" s="95" t="s">
        <v>95</v>
      </c>
      <c r="C90" s="95" t="s">
        <v>150</v>
      </c>
      <c r="D90" s="95">
        <v>1110</v>
      </c>
      <c r="E90" s="96">
        <v>0.22</v>
      </c>
      <c r="F90" s="96">
        <v>50.8</v>
      </c>
      <c r="G90" s="96">
        <v>0</v>
      </c>
      <c r="H90" s="96">
        <v>0.96799999999999997</v>
      </c>
      <c r="I90" s="96">
        <v>0.125</v>
      </c>
      <c r="J90" s="96">
        <v>0.28799999999999998</v>
      </c>
      <c r="K90" s="96">
        <v>213.796083318</v>
      </c>
      <c r="L90" s="134">
        <f t="shared" si="3"/>
        <v>260.66018478130553</v>
      </c>
      <c r="M90" s="134">
        <f t="shared" si="4"/>
        <v>686.6</v>
      </c>
      <c r="N90" s="134">
        <f t="shared" si="5"/>
        <v>135.69999999999999</v>
      </c>
    </row>
    <row r="91" spans="1:14">
      <c r="A91" s="95" t="s">
        <v>218</v>
      </c>
      <c r="B91" s="95" t="s">
        <v>95</v>
      </c>
      <c r="C91" s="95" t="s">
        <v>150</v>
      </c>
      <c r="D91" s="95">
        <v>1110</v>
      </c>
      <c r="E91" s="96">
        <v>0.22</v>
      </c>
      <c r="F91" s="96">
        <v>50.8</v>
      </c>
      <c r="G91" s="96">
        <v>0</v>
      </c>
      <c r="H91" s="96">
        <v>0.96799999999999997</v>
      </c>
      <c r="I91" s="96">
        <v>0.125</v>
      </c>
      <c r="J91" s="96">
        <v>0.28799999999999998</v>
      </c>
      <c r="K91" s="96">
        <v>0.81141952065400003</v>
      </c>
      <c r="L91" s="134">
        <f t="shared" si="3"/>
        <v>0.98928267958135674</v>
      </c>
      <c r="M91" s="134">
        <f t="shared" si="4"/>
        <v>2.6</v>
      </c>
      <c r="N91" s="134">
        <f t="shared" si="5"/>
        <v>0.5</v>
      </c>
    </row>
    <row r="92" spans="1:14">
      <c r="A92" s="95" t="s">
        <v>218</v>
      </c>
      <c r="B92" s="95" t="s">
        <v>95</v>
      </c>
      <c r="C92" s="95" t="s">
        <v>150</v>
      </c>
      <c r="D92" s="95">
        <v>1210</v>
      </c>
      <c r="E92" s="96">
        <v>0.22</v>
      </c>
      <c r="F92" s="96">
        <v>50.8</v>
      </c>
      <c r="G92" s="96">
        <v>0</v>
      </c>
      <c r="H92" s="96">
        <v>1.2450000000000001</v>
      </c>
      <c r="I92" s="96">
        <v>0.21299999999999999</v>
      </c>
      <c r="J92" s="96">
        <v>0.28799999999999998</v>
      </c>
      <c r="K92" s="96">
        <v>8.3041456559499998E-3</v>
      </c>
      <c r="L92" s="134">
        <f t="shared" si="3"/>
        <v>1.0124414383734239E-2</v>
      </c>
      <c r="M92" s="134">
        <f t="shared" si="4"/>
        <v>0</v>
      </c>
      <c r="N92" s="134">
        <f t="shared" si="5"/>
        <v>0</v>
      </c>
    </row>
    <row r="93" spans="1:14">
      <c r="A93" s="95" t="s">
        <v>218</v>
      </c>
      <c r="B93" s="95" t="s">
        <v>95</v>
      </c>
      <c r="C93" s="95" t="s">
        <v>150</v>
      </c>
      <c r="D93" s="95">
        <v>4110</v>
      </c>
      <c r="E93" s="96">
        <v>0.22</v>
      </c>
      <c r="F93" s="96">
        <v>50.8</v>
      </c>
      <c r="G93" s="96">
        <v>0</v>
      </c>
      <c r="H93" s="96">
        <v>0.69099999999999995</v>
      </c>
      <c r="I93" s="96">
        <v>3.5999999999999997E-2</v>
      </c>
      <c r="J93" s="96">
        <v>0.26200000000000001</v>
      </c>
      <c r="K93" s="96">
        <v>1.0699422514600001</v>
      </c>
      <c r="L93" s="134">
        <f t="shared" si="3"/>
        <v>1.1867086158360014</v>
      </c>
      <c r="M93" s="134">
        <f t="shared" si="4"/>
        <v>2.2000000000000002</v>
      </c>
      <c r="N93" s="134">
        <f t="shared" si="5"/>
        <v>0.4</v>
      </c>
    </row>
    <row r="94" spans="1:14">
      <c r="A94" s="95" t="s">
        <v>218</v>
      </c>
      <c r="B94" s="95" t="s">
        <v>95</v>
      </c>
      <c r="C94" s="95" t="s">
        <v>150</v>
      </c>
      <c r="D94" s="95">
        <v>1210</v>
      </c>
      <c r="E94" s="96">
        <v>0.22</v>
      </c>
      <c r="F94" s="96">
        <v>50.8</v>
      </c>
      <c r="G94" s="96">
        <v>0</v>
      </c>
      <c r="H94" s="96">
        <v>1.2450000000000001</v>
      </c>
      <c r="I94" s="96">
        <v>0.21299999999999999</v>
      </c>
      <c r="J94" s="96">
        <v>0.28799999999999998</v>
      </c>
      <c r="K94" s="96">
        <v>1.67643458575</v>
      </c>
      <c r="L94" s="134">
        <f t="shared" si="3"/>
        <v>2.0439090469463999</v>
      </c>
      <c r="M94" s="134">
        <f t="shared" si="4"/>
        <v>6.9</v>
      </c>
      <c r="N94" s="134">
        <f t="shared" si="5"/>
        <v>1.6</v>
      </c>
    </row>
    <row r="95" spans="1:14">
      <c r="A95" s="95" t="s">
        <v>218</v>
      </c>
      <c r="B95" s="95" t="s">
        <v>93</v>
      </c>
      <c r="C95" s="95" t="s">
        <v>150</v>
      </c>
      <c r="D95" s="95">
        <v>1210</v>
      </c>
      <c r="E95" s="96">
        <v>0.22</v>
      </c>
      <c r="F95" s="96">
        <v>50.8</v>
      </c>
      <c r="G95" s="96">
        <v>0</v>
      </c>
      <c r="H95" s="96">
        <v>1.2450000000000001</v>
      </c>
      <c r="I95" s="96">
        <v>0.21299999999999999</v>
      </c>
      <c r="J95" s="96">
        <v>0.28799999999999998</v>
      </c>
      <c r="K95" s="96">
        <v>1.50818104555E-2</v>
      </c>
      <c r="L95" s="134">
        <f t="shared" si="3"/>
        <v>1.8387743307345598E-2</v>
      </c>
      <c r="M95" s="134">
        <f t="shared" si="4"/>
        <v>0.1</v>
      </c>
      <c r="N95" s="134">
        <f t="shared" si="5"/>
        <v>0</v>
      </c>
    </row>
    <row r="96" spans="1:14">
      <c r="A96" s="95" t="s">
        <v>218</v>
      </c>
      <c r="B96" s="95" t="s">
        <v>93</v>
      </c>
      <c r="C96" s="95" t="s">
        <v>150</v>
      </c>
      <c r="D96" s="95">
        <v>1210</v>
      </c>
      <c r="E96" s="96">
        <v>0.22</v>
      </c>
      <c r="F96" s="96">
        <v>50.8</v>
      </c>
      <c r="G96" s="96">
        <v>0</v>
      </c>
      <c r="H96" s="96">
        <v>1.2450000000000001</v>
      </c>
      <c r="I96" s="96">
        <v>0.21299999999999999</v>
      </c>
      <c r="J96" s="96">
        <v>0.28799999999999998</v>
      </c>
      <c r="K96" s="96">
        <v>12.242394390499999</v>
      </c>
      <c r="L96" s="134">
        <f t="shared" si="3"/>
        <v>14.925927240897598</v>
      </c>
      <c r="M96" s="134">
        <f t="shared" si="4"/>
        <v>50.6</v>
      </c>
      <c r="N96" s="134">
        <f t="shared" si="5"/>
        <v>11.3</v>
      </c>
    </row>
    <row r="97" spans="1:14">
      <c r="A97" s="95" t="s">
        <v>218</v>
      </c>
      <c r="B97" s="95" t="s">
        <v>93</v>
      </c>
      <c r="C97" s="95" t="s">
        <v>150</v>
      </c>
      <c r="D97" s="95">
        <v>1210</v>
      </c>
      <c r="E97" s="96">
        <v>0.22</v>
      </c>
      <c r="F97" s="96">
        <v>50.8</v>
      </c>
      <c r="G97" s="96">
        <v>0</v>
      </c>
      <c r="H97" s="96">
        <v>1.2450000000000001</v>
      </c>
      <c r="I97" s="96">
        <v>0.21299999999999999</v>
      </c>
      <c r="J97" s="96">
        <v>0.28799999999999998</v>
      </c>
      <c r="K97" s="96">
        <v>4.9473678375500001E-3</v>
      </c>
      <c r="L97" s="134">
        <f t="shared" si="3"/>
        <v>6.0318308675409585E-3</v>
      </c>
      <c r="M97" s="134">
        <f t="shared" si="4"/>
        <v>0</v>
      </c>
      <c r="N97" s="134">
        <f t="shared" si="5"/>
        <v>0</v>
      </c>
    </row>
    <row r="98" spans="1:14">
      <c r="A98" s="95" t="s">
        <v>218</v>
      </c>
      <c r="B98" s="95" t="s">
        <v>93</v>
      </c>
      <c r="C98" s="95" t="s">
        <v>150</v>
      </c>
      <c r="D98" s="95">
        <v>4110</v>
      </c>
      <c r="E98" s="96">
        <v>0.22</v>
      </c>
      <c r="F98" s="96">
        <v>50.8</v>
      </c>
      <c r="G98" s="96">
        <v>0</v>
      </c>
      <c r="H98" s="96">
        <v>0.69099999999999995</v>
      </c>
      <c r="I98" s="96">
        <v>3.5999999999999997E-2</v>
      </c>
      <c r="J98" s="96">
        <v>0.26200000000000001</v>
      </c>
      <c r="K98" s="96">
        <v>3.2135509291500002</v>
      </c>
      <c r="L98" s="134">
        <f t="shared" si="3"/>
        <v>3.5642564538845698</v>
      </c>
      <c r="M98" s="134">
        <f t="shared" si="4"/>
        <v>6.7</v>
      </c>
      <c r="N98" s="134">
        <f t="shared" si="5"/>
        <v>1.1000000000000001</v>
      </c>
    </row>
    <row r="99" spans="1:14">
      <c r="A99" s="95" t="s">
        <v>218</v>
      </c>
      <c r="B99" s="95" t="s">
        <v>95</v>
      </c>
      <c r="C99" s="95" t="s">
        <v>150</v>
      </c>
      <c r="D99" s="95">
        <v>4110</v>
      </c>
      <c r="E99" s="96">
        <v>0.22</v>
      </c>
      <c r="F99" s="96">
        <v>50.8</v>
      </c>
      <c r="G99" s="96">
        <v>0</v>
      </c>
      <c r="H99" s="96">
        <v>0.69099999999999995</v>
      </c>
      <c r="I99" s="96">
        <v>3.5999999999999997E-2</v>
      </c>
      <c r="J99" s="96">
        <v>0.26200000000000001</v>
      </c>
      <c r="K99" s="96">
        <v>8.3274566082299994</v>
      </c>
      <c r="L99" s="134">
        <f t="shared" si="3"/>
        <v>9.2362597060748328</v>
      </c>
      <c r="M99" s="134">
        <f t="shared" si="4"/>
        <v>17.399999999999999</v>
      </c>
      <c r="N99" s="134">
        <f t="shared" si="5"/>
        <v>2.7</v>
      </c>
    </row>
    <row r="100" spans="1:14">
      <c r="A100" s="95" t="s">
        <v>218</v>
      </c>
      <c r="B100" s="95" t="s">
        <v>95</v>
      </c>
      <c r="C100" s="95" t="s">
        <v>150</v>
      </c>
      <c r="D100" s="95">
        <v>6410</v>
      </c>
      <c r="E100" s="96">
        <v>0.22</v>
      </c>
      <c r="F100" s="96">
        <v>50.8</v>
      </c>
      <c r="G100" s="96">
        <v>0</v>
      </c>
      <c r="H100" s="96">
        <v>0.60699999999999998</v>
      </c>
      <c r="I100" s="96">
        <v>3.3000000000000002E-2</v>
      </c>
      <c r="J100" s="96">
        <v>2.5999999999999999E-2</v>
      </c>
      <c r="K100" s="96">
        <v>0.13408030376399999</v>
      </c>
      <c r="L100" s="134">
        <f t="shared" si="3"/>
        <v>1.4757772100957599E-2</v>
      </c>
      <c r="M100" s="134">
        <f t="shared" si="4"/>
        <v>0</v>
      </c>
      <c r="N100" s="134">
        <f t="shared" si="5"/>
        <v>0</v>
      </c>
    </row>
    <row r="101" spans="1:14">
      <c r="A101" s="95" t="s">
        <v>218</v>
      </c>
      <c r="B101" s="95" t="s">
        <v>95</v>
      </c>
      <c r="C101" s="95" t="s">
        <v>150</v>
      </c>
      <c r="D101" s="95">
        <v>1210</v>
      </c>
      <c r="E101" s="96">
        <v>0.22</v>
      </c>
      <c r="F101" s="96">
        <v>50.8</v>
      </c>
      <c r="G101" s="96">
        <v>0</v>
      </c>
      <c r="H101" s="96">
        <v>1.2450000000000001</v>
      </c>
      <c r="I101" s="96">
        <v>0.21299999999999999</v>
      </c>
      <c r="J101" s="96">
        <v>0.28799999999999998</v>
      </c>
      <c r="K101" s="96">
        <v>44.487213990299999</v>
      </c>
      <c r="L101" s="134">
        <f t="shared" si="3"/>
        <v>54.238811296973751</v>
      </c>
      <c r="M101" s="134">
        <f t="shared" si="4"/>
        <v>183.7</v>
      </c>
      <c r="N101" s="134">
        <f t="shared" si="5"/>
        <v>41.2</v>
      </c>
    </row>
    <row r="102" spans="1:14">
      <c r="A102" s="95" t="s">
        <v>218</v>
      </c>
      <c r="B102" s="95" t="s">
        <v>95</v>
      </c>
      <c r="C102" s="95" t="s">
        <v>150</v>
      </c>
      <c r="D102" s="95">
        <v>5120</v>
      </c>
      <c r="E102" s="96">
        <v>0.22</v>
      </c>
      <c r="F102" s="96">
        <v>50.8</v>
      </c>
      <c r="G102" s="96">
        <v>0</v>
      </c>
      <c r="H102" s="96">
        <v>0.505</v>
      </c>
      <c r="I102" s="96">
        <v>6.8000000000000005E-2</v>
      </c>
      <c r="J102" s="96">
        <v>5.2999999999999999E-2</v>
      </c>
      <c r="K102" s="96">
        <v>5.6831361455E-2</v>
      </c>
      <c r="L102" s="134">
        <f t="shared" si="3"/>
        <v>1.2751063131786831E-2</v>
      </c>
      <c r="M102" s="134">
        <f t="shared" si="4"/>
        <v>0</v>
      </c>
      <c r="N102" s="134">
        <f t="shared" si="5"/>
        <v>0</v>
      </c>
    </row>
    <row r="103" spans="1:14">
      <c r="A103" s="95" t="s">
        <v>218</v>
      </c>
      <c r="B103" s="95" t="s">
        <v>95</v>
      </c>
      <c r="C103" s="95" t="s">
        <v>150</v>
      </c>
      <c r="D103" s="95">
        <v>5120</v>
      </c>
      <c r="E103" s="96">
        <v>0.22</v>
      </c>
      <c r="F103" s="96">
        <v>50.8</v>
      </c>
      <c r="G103" s="96">
        <v>0</v>
      </c>
      <c r="H103" s="96">
        <v>0.505</v>
      </c>
      <c r="I103" s="96">
        <v>6.8000000000000005E-2</v>
      </c>
      <c r="J103" s="96">
        <v>5.2999999999999999E-2</v>
      </c>
      <c r="K103" s="96">
        <v>2.1127439982800002E-3</v>
      </c>
      <c r="L103" s="134">
        <f t="shared" si="3"/>
        <v>4.7402932841408932E-4</v>
      </c>
      <c r="M103" s="134">
        <f t="shared" si="4"/>
        <v>0</v>
      </c>
      <c r="N103" s="134">
        <f t="shared" si="5"/>
        <v>0</v>
      </c>
    </row>
    <row r="104" spans="1:14">
      <c r="A104" s="95" t="s">
        <v>218</v>
      </c>
      <c r="B104" s="95" t="s">
        <v>95</v>
      </c>
      <c r="C104" s="95" t="s">
        <v>150</v>
      </c>
      <c r="D104" s="95">
        <v>5120</v>
      </c>
      <c r="E104" s="96">
        <v>0.22</v>
      </c>
      <c r="F104" s="96">
        <v>50.8</v>
      </c>
      <c r="G104" s="96">
        <v>0</v>
      </c>
      <c r="H104" s="96">
        <v>0.505</v>
      </c>
      <c r="I104" s="96">
        <v>6.8000000000000005E-2</v>
      </c>
      <c r="J104" s="96">
        <v>5.2999999999999999E-2</v>
      </c>
      <c r="K104" s="96">
        <v>5.2888869708599996E-3</v>
      </c>
      <c r="L104" s="134">
        <f t="shared" si="3"/>
        <v>1.1866499400286217E-3</v>
      </c>
      <c r="M104" s="134">
        <f t="shared" si="4"/>
        <v>0</v>
      </c>
      <c r="N104" s="134">
        <f t="shared" si="5"/>
        <v>0</v>
      </c>
    </row>
    <row r="105" spans="1:14">
      <c r="A105" s="95" t="s">
        <v>218</v>
      </c>
      <c r="B105" s="95" t="s">
        <v>95</v>
      </c>
      <c r="C105" s="95" t="s">
        <v>150</v>
      </c>
      <c r="D105" s="95">
        <v>5120</v>
      </c>
      <c r="E105" s="96">
        <v>0.22</v>
      </c>
      <c r="F105" s="96">
        <v>50.8</v>
      </c>
      <c r="G105" s="96">
        <v>0</v>
      </c>
      <c r="H105" s="96">
        <v>0.505</v>
      </c>
      <c r="I105" s="96">
        <v>6.8000000000000005E-2</v>
      </c>
      <c r="J105" s="96">
        <v>5.2999999999999999E-2</v>
      </c>
      <c r="K105" s="96">
        <v>1.8784946667299999E-6</v>
      </c>
      <c r="L105" s="134">
        <f t="shared" si="3"/>
        <v>4.2147158672532089E-7</v>
      </c>
      <c r="M105" s="134">
        <f t="shared" si="4"/>
        <v>0</v>
      </c>
      <c r="N105" s="134">
        <f t="shared" si="5"/>
        <v>0</v>
      </c>
    </row>
    <row r="106" spans="1:14">
      <c r="A106" s="95" t="s">
        <v>218</v>
      </c>
      <c r="B106" s="95" t="s">
        <v>95</v>
      </c>
      <c r="C106" s="95" t="s">
        <v>150</v>
      </c>
      <c r="D106" s="95">
        <v>5120</v>
      </c>
      <c r="E106" s="96">
        <v>0.22</v>
      </c>
      <c r="F106" s="96">
        <v>50.8</v>
      </c>
      <c r="G106" s="96">
        <v>0</v>
      </c>
      <c r="H106" s="96">
        <v>0.505</v>
      </c>
      <c r="I106" s="96">
        <v>6.8000000000000005E-2</v>
      </c>
      <c r="J106" s="96">
        <v>5.2999999999999999E-2</v>
      </c>
      <c r="K106" s="96">
        <v>4.1426128779699999E-2</v>
      </c>
      <c r="L106" s="134">
        <f t="shared" si="3"/>
        <v>9.294642427205355E-3</v>
      </c>
      <c r="M106" s="134">
        <f t="shared" si="4"/>
        <v>0</v>
      </c>
      <c r="N106" s="134">
        <f t="shared" si="5"/>
        <v>0</v>
      </c>
    </row>
    <row r="107" spans="1:14">
      <c r="A107" s="95" t="s">
        <v>218</v>
      </c>
      <c r="B107" s="95" t="s">
        <v>95</v>
      </c>
      <c r="C107" s="95" t="s">
        <v>150</v>
      </c>
      <c r="D107" s="95">
        <v>6410</v>
      </c>
      <c r="E107" s="96">
        <v>0.22</v>
      </c>
      <c r="F107" s="96">
        <v>50.8</v>
      </c>
      <c r="G107" s="96">
        <v>0</v>
      </c>
      <c r="H107" s="96">
        <v>0.60699999999999998</v>
      </c>
      <c r="I107" s="96">
        <v>3.3000000000000002E-2</v>
      </c>
      <c r="J107" s="96">
        <v>2.5999999999999999E-2</v>
      </c>
      <c r="K107" s="96">
        <v>3.5055482422299999E-2</v>
      </c>
      <c r="L107" s="134">
        <f t="shared" si="3"/>
        <v>3.8584400986144862E-3</v>
      </c>
      <c r="M107" s="134">
        <f t="shared" si="4"/>
        <v>0</v>
      </c>
      <c r="N107" s="134">
        <f t="shared" si="5"/>
        <v>0</v>
      </c>
    </row>
    <row r="108" spans="1:14">
      <c r="A108" s="95" t="s">
        <v>218</v>
      </c>
      <c r="B108" s="95" t="s">
        <v>95</v>
      </c>
      <c r="C108" s="95" t="s">
        <v>150</v>
      </c>
      <c r="D108" s="95">
        <v>6250</v>
      </c>
      <c r="E108" s="96">
        <v>0.22</v>
      </c>
      <c r="F108" s="96">
        <v>50.8</v>
      </c>
      <c r="G108" s="96">
        <v>0</v>
      </c>
      <c r="H108" s="96">
        <v>0.60699999999999998</v>
      </c>
      <c r="I108" s="96">
        <v>3.3000000000000002E-2</v>
      </c>
      <c r="J108" s="96">
        <v>2.5999999999999999E-2</v>
      </c>
      <c r="K108" s="96">
        <v>16.8637912065</v>
      </c>
      <c r="L108" s="134">
        <f t="shared" si="3"/>
        <v>1.8561412854621</v>
      </c>
      <c r="M108" s="134">
        <f t="shared" si="4"/>
        <v>3.1</v>
      </c>
      <c r="N108" s="134">
        <f t="shared" si="5"/>
        <v>3.9</v>
      </c>
    </row>
    <row r="109" spans="1:14">
      <c r="A109" s="95" t="s">
        <v>218</v>
      </c>
      <c r="B109" s="95" t="s">
        <v>95</v>
      </c>
      <c r="C109" s="95" t="s">
        <v>150</v>
      </c>
      <c r="D109" s="95">
        <v>4220</v>
      </c>
      <c r="E109" s="96">
        <v>0.22</v>
      </c>
      <c r="F109" s="96">
        <v>50.8</v>
      </c>
      <c r="G109" s="96">
        <v>0</v>
      </c>
      <c r="H109" s="96">
        <v>0.69099999999999995</v>
      </c>
      <c r="I109" s="96">
        <v>3.5999999999999997E-2</v>
      </c>
      <c r="J109" s="96">
        <v>0.26200000000000001</v>
      </c>
      <c r="K109" s="96">
        <v>16.008773686600001</v>
      </c>
      <c r="L109" s="134">
        <f t="shared" si="3"/>
        <v>17.755864521597616</v>
      </c>
      <c r="M109" s="134">
        <f t="shared" si="4"/>
        <v>33.4</v>
      </c>
      <c r="N109" s="134">
        <f t="shared" si="5"/>
        <v>5.3</v>
      </c>
    </row>
    <row r="110" spans="1:14">
      <c r="A110" s="95" t="s">
        <v>218</v>
      </c>
      <c r="B110" s="95" t="s">
        <v>93</v>
      </c>
      <c r="C110" s="95" t="s">
        <v>150</v>
      </c>
      <c r="D110" s="95">
        <v>1110</v>
      </c>
      <c r="E110" s="96">
        <v>0.22</v>
      </c>
      <c r="F110" s="96">
        <v>50.8</v>
      </c>
      <c r="G110" s="96">
        <v>0</v>
      </c>
      <c r="H110" s="96">
        <v>0.96799999999999997</v>
      </c>
      <c r="I110" s="96">
        <v>0.125</v>
      </c>
      <c r="J110" s="96">
        <v>0.28799999999999998</v>
      </c>
      <c r="K110" s="96">
        <v>7.4497052106200001E-2</v>
      </c>
      <c r="L110" s="134">
        <f t="shared" si="3"/>
        <v>9.082680592787902E-2</v>
      </c>
      <c r="M110" s="134">
        <f t="shared" si="4"/>
        <v>0.2</v>
      </c>
      <c r="N110" s="134">
        <f t="shared" si="5"/>
        <v>0</v>
      </c>
    </row>
    <row r="111" spans="1:14">
      <c r="A111" s="95" t="s">
        <v>218</v>
      </c>
      <c r="B111" s="95" t="s">
        <v>93</v>
      </c>
      <c r="C111" s="95" t="s">
        <v>150</v>
      </c>
      <c r="D111" s="95">
        <v>5120</v>
      </c>
      <c r="E111" s="96">
        <v>0.22</v>
      </c>
      <c r="F111" s="96">
        <v>50.8</v>
      </c>
      <c r="G111" s="96">
        <v>0</v>
      </c>
      <c r="H111" s="96">
        <v>0.505</v>
      </c>
      <c r="I111" s="96">
        <v>6.8000000000000005E-2</v>
      </c>
      <c r="J111" s="96">
        <v>5.2999999999999999E-2</v>
      </c>
      <c r="K111" s="96">
        <v>9.2148962110299992E-3</v>
      </c>
      <c r="L111" s="134">
        <f t="shared" si="3"/>
        <v>2.0675155465480974E-3</v>
      </c>
      <c r="M111" s="134">
        <f t="shared" si="4"/>
        <v>0</v>
      </c>
      <c r="N111" s="134">
        <f t="shared" si="5"/>
        <v>0</v>
      </c>
    </row>
    <row r="112" spans="1:14">
      <c r="A112" s="95" t="s">
        <v>218</v>
      </c>
      <c r="B112" s="95" t="s">
        <v>93</v>
      </c>
      <c r="C112" s="95" t="s">
        <v>150</v>
      </c>
      <c r="D112" s="95">
        <v>5120</v>
      </c>
      <c r="E112" s="96">
        <v>0.22</v>
      </c>
      <c r="F112" s="96">
        <v>50.8</v>
      </c>
      <c r="G112" s="96">
        <v>0</v>
      </c>
      <c r="H112" s="96">
        <v>0.505</v>
      </c>
      <c r="I112" s="96">
        <v>6.8000000000000005E-2</v>
      </c>
      <c r="J112" s="96">
        <v>5.2999999999999999E-2</v>
      </c>
      <c r="K112" s="96">
        <v>2.3588319720299999E-3</v>
      </c>
      <c r="L112" s="134">
        <f t="shared" si="3"/>
        <v>5.2924326679113095E-4</v>
      </c>
      <c r="M112" s="134">
        <f t="shared" si="4"/>
        <v>0</v>
      </c>
      <c r="N112" s="134">
        <f t="shared" si="5"/>
        <v>0</v>
      </c>
    </row>
    <row r="113" spans="1:14">
      <c r="A113" s="95" t="s">
        <v>218</v>
      </c>
      <c r="B113" s="95" t="s">
        <v>93</v>
      </c>
      <c r="C113" s="95" t="s">
        <v>150</v>
      </c>
      <c r="D113" s="95">
        <v>5120</v>
      </c>
      <c r="E113" s="96">
        <v>0.22</v>
      </c>
      <c r="F113" s="96">
        <v>50.8</v>
      </c>
      <c r="G113" s="96">
        <v>0</v>
      </c>
      <c r="H113" s="96">
        <v>0.505</v>
      </c>
      <c r="I113" s="96">
        <v>6.8000000000000005E-2</v>
      </c>
      <c r="J113" s="96">
        <v>5.2999999999999999E-2</v>
      </c>
      <c r="K113" s="96">
        <v>0.133680375336</v>
      </c>
      <c r="L113" s="134">
        <f t="shared" si="3"/>
        <v>2.9993420212887197E-2</v>
      </c>
      <c r="M113" s="134">
        <f t="shared" si="4"/>
        <v>0</v>
      </c>
      <c r="N113" s="134">
        <f t="shared" si="5"/>
        <v>0</v>
      </c>
    </row>
    <row r="114" spans="1:14">
      <c r="A114" s="95" t="s">
        <v>218</v>
      </c>
      <c r="B114" s="95" t="s">
        <v>93</v>
      </c>
      <c r="C114" s="95" t="s">
        <v>150</v>
      </c>
      <c r="D114" s="95">
        <v>5120</v>
      </c>
      <c r="E114" s="96">
        <v>0.22</v>
      </c>
      <c r="F114" s="96">
        <v>50.8</v>
      </c>
      <c r="G114" s="96">
        <v>0</v>
      </c>
      <c r="H114" s="96">
        <v>0.505</v>
      </c>
      <c r="I114" s="96">
        <v>6.8000000000000005E-2</v>
      </c>
      <c r="J114" s="96">
        <v>5.2999999999999999E-2</v>
      </c>
      <c r="K114" s="96">
        <v>4.56377221295E-2</v>
      </c>
      <c r="L114" s="134">
        <f t="shared" si="3"/>
        <v>1.0239583588455482E-2</v>
      </c>
      <c r="M114" s="134">
        <f t="shared" si="4"/>
        <v>0</v>
      </c>
      <c r="N114" s="134">
        <f t="shared" si="5"/>
        <v>0</v>
      </c>
    </row>
    <row r="115" spans="1:14">
      <c r="A115" s="95" t="s">
        <v>218</v>
      </c>
      <c r="B115" s="95" t="s">
        <v>93</v>
      </c>
      <c r="C115" s="95" t="s">
        <v>150</v>
      </c>
      <c r="D115" s="95">
        <v>3200</v>
      </c>
      <c r="E115" s="96">
        <v>0.22</v>
      </c>
      <c r="F115" s="96">
        <v>50.8</v>
      </c>
      <c r="G115" s="96">
        <v>0</v>
      </c>
      <c r="H115" s="96">
        <v>0.69099999999999995</v>
      </c>
      <c r="I115" s="96">
        <v>3.5999999999999997E-2</v>
      </c>
      <c r="J115" s="96">
        <v>0.26200000000000001</v>
      </c>
      <c r="K115" s="96">
        <v>11.2312227196</v>
      </c>
      <c r="L115" s="134">
        <f t="shared" si="3"/>
        <v>12.456923492399014</v>
      </c>
      <c r="M115" s="134">
        <f t="shared" si="4"/>
        <v>23.4</v>
      </c>
      <c r="N115" s="134">
        <f t="shared" si="5"/>
        <v>3.7</v>
      </c>
    </row>
    <row r="116" spans="1:14">
      <c r="A116" s="95" t="s">
        <v>218</v>
      </c>
      <c r="B116" s="95" t="s">
        <v>93</v>
      </c>
      <c r="C116" s="95" t="s">
        <v>150</v>
      </c>
      <c r="D116" s="95">
        <v>3100</v>
      </c>
      <c r="E116" s="96">
        <v>0.22</v>
      </c>
      <c r="F116" s="96">
        <v>50.8</v>
      </c>
      <c r="G116" s="96">
        <v>0</v>
      </c>
      <c r="H116" s="96">
        <v>0.69099999999999995</v>
      </c>
      <c r="I116" s="96">
        <v>3.5999999999999997E-2</v>
      </c>
      <c r="J116" s="96">
        <v>0.26200000000000001</v>
      </c>
      <c r="K116" s="96">
        <v>5.5539206488499998E-2</v>
      </c>
      <c r="L116" s="134">
        <f t="shared" si="3"/>
        <v>6.1600385223278292E-2</v>
      </c>
      <c r="M116" s="134">
        <f t="shared" si="4"/>
        <v>0.1</v>
      </c>
      <c r="N116" s="134">
        <f t="shared" si="5"/>
        <v>0</v>
      </c>
    </row>
    <row r="117" spans="1:14">
      <c r="A117" s="95" t="s">
        <v>218</v>
      </c>
      <c r="B117" s="95" t="s">
        <v>93</v>
      </c>
      <c r="C117" s="95" t="s">
        <v>150</v>
      </c>
      <c r="D117" s="95">
        <v>4110</v>
      </c>
      <c r="E117" s="96">
        <v>0.22</v>
      </c>
      <c r="F117" s="96">
        <v>50.8</v>
      </c>
      <c r="G117" s="96">
        <v>0</v>
      </c>
      <c r="H117" s="96">
        <v>0.69099999999999995</v>
      </c>
      <c r="I117" s="96">
        <v>3.5999999999999997E-2</v>
      </c>
      <c r="J117" s="96">
        <v>0.26200000000000001</v>
      </c>
      <c r="K117" s="96">
        <v>0.23700563258400001</v>
      </c>
      <c r="L117" s="134">
        <f t="shared" si="3"/>
        <v>0.26287084728666721</v>
      </c>
      <c r="M117" s="134">
        <f t="shared" si="4"/>
        <v>0.5</v>
      </c>
      <c r="N117" s="134">
        <f t="shared" si="5"/>
        <v>0.1</v>
      </c>
    </row>
    <row r="118" spans="1:14">
      <c r="A118" s="95" t="s">
        <v>218</v>
      </c>
      <c r="B118" s="95" t="s">
        <v>93</v>
      </c>
      <c r="C118" s="95" t="s">
        <v>150</v>
      </c>
      <c r="D118" s="95">
        <v>1210</v>
      </c>
      <c r="E118" s="96">
        <v>0.22</v>
      </c>
      <c r="F118" s="96">
        <v>50.8</v>
      </c>
      <c r="G118" s="96">
        <v>0</v>
      </c>
      <c r="H118" s="96">
        <v>1.2450000000000001</v>
      </c>
      <c r="I118" s="96">
        <v>0.21299999999999999</v>
      </c>
      <c r="J118" s="96">
        <v>0.28799999999999998</v>
      </c>
      <c r="K118" s="96">
        <v>0.81264093600499998</v>
      </c>
      <c r="L118" s="134">
        <f t="shared" si="3"/>
        <v>0.99077182917729578</v>
      </c>
      <c r="M118" s="134">
        <f t="shared" si="4"/>
        <v>3.4</v>
      </c>
      <c r="N118" s="134">
        <f t="shared" si="5"/>
        <v>0.8</v>
      </c>
    </row>
    <row r="119" spans="1:14">
      <c r="A119" s="95" t="s">
        <v>218</v>
      </c>
      <c r="B119" s="95" t="s">
        <v>93</v>
      </c>
      <c r="C119" s="95" t="s">
        <v>150</v>
      </c>
      <c r="D119" s="95">
        <v>1210</v>
      </c>
      <c r="E119" s="96">
        <v>0.22</v>
      </c>
      <c r="F119" s="96">
        <v>50.8</v>
      </c>
      <c r="G119" s="96">
        <v>0</v>
      </c>
      <c r="H119" s="96">
        <v>1.2450000000000001</v>
      </c>
      <c r="I119" s="96">
        <v>0.21299999999999999</v>
      </c>
      <c r="J119" s="96">
        <v>0.28799999999999998</v>
      </c>
      <c r="K119" s="96">
        <v>14.037981458300001</v>
      </c>
      <c r="L119" s="134">
        <f t="shared" si="3"/>
        <v>17.115106993959358</v>
      </c>
      <c r="M119" s="134">
        <f t="shared" si="4"/>
        <v>58</v>
      </c>
      <c r="N119" s="134">
        <f t="shared" si="5"/>
        <v>13</v>
      </c>
    </row>
    <row r="120" spans="1:14">
      <c r="A120" s="95" t="s">
        <v>218</v>
      </c>
      <c r="B120" s="95" t="s">
        <v>93</v>
      </c>
      <c r="C120" s="95" t="s">
        <v>150</v>
      </c>
      <c r="D120" s="95">
        <v>1110</v>
      </c>
      <c r="E120" s="96">
        <v>0.22</v>
      </c>
      <c r="F120" s="96">
        <v>50.8</v>
      </c>
      <c r="G120" s="96">
        <v>0</v>
      </c>
      <c r="H120" s="96">
        <v>0.96799999999999997</v>
      </c>
      <c r="I120" s="96">
        <v>0.125</v>
      </c>
      <c r="J120" s="96">
        <v>0.28799999999999998</v>
      </c>
      <c r="K120" s="96">
        <v>9.2499987685599994</v>
      </c>
      <c r="L120" s="134">
        <f t="shared" si="3"/>
        <v>11.27759849862835</v>
      </c>
      <c r="M120" s="134">
        <f t="shared" si="4"/>
        <v>29.7</v>
      </c>
      <c r="N120" s="134">
        <f t="shared" si="5"/>
        <v>5.9</v>
      </c>
    </row>
    <row r="121" spans="1:14">
      <c r="A121" s="95" t="s">
        <v>218</v>
      </c>
      <c r="B121" s="95" t="s">
        <v>93</v>
      </c>
      <c r="C121" s="95" t="s">
        <v>150</v>
      </c>
      <c r="D121" s="95">
        <v>1110</v>
      </c>
      <c r="E121" s="96">
        <v>0.22</v>
      </c>
      <c r="F121" s="96">
        <v>50.8</v>
      </c>
      <c r="G121" s="96">
        <v>0</v>
      </c>
      <c r="H121" s="96">
        <v>0.96799999999999997</v>
      </c>
      <c r="I121" s="96">
        <v>0.125</v>
      </c>
      <c r="J121" s="96">
        <v>0.28799999999999998</v>
      </c>
      <c r="K121" s="96">
        <v>8.2978301599199999E-3</v>
      </c>
      <c r="L121" s="134">
        <f t="shared" si="3"/>
        <v>1.0116714530974463E-2</v>
      </c>
      <c r="M121" s="134">
        <f t="shared" si="4"/>
        <v>0</v>
      </c>
      <c r="N121" s="134">
        <f t="shared" si="5"/>
        <v>0</v>
      </c>
    </row>
    <row r="122" spans="1:14">
      <c r="A122" s="95" t="s">
        <v>218</v>
      </c>
      <c r="B122" s="95" t="s">
        <v>93</v>
      </c>
      <c r="C122" s="95" t="s">
        <v>150</v>
      </c>
      <c r="D122" s="95">
        <v>4110</v>
      </c>
      <c r="E122" s="96">
        <v>0.22</v>
      </c>
      <c r="F122" s="96">
        <v>50.8</v>
      </c>
      <c r="G122" s="96">
        <v>0</v>
      </c>
      <c r="H122" s="96">
        <v>0.69099999999999995</v>
      </c>
      <c r="I122" s="96">
        <v>3.5999999999999997E-2</v>
      </c>
      <c r="J122" s="96">
        <v>0.26200000000000001</v>
      </c>
      <c r="K122" s="96">
        <v>5.0165819475599998</v>
      </c>
      <c r="L122" s="134">
        <f t="shared" si="3"/>
        <v>5.5640582574370478</v>
      </c>
      <c r="M122" s="134">
        <f t="shared" si="4"/>
        <v>10.5</v>
      </c>
      <c r="N122" s="134">
        <f t="shared" si="5"/>
        <v>1.6</v>
      </c>
    </row>
    <row r="123" spans="1:14">
      <c r="A123" s="95" t="s">
        <v>218</v>
      </c>
      <c r="B123" s="95" t="s">
        <v>93</v>
      </c>
      <c r="C123" s="95" t="s">
        <v>150</v>
      </c>
      <c r="D123" s="95">
        <v>5120</v>
      </c>
      <c r="E123" s="96">
        <v>0.22</v>
      </c>
      <c r="F123" s="96">
        <v>50.8</v>
      </c>
      <c r="G123" s="96">
        <v>0</v>
      </c>
      <c r="H123" s="96">
        <v>0.505</v>
      </c>
      <c r="I123" s="96">
        <v>6.8000000000000005E-2</v>
      </c>
      <c r="J123" s="96">
        <v>5.2999999999999999E-2</v>
      </c>
      <c r="K123" s="96">
        <v>7.3354042126899999E-2</v>
      </c>
      <c r="L123" s="134">
        <f t="shared" si="3"/>
        <v>1.6458201918538796E-2</v>
      </c>
      <c r="M123" s="134">
        <f t="shared" si="4"/>
        <v>0</v>
      </c>
      <c r="N123" s="134">
        <f t="shared" si="5"/>
        <v>0</v>
      </c>
    </row>
    <row r="124" spans="1:14">
      <c r="A124" s="95" t="s">
        <v>218</v>
      </c>
      <c r="B124" s="95" t="s">
        <v>95</v>
      </c>
      <c r="C124" s="95" t="s">
        <v>150</v>
      </c>
      <c r="D124" s="95">
        <v>3200</v>
      </c>
      <c r="E124" s="96">
        <v>0.22</v>
      </c>
      <c r="F124" s="96">
        <v>50.8</v>
      </c>
      <c r="G124" s="96">
        <v>0</v>
      </c>
      <c r="H124" s="96">
        <v>0.69099999999999995</v>
      </c>
      <c r="I124" s="96">
        <v>3.5999999999999997E-2</v>
      </c>
      <c r="J124" s="96">
        <v>0.26200000000000001</v>
      </c>
      <c r="K124" s="96">
        <v>34.418203726500003</v>
      </c>
      <c r="L124" s="134">
        <f t="shared" si="3"/>
        <v>38.174377026518705</v>
      </c>
      <c r="M124" s="134">
        <f t="shared" si="4"/>
        <v>71.8</v>
      </c>
      <c r="N124" s="134">
        <f t="shared" si="5"/>
        <v>11.3</v>
      </c>
    </row>
    <row r="125" spans="1:14">
      <c r="A125" s="95" t="s">
        <v>218</v>
      </c>
      <c r="B125" s="95" t="s">
        <v>95</v>
      </c>
      <c r="C125" s="95" t="s">
        <v>150</v>
      </c>
      <c r="D125" s="95">
        <v>4110</v>
      </c>
      <c r="E125" s="96">
        <v>0.22</v>
      </c>
      <c r="F125" s="96">
        <v>50.8</v>
      </c>
      <c r="G125" s="96">
        <v>0</v>
      </c>
      <c r="H125" s="96">
        <v>0.69099999999999995</v>
      </c>
      <c r="I125" s="96">
        <v>3.5999999999999997E-2</v>
      </c>
      <c r="J125" s="96">
        <v>0.26200000000000001</v>
      </c>
      <c r="K125" s="96">
        <v>5.4285081054999997</v>
      </c>
      <c r="L125" s="134">
        <f t="shared" si="3"/>
        <v>6.020939290080233</v>
      </c>
      <c r="M125" s="134">
        <f t="shared" si="4"/>
        <v>11.3</v>
      </c>
      <c r="N125" s="134">
        <f t="shared" si="5"/>
        <v>1.8</v>
      </c>
    </row>
    <row r="126" spans="1:14">
      <c r="A126" s="95" t="s">
        <v>218</v>
      </c>
      <c r="B126" s="95" t="s">
        <v>95</v>
      </c>
      <c r="C126" s="95" t="s">
        <v>150</v>
      </c>
      <c r="D126" s="95">
        <v>5120</v>
      </c>
      <c r="E126" s="96">
        <v>0.22</v>
      </c>
      <c r="F126" s="96">
        <v>50.8</v>
      </c>
      <c r="G126" s="96">
        <v>0</v>
      </c>
      <c r="H126" s="96">
        <v>0.505</v>
      </c>
      <c r="I126" s="96">
        <v>6.8000000000000005E-2</v>
      </c>
      <c r="J126" s="96">
        <v>5.2999999999999999E-2</v>
      </c>
      <c r="K126" s="96">
        <v>0.37070890019399999</v>
      </c>
      <c r="L126" s="134">
        <f t="shared" si="3"/>
        <v>8.3174720240193789E-2</v>
      </c>
      <c r="M126" s="134">
        <f t="shared" si="4"/>
        <v>0.1</v>
      </c>
      <c r="N126" s="134">
        <f t="shared" si="5"/>
        <v>0.1</v>
      </c>
    </row>
    <row r="127" spans="1:14">
      <c r="A127" s="95" t="s">
        <v>218</v>
      </c>
      <c r="B127" s="95" t="s">
        <v>95</v>
      </c>
      <c r="C127" s="95" t="s">
        <v>150</v>
      </c>
      <c r="D127" s="95">
        <v>5120</v>
      </c>
      <c r="E127" s="96">
        <v>0.22</v>
      </c>
      <c r="F127" s="96">
        <v>50.8</v>
      </c>
      <c r="G127" s="96">
        <v>0</v>
      </c>
      <c r="H127" s="96">
        <v>0.505</v>
      </c>
      <c r="I127" s="96">
        <v>6.8000000000000005E-2</v>
      </c>
      <c r="J127" s="96">
        <v>5.2999999999999999E-2</v>
      </c>
      <c r="K127" s="96">
        <v>6.8512600561199998E-3</v>
      </c>
      <c r="L127" s="134">
        <f t="shared" si="3"/>
        <v>1.5371943812581238E-3</v>
      </c>
      <c r="M127" s="134">
        <f t="shared" si="4"/>
        <v>0</v>
      </c>
      <c r="N127" s="134">
        <f t="shared" si="5"/>
        <v>0</v>
      </c>
    </row>
    <row r="128" spans="1:14">
      <c r="A128" s="95" t="s">
        <v>218</v>
      </c>
      <c r="B128" s="95" t="s">
        <v>95</v>
      </c>
      <c r="C128" s="95" t="s">
        <v>150</v>
      </c>
      <c r="D128" s="95">
        <v>5120</v>
      </c>
      <c r="E128" s="96">
        <v>0.22</v>
      </c>
      <c r="F128" s="96">
        <v>50.8</v>
      </c>
      <c r="G128" s="96">
        <v>0</v>
      </c>
      <c r="H128" s="96">
        <v>0.505</v>
      </c>
      <c r="I128" s="96">
        <v>6.8000000000000005E-2</v>
      </c>
      <c r="J128" s="96">
        <v>5.2999999999999999E-2</v>
      </c>
      <c r="K128" s="96">
        <v>0.410576130107</v>
      </c>
      <c r="L128" s="134">
        <f t="shared" si="3"/>
        <v>9.2119597725007218E-2</v>
      </c>
      <c r="M128" s="134">
        <f t="shared" si="4"/>
        <v>0.1</v>
      </c>
      <c r="N128" s="134">
        <f t="shared" si="5"/>
        <v>0.1</v>
      </c>
    </row>
    <row r="129" spans="1:14">
      <c r="A129" s="95" t="s">
        <v>218</v>
      </c>
      <c r="B129" s="95" t="s">
        <v>95</v>
      </c>
      <c r="C129" s="95" t="s">
        <v>150</v>
      </c>
      <c r="D129" s="95">
        <v>5120</v>
      </c>
      <c r="E129" s="96">
        <v>0.22</v>
      </c>
      <c r="F129" s="96">
        <v>50.8</v>
      </c>
      <c r="G129" s="96">
        <v>0</v>
      </c>
      <c r="H129" s="96">
        <v>0.505</v>
      </c>
      <c r="I129" s="96">
        <v>6.8000000000000005E-2</v>
      </c>
      <c r="J129" s="96">
        <v>5.2999999999999999E-2</v>
      </c>
      <c r="K129" s="96">
        <v>1.94021011557</v>
      </c>
      <c r="L129" s="134">
        <f t="shared" si="3"/>
        <v>0.43531847626338899</v>
      </c>
      <c r="M129" s="134">
        <f t="shared" si="4"/>
        <v>0.6</v>
      </c>
      <c r="N129" s="134">
        <f t="shared" si="5"/>
        <v>0.5</v>
      </c>
    </row>
    <row r="130" spans="1:14">
      <c r="A130" s="95" t="s">
        <v>218</v>
      </c>
      <c r="B130" s="95" t="s">
        <v>95</v>
      </c>
      <c r="C130" s="95" t="s">
        <v>150</v>
      </c>
      <c r="D130" s="95">
        <v>7430</v>
      </c>
      <c r="E130" s="96">
        <v>0.22</v>
      </c>
      <c r="F130" s="96">
        <v>50.8</v>
      </c>
      <c r="G130" s="96">
        <v>0</v>
      </c>
      <c r="H130" s="96">
        <v>0.70899999999999996</v>
      </c>
      <c r="I130" s="96">
        <v>9.8000000000000004E-2</v>
      </c>
      <c r="J130" s="96">
        <v>0.26200000000000001</v>
      </c>
      <c r="K130" s="96">
        <v>1.14729095145</v>
      </c>
      <c r="L130" s="134">
        <f t="shared" si="3"/>
        <v>1.2724986372849101</v>
      </c>
      <c r="M130" s="134">
        <f t="shared" si="4"/>
        <v>2.5</v>
      </c>
      <c r="N130" s="134">
        <f t="shared" si="5"/>
        <v>0.6</v>
      </c>
    </row>
    <row r="131" spans="1:14">
      <c r="A131" s="95" t="s">
        <v>218</v>
      </c>
      <c r="B131" s="95" t="s">
        <v>95</v>
      </c>
      <c r="C131" s="95" t="s">
        <v>150</v>
      </c>
      <c r="D131" s="95">
        <v>1110</v>
      </c>
      <c r="E131" s="96">
        <v>0.22</v>
      </c>
      <c r="F131" s="96">
        <v>50.8</v>
      </c>
      <c r="G131" s="96">
        <v>0</v>
      </c>
      <c r="H131" s="96">
        <v>0.96799999999999997</v>
      </c>
      <c r="I131" s="96">
        <v>0.125</v>
      </c>
      <c r="J131" s="96">
        <v>0.28799999999999998</v>
      </c>
      <c r="K131" s="96">
        <v>0.57384004186399995</v>
      </c>
      <c r="L131" s="134">
        <f t="shared" ref="L131:L174" si="6">F131*J131*K131/12</f>
        <v>0.69962577904058865</v>
      </c>
      <c r="M131" s="134">
        <f t="shared" ref="M131:M174" si="7">ROUND(2.721*H131*L131,1)</f>
        <v>1.8</v>
      </c>
      <c r="N131" s="134">
        <f t="shared" ref="N131:N174" si="8">ROUND((2.721*I131*L131)+(E131*K131),1)</f>
        <v>0.4</v>
      </c>
    </row>
    <row r="132" spans="1:14">
      <c r="A132" s="95" t="s">
        <v>218</v>
      </c>
      <c r="B132" s="95" t="s">
        <v>95</v>
      </c>
      <c r="C132" s="95" t="s">
        <v>150</v>
      </c>
      <c r="D132" s="95">
        <v>1110</v>
      </c>
      <c r="E132" s="96">
        <v>0.22</v>
      </c>
      <c r="F132" s="96">
        <v>50.8</v>
      </c>
      <c r="G132" s="96">
        <v>0</v>
      </c>
      <c r="H132" s="96">
        <v>0.96799999999999997</v>
      </c>
      <c r="I132" s="96">
        <v>0.125</v>
      </c>
      <c r="J132" s="96">
        <v>0.28799999999999998</v>
      </c>
      <c r="K132" s="96">
        <v>2.13651470332</v>
      </c>
      <c r="L132" s="134">
        <f t="shared" si="6"/>
        <v>2.6048387262877437</v>
      </c>
      <c r="M132" s="134">
        <f t="shared" si="7"/>
        <v>6.9</v>
      </c>
      <c r="N132" s="134">
        <f t="shared" si="8"/>
        <v>1.4</v>
      </c>
    </row>
    <row r="133" spans="1:14">
      <c r="A133" s="95" t="s">
        <v>218</v>
      </c>
      <c r="B133" s="95" t="s">
        <v>95</v>
      </c>
      <c r="C133" s="95" t="s">
        <v>150</v>
      </c>
      <c r="D133" s="95">
        <v>1110</v>
      </c>
      <c r="E133" s="96">
        <v>0.22</v>
      </c>
      <c r="F133" s="96">
        <v>50.8</v>
      </c>
      <c r="G133" s="96">
        <v>0</v>
      </c>
      <c r="H133" s="96">
        <v>0.96799999999999997</v>
      </c>
      <c r="I133" s="96">
        <v>0.125</v>
      </c>
      <c r="J133" s="96">
        <v>0.28799999999999998</v>
      </c>
      <c r="K133" s="96">
        <v>15.631729185799999</v>
      </c>
      <c r="L133" s="134">
        <f t="shared" si="6"/>
        <v>19.058204223327355</v>
      </c>
      <c r="M133" s="134">
        <f t="shared" si="7"/>
        <v>50.2</v>
      </c>
      <c r="N133" s="134">
        <f t="shared" si="8"/>
        <v>9.9</v>
      </c>
    </row>
    <row r="134" spans="1:14">
      <c r="A134" s="95" t="s">
        <v>218</v>
      </c>
      <c r="B134" s="95" t="s">
        <v>95</v>
      </c>
      <c r="C134" s="95" t="s">
        <v>150</v>
      </c>
      <c r="D134" s="95">
        <v>1110</v>
      </c>
      <c r="E134" s="96">
        <v>0.22</v>
      </c>
      <c r="F134" s="96">
        <v>50.8</v>
      </c>
      <c r="G134" s="96">
        <v>0</v>
      </c>
      <c r="H134" s="96">
        <v>0.96799999999999997</v>
      </c>
      <c r="I134" s="96">
        <v>0.125</v>
      </c>
      <c r="J134" s="96">
        <v>0.28799999999999998</v>
      </c>
      <c r="K134" s="96">
        <v>64.893121811599997</v>
      </c>
      <c r="L134" s="134">
        <f t="shared" si="6"/>
        <v>79.117694112702708</v>
      </c>
      <c r="M134" s="134">
        <f t="shared" si="7"/>
        <v>208.4</v>
      </c>
      <c r="N134" s="134">
        <f t="shared" si="8"/>
        <v>41.2</v>
      </c>
    </row>
    <row r="135" spans="1:14">
      <c r="A135" s="95" t="s">
        <v>218</v>
      </c>
      <c r="B135" s="95" t="s">
        <v>95</v>
      </c>
      <c r="C135" s="95" t="s">
        <v>150</v>
      </c>
      <c r="D135" s="95">
        <v>1210</v>
      </c>
      <c r="E135" s="96">
        <v>0.22</v>
      </c>
      <c r="F135" s="96">
        <v>50.8</v>
      </c>
      <c r="G135" s="96">
        <v>0</v>
      </c>
      <c r="H135" s="96">
        <v>1.2450000000000001</v>
      </c>
      <c r="I135" s="96">
        <v>0.21299999999999999</v>
      </c>
      <c r="J135" s="96">
        <v>0.28799999999999998</v>
      </c>
      <c r="K135" s="96">
        <v>3.8872152570599998</v>
      </c>
      <c r="L135" s="134">
        <f t="shared" si="6"/>
        <v>4.7392928414075515</v>
      </c>
      <c r="M135" s="134">
        <f t="shared" si="7"/>
        <v>16.100000000000001</v>
      </c>
      <c r="N135" s="134">
        <f t="shared" si="8"/>
        <v>3.6</v>
      </c>
    </row>
    <row r="136" spans="1:14">
      <c r="A136" s="95" t="s">
        <v>218</v>
      </c>
      <c r="B136" s="95" t="s">
        <v>95</v>
      </c>
      <c r="C136" s="95" t="s">
        <v>150</v>
      </c>
      <c r="D136" s="95">
        <v>4110</v>
      </c>
      <c r="E136" s="96">
        <v>0.22</v>
      </c>
      <c r="F136" s="96">
        <v>50.8</v>
      </c>
      <c r="G136" s="96">
        <v>0</v>
      </c>
      <c r="H136" s="96">
        <v>0.69099999999999995</v>
      </c>
      <c r="I136" s="96">
        <v>3.5999999999999997E-2</v>
      </c>
      <c r="J136" s="96">
        <v>0.26200000000000001</v>
      </c>
      <c r="K136" s="96">
        <v>0.18893460427100001</v>
      </c>
      <c r="L136" s="134">
        <f t="shared" si="6"/>
        <v>0.20955366741710846</v>
      </c>
      <c r="M136" s="134">
        <f t="shared" si="7"/>
        <v>0.4</v>
      </c>
      <c r="N136" s="134">
        <f t="shared" si="8"/>
        <v>0.1</v>
      </c>
    </row>
    <row r="137" spans="1:14">
      <c r="A137" s="95" t="s">
        <v>218</v>
      </c>
      <c r="B137" s="95" t="s">
        <v>95</v>
      </c>
      <c r="C137" s="95" t="s">
        <v>150</v>
      </c>
      <c r="D137" s="95">
        <v>4110</v>
      </c>
      <c r="E137" s="96">
        <v>0.22</v>
      </c>
      <c r="F137" s="96">
        <v>50.8</v>
      </c>
      <c r="G137" s="96">
        <v>0</v>
      </c>
      <c r="H137" s="96">
        <v>0.69099999999999995</v>
      </c>
      <c r="I137" s="96">
        <v>3.5999999999999997E-2</v>
      </c>
      <c r="J137" s="96">
        <v>0.26200000000000001</v>
      </c>
      <c r="K137" s="96">
        <v>1.4576814936E-3</v>
      </c>
      <c r="L137" s="134">
        <f t="shared" si="6"/>
        <v>1.6167631339348799E-3</v>
      </c>
      <c r="M137" s="134">
        <f t="shared" si="7"/>
        <v>0</v>
      </c>
      <c r="N137" s="134">
        <f t="shared" si="8"/>
        <v>0</v>
      </c>
    </row>
    <row r="138" spans="1:14">
      <c r="A138" s="95" t="s">
        <v>218</v>
      </c>
      <c r="B138" s="95" t="s">
        <v>95</v>
      </c>
      <c r="C138" s="95" t="s">
        <v>150</v>
      </c>
      <c r="D138" s="95">
        <v>5120</v>
      </c>
      <c r="E138" s="96">
        <v>0.22</v>
      </c>
      <c r="F138" s="96">
        <v>50.8</v>
      </c>
      <c r="G138" s="96">
        <v>0</v>
      </c>
      <c r="H138" s="96">
        <v>0.505</v>
      </c>
      <c r="I138" s="96">
        <v>6.8000000000000005E-2</v>
      </c>
      <c r="J138" s="96">
        <v>5.2999999999999999E-2</v>
      </c>
      <c r="K138" s="96">
        <v>0.39130612522000002</v>
      </c>
      <c r="L138" s="134">
        <f t="shared" si="6"/>
        <v>8.7796050961860661E-2</v>
      </c>
      <c r="M138" s="134">
        <f t="shared" si="7"/>
        <v>0.1</v>
      </c>
      <c r="N138" s="134">
        <f t="shared" si="8"/>
        <v>0.1</v>
      </c>
    </row>
    <row r="139" spans="1:14">
      <c r="A139" s="95" t="s">
        <v>218</v>
      </c>
      <c r="B139" s="95" t="s">
        <v>95</v>
      </c>
      <c r="C139" s="95" t="s">
        <v>150</v>
      </c>
      <c r="D139" s="95">
        <v>1110</v>
      </c>
      <c r="E139" s="96">
        <v>0.22</v>
      </c>
      <c r="F139" s="96">
        <v>50.8</v>
      </c>
      <c r="G139" s="96">
        <v>0</v>
      </c>
      <c r="H139" s="96">
        <v>0.96799999999999997</v>
      </c>
      <c r="I139" s="96">
        <v>0.125</v>
      </c>
      <c r="J139" s="96">
        <v>0.28799999999999998</v>
      </c>
      <c r="K139" s="96">
        <v>1.8981654751199999</v>
      </c>
      <c r="L139" s="134">
        <f t="shared" si="6"/>
        <v>2.3142433472663035</v>
      </c>
      <c r="M139" s="134">
        <f t="shared" si="7"/>
        <v>6.1</v>
      </c>
      <c r="N139" s="134">
        <f t="shared" si="8"/>
        <v>1.2</v>
      </c>
    </row>
    <row r="140" spans="1:14">
      <c r="A140" s="95" t="s">
        <v>218</v>
      </c>
      <c r="B140" s="95" t="s">
        <v>95</v>
      </c>
      <c r="C140" s="95" t="s">
        <v>150</v>
      </c>
      <c r="D140" s="95">
        <v>1210</v>
      </c>
      <c r="E140" s="96">
        <v>0.22</v>
      </c>
      <c r="F140" s="96">
        <v>50.8</v>
      </c>
      <c r="G140" s="96">
        <v>0</v>
      </c>
      <c r="H140" s="96">
        <v>1.2450000000000001</v>
      </c>
      <c r="I140" s="96">
        <v>0.21299999999999999</v>
      </c>
      <c r="J140" s="96">
        <v>0.28799999999999998</v>
      </c>
      <c r="K140" s="96">
        <v>0.589952277927</v>
      </c>
      <c r="L140" s="134">
        <f t="shared" si="6"/>
        <v>0.71926981724859829</v>
      </c>
      <c r="M140" s="134">
        <f t="shared" si="7"/>
        <v>2.4</v>
      </c>
      <c r="N140" s="134">
        <f t="shared" si="8"/>
        <v>0.5</v>
      </c>
    </row>
    <row r="141" spans="1:14">
      <c r="A141" s="95" t="s">
        <v>218</v>
      </c>
      <c r="B141" s="95" t="s">
        <v>95</v>
      </c>
      <c r="C141" s="95" t="s">
        <v>150</v>
      </c>
      <c r="D141" s="95">
        <v>4110</v>
      </c>
      <c r="E141" s="96">
        <v>0.22</v>
      </c>
      <c r="F141" s="96">
        <v>50.8</v>
      </c>
      <c r="G141" s="96">
        <v>0</v>
      </c>
      <c r="H141" s="96">
        <v>0.69099999999999995</v>
      </c>
      <c r="I141" s="96">
        <v>3.5999999999999997E-2</v>
      </c>
      <c r="J141" s="96">
        <v>0.26200000000000001</v>
      </c>
      <c r="K141" s="96">
        <v>0.214834085018</v>
      </c>
      <c r="L141" s="134">
        <f t="shared" si="6"/>
        <v>0.23827964482963104</v>
      </c>
      <c r="M141" s="134">
        <f t="shared" si="7"/>
        <v>0.4</v>
      </c>
      <c r="N141" s="134">
        <f t="shared" si="8"/>
        <v>0.1</v>
      </c>
    </row>
    <row r="142" spans="1:14">
      <c r="A142" s="95" t="s">
        <v>218</v>
      </c>
      <c r="B142" s="95" t="s">
        <v>95</v>
      </c>
      <c r="C142" s="95" t="s">
        <v>150</v>
      </c>
      <c r="D142" s="95">
        <v>5120</v>
      </c>
      <c r="E142" s="96">
        <v>0.22</v>
      </c>
      <c r="F142" s="96">
        <v>50.8</v>
      </c>
      <c r="G142" s="96">
        <v>0</v>
      </c>
      <c r="H142" s="96">
        <v>0.505</v>
      </c>
      <c r="I142" s="96">
        <v>6.8000000000000005E-2</v>
      </c>
      <c r="J142" s="96">
        <v>5.2999999999999999E-2</v>
      </c>
      <c r="K142" s="96">
        <v>1.89355540371E-3</v>
      </c>
      <c r="L142" s="134">
        <f t="shared" si="6"/>
        <v>4.2485071407906698E-4</v>
      </c>
      <c r="M142" s="134">
        <f t="shared" si="7"/>
        <v>0</v>
      </c>
      <c r="N142" s="134">
        <f t="shared" si="8"/>
        <v>0</v>
      </c>
    </row>
    <row r="143" spans="1:14">
      <c r="A143" s="95" t="s">
        <v>218</v>
      </c>
      <c r="B143" s="95" t="s">
        <v>95</v>
      </c>
      <c r="C143" s="95" t="s">
        <v>150</v>
      </c>
      <c r="D143" s="95">
        <v>5120</v>
      </c>
      <c r="E143" s="96">
        <v>0.22</v>
      </c>
      <c r="F143" s="96">
        <v>50.8</v>
      </c>
      <c r="G143" s="96">
        <v>0</v>
      </c>
      <c r="H143" s="96">
        <v>0.505</v>
      </c>
      <c r="I143" s="96">
        <v>6.8000000000000005E-2</v>
      </c>
      <c r="J143" s="96">
        <v>5.2999999999999999E-2</v>
      </c>
      <c r="K143" s="96">
        <v>5.3840997127800001E-2</v>
      </c>
      <c r="L143" s="134">
        <f t="shared" si="6"/>
        <v>1.2080125055574058E-2</v>
      </c>
      <c r="M143" s="134">
        <f t="shared" si="7"/>
        <v>0</v>
      </c>
      <c r="N143" s="134">
        <f t="shared" si="8"/>
        <v>0</v>
      </c>
    </row>
    <row r="144" spans="1:14">
      <c r="A144" s="95" t="s">
        <v>218</v>
      </c>
      <c r="B144" s="95" t="s">
        <v>95</v>
      </c>
      <c r="C144" s="95" t="s">
        <v>150</v>
      </c>
      <c r="D144" s="95">
        <v>5120</v>
      </c>
      <c r="E144" s="96">
        <v>0.22</v>
      </c>
      <c r="F144" s="96">
        <v>50.8</v>
      </c>
      <c r="G144" s="96">
        <v>0</v>
      </c>
      <c r="H144" s="96">
        <v>0.505</v>
      </c>
      <c r="I144" s="96">
        <v>6.8000000000000005E-2</v>
      </c>
      <c r="J144" s="96">
        <v>5.2999999999999999E-2</v>
      </c>
      <c r="K144" s="96">
        <v>1.4689588896399999E-3</v>
      </c>
      <c r="L144" s="134">
        <f t="shared" si="6"/>
        <v>3.2958540953889463E-4</v>
      </c>
      <c r="M144" s="134">
        <f t="shared" si="7"/>
        <v>0</v>
      </c>
      <c r="N144" s="134">
        <f t="shared" si="8"/>
        <v>0</v>
      </c>
    </row>
    <row r="145" spans="1:14">
      <c r="A145" s="95" t="s">
        <v>218</v>
      </c>
      <c r="B145" s="95" t="s">
        <v>95</v>
      </c>
      <c r="C145" s="95" t="s">
        <v>150</v>
      </c>
      <c r="D145" s="95">
        <v>5120</v>
      </c>
      <c r="E145" s="96">
        <v>0.22</v>
      </c>
      <c r="F145" s="96">
        <v>50.8</v>
      </c>
      <c r="G145" s="96">
        <v>0</v>
      </c>
      <c r="H145" s="96">
        <v>0.505</v>
      </c>
      <c r="I145" s="96">
        <v>6.8000000000000005E-2</v>
      </c>
      <c r="J145" s="96">
        <v>5.2999999999999999E-2</v>
      </c>
      <c r="K145" s="96">
        <v>0.33317485253000001</v>
      </c>
      <c r="L145" s="134">
        <f t="shared" si="6"/>
        <v>7.4753331079314325E-2</v>
      </c>
      <c r="M145" s="134">
        <f t="shared" si="7"/>
        <v>0.1</v>
      </c>
      <c r="N145" s="134">
        <f t="shared" si="8"/>
        <v>0.1</v>
      </c>
    </row>
    <row r="146" spans="1:14">
      <c r="A146" s="95" t="s">
        <v>218</v>
      </c>
      <c r="B146" s="95" t="s">
        <v>95</v>
      </c>
      <c r="C146" s="95" t="s">
        <v>150</v>
      </c>
      <c r="D146" s="95">
        <v>1210</v>
      </c>
      <c r="E146" s="96">
        <v>0.22</v>
      </c>
      <c r="F146" s="96">
        <v>50.8</v>
      </c>
      <c r="G146" s="96">
        <v>0</v>
      </c>
      <c r="H146" s="96">
        <v>1.2450000000000001</v>
      </c>
      <c r="I146" s="96">
        <v>0.21299999999999999</v>
      </c>
      <c r="J146" s="96">
        <v>0.28799999999999998</v>
      </c>
      <c r="K146" s="96">
        <v>26.087584164100001</v>
      </c>
      <c r="L146" s="134">
        <f t="shared" si="6"/>
        <v>31.805982612870718</v>
      </c>
      <c r="M146" s="134">
        <f t="shared" si="7"/>
        <v>107.7</v>
      </c>
      <c r="N146" s="134">
        <f t="shared" si="8"/>
        <v>24.2</v>
      </c>
    </row>
    <row r="147" spans="1:14">
      <c r="A147" s="95" t="s">
        <v>218</v>
      </c>
      <c r="B147" s="95" t="s">
        <v>93</v>
      </c>
      <c r="C147" s="95" t="s">
        <v>150</v>
      </c>
      <c r="D147" s="95">
        <v>1110</v>
      </c>
      <c r="E147" s="96">
        <v>0.22</v>
      </c>
      <c r="F147" s="96">
        <v>50.8</v>
      </c>
      <c r="G147" s="96">
        <v>0</v>
      </c>
      <c r="H147" s="96">
        <v>0.96799999999999997</v>
      </c>
      <c r="I147" s="96">
        <v>0.125</v>
      </c>
      <c r="J147" s="96">
        <v>0.28799999999999998</v>
      </c>
      <c r="K147" s="96">
        <v>1.05258552156</v>
      </c>
      <c r="L147" s="134">
        <f t="shared" si="6"/>
        <v>1.2833122678859519</v>
      </c>
      <c r="M147" s="134">
        <f t="shared" si="7"/>
        <v>3.4</v>
      </c>
      <c r="N147" s="134">
        <f t="shared" si="8"/>
        <v>0.7</v>
      </c>
    </row>
    <row r="148" spans="1:14">
      <c r="A148" s="95" t="s">
        <v>218</v>
      </c>
      <c r="B148" s="95" t="s">
        <v>95</v>
      </c>
      <c r="C148" s="95" t="s">
        <v>150</v>
      </c>
      <c r="D148" s="95">
        <v>1110</v>
      </c>
      <c r="E148" s="96">
        <v>0.22</v>
      </c>
      <c r="F148" s="96">
        <v>50.8</v>
      </c>
      <c r="G148" s="96">
        <v>0</v>
      </c>
      <c r="H148" s="96">
        <v>0.96799999999999997</v>
      </c>
      <c r="I148" s="96">
        <v>0.125</v>
      </c>
      <c r="J148" s="96">
        <v>0.28799999999999998</v>
      </c>
      <c r="K148" s="96">
        <v>0.83999986430100004</v>
      </c>
      <c r="L148" s="134">
        <f t="shared" si="6"/>
        <v>1.0241278345557792</v>
      </c>
      <c r="M148" s="134">
        <f t="shared" si="7"/>
        <v>2.7</v>
      </c>
      <c r="N148" s="134">
        <f t="shared" si="8"/>
        <v>0.5</v>
      </c>
    </row>
    <row r="149" spans="1:14">
      <c r="A149" s="95" t="s">
        <v>218</v>
      </c>
      <c r="B149" s="95" t="s">
        <v>95</v>
      </c>
      <c r="C149" s="95" t="s">
        <v>150</v>
      </c>
      <c r="D149" s="95">
        <v>4110</v>
      </c>
      <c r="E149" s="96">
        <v>0.22</v>
      </c>
      <c r="F149" s="96">
        <v>50.8</v>
      </c>
      <c r="G149" s="96">
        <v>0</v>
      </c>
      <c r="H149" s="96">
        <v>0.69099999999999995</v>
      </c>
      <c r="I149" s="96">
        <v>3.5999999999999997E-2</v>
      </c>
      <c r="J149" s="96">
        <v>0.26200000000000001</v>
      </c>
      <c r="K149" s="96">
        <v>2.5345282611700002</v>
      </c>
      <c r="L149" s="134">
        <f t="shared" si="6"/>
        <v>2.8111297787390193</v>
      </c>
      <c r="M149" s="134">
        <f t="shared" si="7"/>
        <v>5.3</v>
      </c>
      <c r="N149" s="134">
        <f t="shared" si="8"/>
        <v>0.8</v>
      </c>
    </row>
    <row r="150" spans="1:14">
      <c r="A150" s="95" t="s">
        <v>218</v>
      </c>
      <c r="B150" s="95" t="s">
        <v>95</v>
      </c>
      <c r="C150" s="95" t="s">
        <v>150</v>
      </c>
      <c r="D150" s="95">
        <v>5120</v>
      </c>
      <c r="E150" s="96">
        <v>0.22</v>
      </c>
      <c r="F150" s="96">
        <v>50.8</v>
      </c>
      <c r="G150" s="96">
        <v>0</v>
      </c>
      <c r="H150" s="96">
        <v>0.505</v>
      </c>
      <c r="I150" s="96">
        <v>6.8000000000000005E-2</v>
      </c>
      <c r="J150" s="96">
        <v>5.2999999999999999E-2</v>
      </c>
      <c r="K150" s="96">
        <v>1.80439781E-2</v>
      </c>
      <c r="L150" s="134">
        <f t="shared" si="6"/>
        <v>4.0484672197033328E-3</v>
      </c>
      <c r="M150" s="134">
        <f t="shared" si="7"/>
        <v>0</v>
      </c>
      <c r="N150" s="134">
        <f t="shared" si="8"/>
        <v>0</v>
      </c>
    </row>
    <row r="151" spans="1:14">
      <c r="A151" s="95" t="s">
        <v>218</v>
      </c>
      <c r="B151" s="95" t="s">
        <v>95</v>
      </c>
      <c r="C151" s="95" t="s">
        <v>150</v>
      </c>
      <c r="D151" s="95">
        <v>6430</v>
      </c>
      <c r="E151" s="96">
        <v>0.22</v>
      </c>
      <c r="F151" s="96">
        <v>50.8</v>
      </c>
      <c r="G151" s="96">
        <v>0</v>
      </c>
      <c r="H151" s="96">
        <v>0.60699999999999998</v>
      </c>
      <c r="I151" s="96">
        <v>3.3000000000000002E-2</v>
      </c>
      <c r="J151" s="96">
        <v>2.5999999999999999E-2</v>
      </c>
      <c r="K151" s="96">
        <v>1.7736275314400001</v>
      </c>
      <c r="L151" s="134">
        <f t="shared" si="6"/>
        <v>0.19521727029382932</v>
      </c>
      <c r="M151" s="134">
        <f t="shared" si="7"/>
        <v>0.3</v>
      </c>
      <c r="N151" s="134">
        <f t="shared" si="8"/>
        <v>0.4</v>
      </c>
    </row>
    <row r="152" spans="1:14">
      <c r="A152" s="95" t="s">
        <v>218</v>
      </c>
      <c r="B152" s="95" t="s">
        <v>95</v>
      </c>
      <c r="C152" s="95" t="s">
        <v>150</v>
      </c>
      <c r="D152" s="95">
        <v>5120</v>
      </c>
      <c r="E152" s="96">
        <v>0.22</v>
      </c>
      <c r="F152" s="96">
        <v>50.8</v>
      </c>
      <c r="G152" s="96">
        <v>0</v>
      </c>
      <c r="H152" s="96">
        <v>0.505</v>
      </c>
      <c r="I152" s="96">
        <v>6.8000000000000005E-2</v>
      </c>
      <c r="J152" s="96">
        <v>5.2999999999999999E-2</v>
      </c>
      <c r="K152" s="96">
        <v>6.8937397539499998E-2</v>
      </c>
      <c r="L152" s="134">
        <f t="shared" si="6"/>
        <v>1.5467254094612483E-2</v>
      </c>
      <c r="M152" s="134">
        <f t="shared" si="7"/>
        <v>0</v>
      </c>
      <c r="N152" s="134">
        <f t="shared" si="8"/>
        <v>0</v>
      </c>
    </row>
    <row r="153" spans="1:14">
      <c r="A153" s="95" t="s">
        <v>218</v>
      </c>
      <c r="B153" s="95" t="s">
        <v>95</v>
      </c>
      <c r="C153" s="95" t="s">
        <v>150</v>
      </c>
      <c r="D153" s="95">
        <v>5120</v>
      </c>
      <c r="E153" s="96">
        <v>0.22</v>
      </c>
      <c r="F153" s="96">
        <v>50.8</v>
      </c>
      <c r="G153" s="96">
        <v>0</v>
      </c>
      <c r="H153" s="96">
        <v>0.505</v>
      </c>
      <c r="I153" s="96">
        <v>6.8000000000000005E-2</v>
      </c>
      <c r="J153" s="96">
        <v>5.2999999999999999E-2</v>
      </c>
      <c r="K153" s="96">
        <v>0.70884388030900003</v>
      </c>
      <c r="L153" s="134">
        <f t="shared" si="6"/>
        <v>0.15904093861199595</v>
      </c>
      <c r="M153" s="134">
        <f t="shared" si="7"/>
        <v>0.2</v>
      </c>
      <c r="N153" s="134">
        <f t="shared" si="8"/>
        <v>0.2</v>
      </c>
    </row>
    <row r="154" spans="1:14">
      <c r="A154" s="95" t="s">
        <v>218</v>
      </c>
      <c r="B154" s="95" t="s">
        <v>95</v>
      </c>
      <c r="C154" s="95" t="s">
        <v>150</v>
      </c>
      <c r="D154" s="95">
        <v>5120</v>
      </c>
      <c r="E154" s="96">
        <v>0.22</v>
      </c>
      <c r="F154" s="96">
        <v>50.8</v>
      </c>
      <c r="G154" s="96">
        <v>0</v>
      </c>
      <c r="H154" s="96">
        <v>0.505</v>
      </c>
      <c r="I154" s="96">
        <v>6.8000000000000005E-2</v>
      </c>
      <c r="J154" s="96">
        <v>5.2999999999999999E-2</v>
      </c>
      <c r="K154" s="96">
        <v>0.28465182559300001</v>
      </c>
      <c r="L154" s="134">
        <f t="shared" si="6"/>
        <v>6.3866381268882763E-2</v>
      </c>
      <c r="M154" s="134">
        <f t="shared" si="7"/>
        <v>0.1</v>
      </c>
      <c r="N154" s="134">
        <f t="shared" si="8"/>
        <v>0.1</v>
      </c>
    </row>
    <row r="155" spans="1:14">
      <c r="A155" s="95" t="s">
        <v>218</v>
      </c>
      <c r="B155" s="95" t="s">
        <v>95</v>
      </c>
      <c r="C155" s="95" t="s">
        <v>150</v>
      </c>
      <c r="D155" s="95">
        <v>5120</v>
      </c>
      <c r="E155" s="96">
        <v>0.22</v>
      </c>
      <c r="F155" s="96">
        <v>50.8</v>
      </c>
      <c r="G155" s="96">
        <v>0</v>
      </c>
      <c r="H155" s="96">
        <v>0.505</v>
      </c>
      <c r="I155" s="96">
        <v>6.8000000000000005E-2</v>
      </c>
      <c r="J155" s="96">
        <v>5.2999999999999999E-2</v>
      </c>
      <c r="K155" s="96">
        <v>5.1732375947599997E-4</v>
      </c>
      <c r="L155" s="134">
        <f t="shared" si="6"/>
        <v>1.1607020750109852E-4</v>
      </c>
      <c r="M155" s="134">
        <f t="shared" si="7"/>
        <v>0</v>
      </c>
      <c r="N155" s="134">
        <f t="shared" si="8"/>
        <v>0</v>
      </c>
    </row>
    <row r="156" spans="1:14">
      <c r="A156" s="95" t="s">
        <v>218</v>
      </c>
      <c r="B156" s="95" t="s">
        <v>95</v>
      </c>
      <c r="C156" s="95" t="s">
        <v>150</v>
      </c>
      <c r="D156" s="95">
        <v>5120</v>
      </c>
      <c r="E156" s="96">
        <v>0.22</v>
      </c>
      <c r="F156" s="96">
        <v>50.8</v>
      </c>
      <c r="G156" s="96">
        <v>0</v>
      </c>
      <c r="H156" s="96">
        <v>0.505</v>
      </c>
      <c r="I156" s="96">
        <v>6.8000000000000005E-2</v>
      </c>
      <c r="J156" s="96">
        <v>5.2999999999999999E-2</v>
      </c>
      <c r="K156" s="96">
        <v>3.8832080339900002E-2</v>
      </c>
      <c r="L156" s="134">
        <f t="shared" si="6"/>
        <v>8.7126244255955627E-3</v>
      </c>
      <c r="M156" s="134">
        <f t="shared" si="7"/>
        <v>0</v>
      </c>
      <c r="N156" s="134">
        <f t="shared" si="8"/>
        <v>0</v>
      </c>
    </row>
    <row r="157" spans="1:14">
      <c r="A157" s="95" t="s">
        <v>218</v>
      </c>
      <c r="B157" s="95" t="s">
        <v>95</v>
      </c>
      <c r="C157" s="95" t="s">
        <v>150</v>
      </c>
      <c r="D157" s="95">
        <v>5120</v>
      </c>
      <c r="E157" s="96">
        <v>0.22</v>
      </c>
      <c r="F157" s="96">
        <v>50.8</v>
      </c>
      <c r="G157" s="96">
        <v>0</v>
      </c>
      <c r="H157" s="96">
        <v>0.505</v>
      </c>
      <c r="I157" s="96">
        <v>6.8000000000000005E-2</v>
      </c>
      <c r="J157" s="96">
        <v>5.2999999999999999E-2</v>
      </c>
      <c r="K157" s="96">
        <v>1.9308850421000001E-4</v>
      </c>
      <c r="L157" s="134">
        <f t="shared" si="6"/>
        <v>4.3322624061250331E-5</v>
      </c>
      <c r="M157" s="134">
        <f t="shared" si="7"/>
        <v>0</v>
      </c>
      <c r="N157" s="134">
        <f t="shared" si="8"/>
        <v>0</v>
      </c>
    </row>
    <row r="158" spans="1:14">
      <c r="A158" s="95" t="s">
        <v>218</v>
      </c>
      <c r="B158" s="95" t="s">
        <v>95</v>
      </c>
      <c r="C158" s="95" t="s">
        <v>150</v>
      </c>
      <c r="D158" s="95">
        <v>5120</v>
      </c>
      <c r="E158" s="96">
        <v>0.22</v>
      </c>
      <c r="F158" s="96">
        <v>50.8</v>
      </c>
      <c r="G158" s="96">
        <v>0</v>
      </c>
      <c r="H158" s="96">
        <v>0.505</v>
      </c>
      <c r="I158" s="96">
        <v>6.8000000000000005E-2</v>
      </c>
      <c r="J158" s="96">
        <v>5.2999999999999999E-2</v>
      </c>
      <c r="K158" s="96">
        <v>6.76790057897E-2</v>
      </c>
      <c r="L158" s="134">
        <f t="shared" si="6"/>
        <v>1.5184912932349021E-2</v>
      </c>
      <c r="M158" s="134">
        <f t="shared" si="7"/>
        <v>0</v>
      </c>
      <c r="N158" s="134">
        <f t="shared" si="8"/>
        <v>0</v>
      </c>
    </row>
    <row r="159" spans="1:14">
      <c r="A159" s="95" t="s">
        <v>218</v>
      </c>
      <c r="B159" s="95" t="s">
        <v>95</v>
      </c>
      <c r="C159" s="95" t="s">
        <v>150</v>
      </c>
      <c r="D159" s="95">
        <v>3100</v>
      </c>
      <c r="E159" s="96">
        <v>0.22</v>
      </c>
      <c r="F159" s="96">
        <v>50.8</v>
      </c>
      <c r="G159" s="96">
        <v>0</v>
      </c>
      <c r="H159" s="96">
        <v>0.69099999999999995</v>
      </c>
      <c r="I159" s="96">
        <v>3.5999999999999997E-2</v>
      </c>
      <c r="J159" s="96">
        <v>0.26200000000000001</v>
      </c>
      <c r="K159" s="96">
        <v>5.2124509128399998E-2</v>
      </c>
      <c r="L159" s="134">
        <f t="shared" si="6"/>
        <v>5.7813030557946045E-2</v>
      </c>
      <c r="M159" s="134">
        <f t="shared" si="7"/>
        <v>0.1</v>
      </c>
      <c r="N159" s="134">
        <f t="shared" si="8"/>
        <v>0</v>
      </c>
    </row>
    <row r="160" spans="1:14">
      <c r="A160" s="95" t="s">
        <v>218</v>
      </c>
      <c r="B160" s="95" t="s">
        <v>95</v>
      </c>
      <c r="C160" s="95" t="s">
        <v>150</v>
      </c>
      <c r="D160" s="95">
        <v>4110</v>
      </c>
      <c r="E160" s="96">
        <v>0.22</v>
      </c>
      <c r="F160" s="96">
        <v>50.8</v>
      </c>
      <c r="G160" s="96">
        <v>0</v>
      </c>
      <c r="H160" s="96">
        <v>0.69099999999999995</v>
      </c>
      <c r="I160" s="96">
        <v>3.5999999999999997E-2</v>
      </c>
      <c r="J160" s="96">
        <v>0.26200000000000001</v>
      </c>
      <c r="K160" s="96">
        <v>4.38133607423</v>
      </c>
      <c r="L160" s="134">
        <f t="shared" si="6"/>
        <v>4.8594858844643003</v>
      </c>
      <c r="M160" s="134">
        <f t="shared" si="7"/>
        <v>9.1</v>
      </c>
      <c r="N160" s="134">
        <f t="shared" si="8"/>
        <v>1.4</v>
      </c>
    </row>
    <row r="161" spans="1:14">
      <c r="A161" s="95" t="s">
        <v>218</v>
      </c>
      <c r="B161" s="95" t="s">
        <v>95</v>
      </c>
      <c r="C161" s="95" t="s">
        <v>150</v>
      </c>
      <c r="D161" s="95">
        <v>1210</v>
      </c>
      <c r="E161" s="96">
        <v>0.22</v>
      </c>
      <c r="F161" s="96">
        <v>50.8</v>
      </c>
      <c r="G161" s="96">
        <v>0</v>
      </c>
      <c r="H161" s="96">
        <v>1.2450000000000001</v>
      </c>
      <c r="I161" s="96">
        <v>0.21299999999999999</v>
      </c>
      <c r="J161" s="96">
        <v>0.28799999999999998</v>
      </c>
      <c r="K161" s="96">
        <v>263.56911678099999</v>
      </c>
      <c r="L161" s="134">
        <f t="shared" si="6"/>
        <v>321.34346717939513</v>
      </c>
      <c r="M161" s="134">
        <f t="shared" si="7"/>
        <v>1088.5999999999999</v>
      </c>
      <c r="N161" s="134">
        <f t="shared" si="8"/>
        <v>244.2</v>
      </c>
    </row>
    <row r="162" spans="1:14">
      <c r="A162" s="95" t="s">
        <v>218</v>
      </c>
      <c r="B162" s="95" t="s">
        <v>95</v>
      </c>
      <c r="C162" s="95" t="s">
        <v>150</v>
      </c>
      <c r="D162" s="95">
        <v>4110</v>
      </c>
      <c r="E162" s="96">
        <v>0.22</v>
      </c>
      <c r="F162" s="96">
        <v>50.8</v>
      </c>
      <c r="G162" s="96">
        <v>0</v>
      </c>
      <c r="H162" s="96">
        <v>0.69099999999999995</v>
      </c>
      <c r="I162" s="96">
        <v>3.5999999999999997E-2</v>
      </c>
      <c r="J162" s="96">
        <v>0.26200000000000001</v>
      </c>
      <c r="K162" s="96">
        <v>8.9187686240600001</v>
      </c>
      <c r="L162" s="134">
        <f t="shared" si="6"/>
        <v>9.892103573232415</v>
      </c>
      <c r="M162" s="134">
        <f t="shared" si="7"/>
        <v>18.600000000000001</v>
      </c>
      <c r="N162" s="134">
        <f t="shared" si="8"/>
        <v>2.9</v>
      </c>
    </row>
    <row r="163" spans="1:14">
      <c r="A163" s="95" t="s">
        <v>218</v>
      </c>
      <c r="B163" s="95" t="s">
        <v>95</v>
      </c>
      <c r="C163" s="95" t="s">
        <v>150</v>
      </c>
      <c r="D163" s="95">
        <v>4110</v>
      </c>
      <c r="E163" s="96">
        <v>0.22</v>
      </c>
      <c r="F163" s="96">
        <v>50.8</v>
      </c>
      <c r="G163" s="96">
        <v>0</v>
      </c>
      <c r="H163" s="96">
        <v>0.69099999999999995</v>
      </c>
      <c r="I163" s="96">
        <v>3.5999999999999997E-2</v>
      </c>
      <c r="J163" s="96">
        <v>0.26200000000000001</v>
      </c>
      <c r="K163" s="96">
        <v>0.155582907933</v>
      </c>
      <c r="L163" s="134">
        <f t="shared" si="6"/>
        <v>0.17256218928542141</v>
      </c>
      <c r="M163" s="134">
        <f t="shared" si="7"/>
        <v>0.3</v>
      </c>
      <c r="N163" s="134">
        <f t="shared" si="8"/>
        <v>0.1</v>
      </c>
    </row>
    <row r="164" spans="1:14">
      <c r="A164" s="95" t="s">
        <v>218</v>
      </c>
      <c r="B164" s="95" t="s">
        <v>95</v>
      </c>
      <c r="C164" s="95" t="s">
        <v>150</v>
      </c>
      <c r="D164" s="95">
        <v>4110</v>
      </c>
      <c r="E164" s="96">
        <v>0.22</v>
      </c>
      <c r="F164" s="96">
        <v>50.8</v>
      </c>
      <c r="G164" s="96">
        <v>0</v>
      </c>
      <c r="H164" s="96">
        <v>0.69099999999999995</v>
      </c>
      <c r="I164" s="96">
        <v>3.5999999999999997E-2</v>
      </c>
      <c r="J164" s="96">
        <v>0.26200000000000001</v>
      </c>
      <c r="K164" s="96">
        <v>3.0961750320400001E-2</v>
      </c>
      <c r="L164" s="134">
        <f t="shared" si="6"/>
        <v>3.4340709338699656E-2</v>
      </c>
      <c r="M164" s="134">
        <f t="shared" si="7"/>
        <v>0.1</v>
      </c>
      <c r="N164" s="134">
        <f t="shared" si="8"/>
        <v>0</v>
      </c>
    </row>
    <row r="165" spans="1:14">
      <c r="A165" s="95" t="s">
        <v>218</v>
      </c>
      <c r="B165" s="95" t="s">
        <v>95</v>
      </c>
      <c r="C165" s="95" t="s">
        <v>150</v>
      </c>
      <c r="D165" s="95">
        <v>4110</v>
      </c>
      <c r="E165" s="96">
        <v>0.22</v>
      </c>
      <c r="F165" s="96">
        <v>50.8</v>
      </c>
      <c r="G165" s="96">
        <v>0</v>
      </c>
      <c r="H165" s="96">
        <v>0.69099999999999995</v>
      </c>
      <c r="I165" s="96">
        <v>3.5999999999999997E-2</v>
      </c>
      <c r="J165" s="96">
        <v>0.26200000000000001</v>
      </c>
      <c r="K165" s="96">
        <v>0.94789220052199996</v>
      </c>
      <c r="L165" s="134">
        <f t="shared" si="6"/>
        <v>1.0513388360056342</v>
      </c>
      <c r="M165" s="134">
        <f t="shared" si="7"/>
        <v>2</v>
      </c>
      <c r="N165" s="134">
        <f t="shared" si="8"/>
        <v>0.3</v>
      </c>
    </row>
    <row r="166" spans="1:14">
      <c r="A166" s="95" t="s">
        <v>218</v>
      </c>
      <c r="B166" s="95" t="s">
        <v>95</v>
      </c>
      <c r="C166" s="95" t="s">
        <v>150</v>
      </c>
      <c r="D166" s="95">
        <v>4110</v>
      </c>
      <c r="E166" s="96">
        <v>0.22</v>
      </c>
      <c r="F166" s="96">
        <v>50.8</v>
      </c>
      <c r="G166" s="96">
        <v>0</v>
      </c>
      <c r="H166" s="96">
        <v>0.69099999999999995</v>
      </c>
      <c r="I166" s="96">
        <v>3.5999999999999997E-2</v>
      </c>
      <c r="J166" s="96">
        <v>0.26200000000000001</v>
      </c>
      <c r="K166" s="96">
        <v>0.778380241995</v>
      </c>
      <c r="L166" s="134">
        <f t="shared" si="6"/>
        <v>0.86332747240472096</v>
      </c>
      <c r="M166" s="134">
        <f t="shared" si="7"/>
        <v>1.6</v>
      </c>
      <c r="N166" s="134">
        <f t="shared" si="8"/>
        <v>0.3</v>
      </c>
    </row>
    <row r="167" spans="1:14">
      <c r="A167" s="95" t="s">
        <v>218</v>
      </c>
      <c r="B167" s="95" t="s">
        <v>95</v>
      </c>
      <c r="C167" s="95" t="s">
        <v>150</v>
      </c>
      <c r="D167" s="95">
        <v>3200</v>
      </c>
      <c r="E167" s="96">
        <v>0.22</v>
      </c>
      <c r="F167" s="96">
        <v>50.8</v>
      </c>
      <c r="G167" s="96">
        <v>0</v>
      </c>
      <c r="H167" s="96">
        <v>0.69099999999999995</v>
      </c>
      <c r="I167" s="96">
        <v>3.5999999999999997E-2</v>
      </c>
      <c r="J167" s="96">
        <v>0.26200000000000001</v>
      </c>
      <c r="K167" s="96">
        <v>0.118158149633</v>
      </c>
      <c r="L167" s="134">
        <f t="shared" si="6"/>
        <v>0.13105314236294807</v>
      </c>
      <c r="M167" s="134">
        <f t="shared" si="7"/>
        <v>0.2</v>
      </c>
      <c r="N167" s="134">
        <f t="shared" si="8"/>
        <v>0</v>
      </c>
    </row>
    <row r="168" spans="1:14">
      <c r="A168" s="95" t="s">
        <v>218</v>
      </c>
      <c r="B168" s="95" t="s">
        <v>95</v>
      </c>
      <c r="C168" s="95" t="s">
        <v>150</v>
      </c>
      <c r="D168" s="95">
        <v>1110</v>
      </c>
      <c r="E168" s="96">
        <v>0.22</v>
      </c>
      <c r="F168" s="96">
        <v>50.8</v>
      </c>
      <c r="G168" s="96">
        <v>0</v>
      </c>
      <c r="H168" s="96">
        <v>0.96799999999999997</v>
      </c>
      <c r="I168" s="96">
        <v>0.125</v>
      </c>
      <c r="J168" s="96">
        <v>0.28799999999999998</v>
      </c>
      <c r="K168" s="96">
        <v>2.32921342194</v>
      </c>
      <c r="L168" s="134">
        <f t="shared" si="6"/>
        <v>2.8397770040292478</v>
      </c>
      <c r="M168" s="134">
        <f t="shared" si="7"/>
        <v>7.5</v>
      </c>
      <c r="N168" s="134">
        <f t="shared" si="8"/>
        <v>1.5</v>
      </c>
    </row>
    <row r="169" spans="1:14">
      <c r="A169" s="95" t="s">
        <v>218</v>
      </c>
      <c r="B169" s="95" t="s">
        <v>95</v>
      </c>
      <c r="C169" s="95" t="s">
        <v>150</v>
      </c>
      <c r="D169" s="95">
        <v>4110</v>
      </c>
      <c r="E169" s="96">
        <v>0.22</v>
      </c>
      <c r="F169" s="96">
        <v>50.8</v>
      </c>
      <c r="G169" s="96">
        <v>0</v>
      </c>
      <c r="H169" s="96">
        <v>0.69099999999999995</v>
      </c>
      <c r="I169" s="96">
        <v>3.5999999999999997E-2</v>
      </c>
      <c r="J169" s="96">
        <v>0.26200000000000001</v>
      </c>
      <c r="K169" s="96">
        <v>9.3546569607699998E-2</v>
      </c>
      <c r="L169" s="134">
        <f t="shared" si="6"/>
        <v>0.10375561857088698</v>
      </c>
      <c r="M169" s="134">
        <f t="shared" si="7"/>
        <v>0.2</v>
      </c>
      <c r="N169" s="134">
        <f t="shared" si="8"/>
        <v>0</v>
      </c>
    </row>
    <row r="170" spans="1:14">
      <c r="A170" s="95" t="s">
        <v>218</v>
      </c>
      <c r="B170" s="95" t="s">
        <v>95</v>
      </c>
      <c r="C170" s="95" t="s">
        <v>150</v>
      </c>
      <c r="D170" s="95">
        <v>5120</v>
      </c>
      <c r="E170" s="96">
        <v>0.22</v>
      </c>
      <c r="F170" s="96">
        <v>50.8</v>
      </c>
      <c r="G170" s="96">
        <v>0</v>
      </c>
      <c r="H170" s="96">
        <v>0.505</v>
      </c>
      <c r="I170" s="96">
        <v>6.8000000000000005E-2</v>
      </c>
      <c r="J170" s="96">
        <v>5.2999999999999999E-2</v>
      </c>
      <c r="K170" s="96">
        <v>0.214935601394</v>
      </c>
      <c r="L170" s="134">
        <f t="shared" si="6"/>
        <v>4.822438443276713E-2</v>
      </c>
      <c r="M170" s="134">
        <f t="shared" si="7"/>
        <v>0.1</v>
      </c>
      <c r="N170" s="134">
        <f t="shared" si="8"/>
        <v>0.1</v>
      </c>
    </row>
    <row r="171" spans="1:14">
      <c r="A171" s="95" t="s">
        <v>218</v>
      </c>
      <c r="B171" s="95" t="s">
        <v>95</v>
      </c>
      <c r="C171" s="95" t="s">
        <v>150</v>
      </c>
      <c r="D171" s="95">
        <v>1110</v>
      </c>
      <c r="E171" s="96">
        <v>0.22</v>
      </c>
      <c r="F171" s="96">
        <v>50.8</v>
      </c>
      <c r="G171" s="96">
        <v>0</v>
      </c>
      <c r="H171" s="96">
        <v>0.96799999999999997</v>
      </c>
      <c r="I171" s="96">
        <v>0.125</v>
      </c>
      <c r="J171" s="96">
        <v>0.28799999999999998</v>
      </c>
      <c r="K171" s="96">
        <v>3.6880909273200002</v>
      </c>
      <c r="L171" s="134">
        <f t="shared" si="6"/>
        <v>4.4965204585885434</v>
      </c>
      <c r="M171" s="134">
        <f t="shared" si="7"/>
        <v>11.8</v>
      </c>
      <c r="N171" s="134">
        <f t="shared" si="8"/>
        <v>2.2999999999999998</v>
      </c>
    </row>
    <row r="172" spans="1:14">
      <c r="A172" s="95" t="s">
        <v>218</v>
      </c>
      <c r="B172" s="95" t="s">
        <v>95</v>
      </c>
      <c r="C172" s="95" t="s">
        <v>150</v>
      </c>
      <c r="D172" s="95">
        <v>4110</v>
      </c>
      <c r="E172" s="96">
        <v>0.22</v>
      </c>
      <c r="F172" s="96">
        <v>50.8</v>
      </c>
      <c r="G172" s="96">
        <v>0</v>
      </c>
      <c r="H172" s="96">
        <v>0.69099999999999995</v>
      </c>
      <c r="I172" s="96">
        <v>3.5999999999999997E-2</v>
      </c>
      <c r="J172" s="96">
        <v>0.26200000000000001</v>
      </c>
      <c r="K172" s="96">
        <v>5.6329918775400003</v>
      </c>
      <c r="L172" s="134">
        <f t="shared" si="6"/>
        <v>6.2477390577755321</v>
      </c>
      <c r="M172" s="134">
        <f t="shared" si="7"/>
        <v>11.7</v>
      </c>
      <c r="N172" s="134">
        <f t="shared" si="8"/>
        <v>1.9</v>
      </c>
    </row>
    <row r="173" spans="1:14">
      <c r="A173" s="95" t="s">
        <v>218</v>
      </c>
      <c r="B173" s="95" t="s">
        <v>95</v>
      </c>
      <c r="C173" s="95" t="s">
        <v>150</v>
      </c>
      <c r="D173" s="95">
        <v>5120</v>
      </c>
      <c r="E173" s="96">
        <v>0.22</v>
      </c>
      <c r="F173" s="96">
        <v>50.8</v>
      </c>
      <c r="G173" s="96">
        <v>0</v>
      </c>
      <c r="H173" s="96">
        <v>0.505</v>
      </c>
      <c r="I173" s="96">
        <v>6.8000000000000005E-2</v>
      </c>
      <c r="J173" s="96">
        <v>5.2999999999999999E-2</v>
      </c>
      <c r="K173" s="96">
        <v>1.6533863174000001E-2</v>
      </c>
      <c r="L173" s="134">
        <f t="shared" si="6"/>
        <v>3.7096477674731332E-3</v>
      </c>
      <c r="M173" s="134">
        <f t="shared" si="7"/>
        <v>0</v>
      </c>
      <c r="N173" s="134">
        <f t="shared" si="8"/>
        <v>0</v>
      </c>
    </row>
    <row r="174" spans="1:14">
      <c r="A174" s="95" t="s">
        <v>218</v>
      </c>
      <c r="B174" s="95" t="s">
        <v>95</v>
      </c>
      <c r="C174" s="95" t="s">
        <v>150</v>
      </c>
      <c r="D174" s="95">
        <v>5120</v>
      </c>
      <c r="E174" s="96">
        <v>0.22</v>
      </c>
      <c r="F174" s="96">
        <v>50.8</v>
      </c>
      <c r="G174" s="96">
        <v>0</v>
      </c>
      <c r="H174" s="96">
        <v>0.505</v>
      </c>
      <c r="I174" s="96">
        <v>6.8000000000000005E-2</v>
      </c>
      <c r="J174" s="96">
        <v>5.2999999999999999E-2</v>
      </c>
      <c r="K174" s="96">
        <v>5.3350765904700004E-3</v>
      </c>
      <c r="L174" s="134">
        <f t="shared" si="6"/>
        <v>1.1970133510151189E-3</v>
      </c>
      <c r="M174" s="134">
        <f t="shared" si="7"/>
        <v>0</v>
      </c>
      <c r="N174" s="134">
        <f t="shared" si="8"/>
        <v>0</v>
      </c>
    </row>
    <row r="175" spans="1:14">
      <c r="K175" s="134">
        <f t="shared" ref="K175:M175" si="9">SUM(K2:K174)</f>
        <v>983.5553558553022</v>
      </c>
      <c r="L175" s="134">
        <f t="shared" si="9"/>
        <v>1098.360969401225</v>
      </c>
      <c r="M175" s="134">
        <f t="shared" si="9"/>
        <v>3170.4999999999995</v>
      </c>
      <c r="N175">
        <f>SUM(N2:N174)</f>
        <v>681.29999999999984</v>
      </c>
    </row>
  </sheetData>
  <pageMargins left="0.7" right="0.7" top="0.75" bottom="0.75" header="0.3" footer="0.3"/>
  <pageSetup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 codeName="Sheet12"/>
  <dimension ref="A1:L164"/>
  <sheetViews>
    <sheetView workbookViewId="0">
      <pane ySplit="1" topLeftCell="A157" activePane="bottomLeft" state="frozen"/>
      <selection pane="bottomLeft" activeCell="D176" sqref="D176"/>
    </sheetView>
  </sheetViews>
  <sheetFormatPr defaultRowHeight="15"/>
  <cols>
    <col min="1" max="1" width="16.140625" bestFit="1" customWidth="1"/>
    <col min="2" max="2" width="10.42578125" bestFit="1" customWidth="1"/>
    <col min="3" max="3" width="5" bestFit="1" customWidth="1"/>
    <col min="4" max="4" width="57.5703125" bestFit="1" customWidth="1"/>
    <col min="5" max="5" width="8.42578125" bestFit="1" customWidth="1"/>
    <col min="6" max="12" width="12" bestFit="1" customWidth="1"/>
  </cols>
  <sheetData>
    <row r="1" spans="1:12" ht="30">
      <c r="A1" s="14" t="s">
        <v>107</v>
      </c>
      <c r="B1" s="31" t="s">
        <v>97</v>
      </c>
      <c r="C1" s="32" t="s">
        <v>108</v>
      </c>
      <c r="D1" s="31" t="s">
        <v>109</v>
      </c>
      <c r="E1" s="32" t="s">
        <v>110</v>
      </c>
      <c r="F1" s="33" t="s">
        <v>111</v>
      </c>
      <c r="G1" s="34" t="s">
        <v>112</v>
      </c>
      <c r="H1" s="34" t="s">
        <v>113</v>
      </c>
      <c r="I1" s="32" t="s">
        <v>114</v>
      </c>
      <c r="J1" s="35" t="s">
        <v>115</v>
      </c>
      <c r="K1" s="35" t="s">
        <v>116</v>
      </c>
      <c r="L1" s="36" t="s">
        <v>117</v>
      </c>
    </row>
    <row r="2" spans="1:12">
      <c r="A2" t="s">
        <v>118</v>
      </c>
      <c r="B2" t="s">
        <v>99</v>
      </c>
      <c r="C2">
        <v>1110</v>
      </c>
      <c r="D2" t="s">
        <v>122</v>
      </c>
      <c r="E2" t="s">
        <v>93</v>
      </c>
      <c r="F2">
        <v>0.96797880682585713</v>
      </c>
      <c r="G2">
        <v>0.12452938169209543</v>
      </c>
      <c r="H2">
        <v>0.28818180815488864</v>
      </c>
      <c r="I2">
        <v>6.7695350000000003</v>
      </c>
      <c r="J2">
        <v>8.1123130124769514</v>
      </c>
      <c r="K2">
        <v>21.366780578600071</v>
      </c>
      <c r="L2">
        <v>8.1646145642852002</v>
      </c>
    </row>
    <row r="3" spans="1:12">
      <c r="A3" t="s">
        <v>118</v>
      </c>
      <c r="B3" t="s">
        <v>99</v>
      </c>
      <c r="C3">
        <v>1110</v>
      </c>
      <c r="D3" t="s">
        <v>122</v>
      </c>
      <c r="E3" t="s">
        <v>95</v>
      </c>
      <c r="F3">
        <v>0.96797880682585713</v>
      </c>
      <c r="G3">
        <v>0.12452938169209543</v>
      </c>
      <c r="H3">
        <v>0.28818180815488864</v>
      </c>
      <c r="I3">
        <v>1.807733</v>
      </c>
      <c r="J3">
        <v>2.1663077211335784</v>
      </c>
      <c r="K3">
        <v>5.7057736396509426</v>
      </c>
      <c r="L3">
        <v>2.18027429951082</v>
      </c>
    </row>
    <row r="4" spans="1:12">
      <c r="A4" t="s">
        <v>118</v>
      </c>
      <c r="B4" t="s">
        <v>100</v>
      </c>
      <c r="C4">
        <v>1110</v>
      </c>
      <c r="D4" t="s">
        <v>122</v>
      </c>
      <c r="E4" t="s">
        <v>96</v>
      </c>
      <c r="F4">
        <v>0.96797880682585713</v>
      </c>
      <c r="G4">
        <v>0.12452938169209543</v>
      </c>
      <c r="H4">
        <v>0.28818180815488864</v>
      </c>
      <c r="I4">
        <v>0.81343500000000002</v>
      </c>
      <c r="J4">
        <v>1.5838595060118599</v>
      </c>
      <c r="K4">
        <v>4.1716805651157012</v>
      </c>
      <c r="L4">
        <v>1.0453255306998179</v>
      </c>
    </row>
    <row r="5" spans="1:12">
      <c r="A5" t="s">
        <v>118</v>
      </c>
      <c r="B5" t="s">
        <v>100</v>
      </c>
      <c r="C5">
        <v>1110</v>
      </c>
      <c r="D5" t="s">
        <v>122</v>
      </c>
      <c r="E5" t="s">
        <v>95</v>
      </c>
      <c r="F5">
        <v>0.96797880682585713</v>
      </c>
      <c r="G5">
        <v>0.12452938169209543</v>
      </c>
      <c r="H5">
        <v>0.28818180815488864</v>
      </c>
      <c r="I5">
        <v>260.73009400000001</v>
      </c>
      <c r="J5">
        <v>507.67404634084562</v>
      </c>
      <c r="K5">
        <v>1337.1476096806628</v>
      </c>
      <c r="L5">
        <v>335.05790122131873</v>
      </c>
    </row>
    <row r="6" spans="1:12">
      <c r="A6" t="s">
        <v>118</v>
      </c>
      <c r="B6" t="s">
        <v>98</v>
      </c>
      <c r="C6">
        <v>1110</v>
      </c>
      <c r="D6" t="s">
        <v>122</v>
      </c>
      <c r="E6" t="s">
        <v>96</v>
      </c>
      <c r="F6">
        <v>0.96797880682585713</v>
      </c>
      <c r="G6">
        <v>0.12452938169209543</v>
      </c>
      <c r="H6">
        <v>0.28818180815488864</v>
      </c>
      <c r="I6">
        <v>3.407254</v>
      </c>
      <c r="J6">
        <v>4.1567464852499354</v>
      </c>
      <c r="K6">
        <v>10.948331250852947</v>
      </c>
      <c r="L6">
        <v>2.1465837323168633</v>
      </c>
    </row>
    <row r="7" spans="1:12">
      <c r="A7" t="s">
        <v>118</v>
      </c>
      <c r="B7" t="s">
        <v>98</v>
      </c>
      <c r="C7">
        <v>1110</v>
      </c>
      <c r="D7" t="s">
        <v>122</v>
      </c>
      <c r="E7" t="s">
        <v>91</v>
      </c>
      <c r="F7">
        <v>0.96797880682585713</v>
      </c>
      <c r="G7">
        <v>0.12452938169209543</v>
      </c>
      <c r="H7">
        <v>0.28818180815488864</v>
      </c>
      <c r="I7">
        <v>148.25123600000001</v>
      </c>
      <c r="J7">
        <v>180.86200916543314</v>
      </c>
      <c r="K7">
        <v>476.3670803750984</v>
      </c>
      <c r="L7">
        <v>93.398875309404048</v>
      </c>
    </row>
    <row r="8" spans="1:12">
      <c r="A8" t="s">
        <v>118</v>
      </c>
      <c r="B8" t="s">
        <v>98</v>
      </c>
      <c r="C8">
        <v>1110</v>
      </c>
      <c r="D8" t="s">
        <v>122</v>
      </c>
      <c r="E8" t="s">
        <v>93</v>
      </c>
      <c r="F8">
        <v>0.96797880682585713</v>
      </c>
      <c r="G8">
        <v>0.12452938169209543</v>
      </c>
      <c r="H8">
        <v>0.28818180815488864</v>
      </c>
      <c r="I8">
        <v>1648.144605</v>
      </c>
      <c r="J8">
        <v>2010.6864043647445</v>
      </c>
      <c r="K8">
        <v>5295.8872701730443</v>
      </c>
      <c r="L8">
        <v>1038.3377340224129</v>
      </c>
    </row>
    <row r="9" spans="1:12">
      <c r="A9" t="s">
        <v>118</v>
      </c>
      <c r="B9" t="s">
        <v>98</v>
      </c>
      <c r="C9">
        <v>1110</v>
      </c>
      <c r="D9" t="s">
        <v>122</v>
      </c>
      <c r="E9" t="s">
        <v>95</v>
      </c>
      <c r="F9">
        <v>0.96797880682585713</v>
      </c>
      <c r="G9">
        <v>0.12452938169209543</v>
      </c>
      <c r="H9">
        <v>0.28818180815488864</v>
      </c>
      <c r="I9">
        <v>1845.0339289999999</v>
      </c>
      <c r="J9">
        <v>2250.8854049441657</v>
      </c>
      <c r="K9">
        <v>5928.5402919050639</v>
      </c>
      <c r="L9">
        <v>1162.3788005132774</v>
      </c>
    </row>
    <row r="10" spans="1:12">
      <c r="A10" t="s">
        <v>118</v>
      </c>
      <c r="B10" t="s">
        <v>98</v>
      </c>
      <c r="C10">
        <v>1110</v>
      </c>
      <c r="D10" t="s">
        <v>122</v>
      </c>
      <c r="E10" t="s">
        <v>92</v>
      </c>
      <c r="F10">
        <v>0.96797880682585713</v>
      </c>
      <c r="G10">
        <v>0.12452938169209543</v>
      </c>
      <c r="H10">
        <v>0.28818180815488864</v>
      </c>
      <c r="I10">
        <v>19.345196000000001</v>
      </c>
      <c r="J10">
        <v>23.600552080787377</v>
      </c>
      <c r="K10">
        <v>62.160793976814006</v>
      </c>
      <c r="L10">
        <v>12.187551333737154</v>
      </c>
    </row>
    <row r="11" spans="1:12">
      <c r="A11" t="s">
        <v>118</v>
      </c>
      <c r="B11" t="s">
        <v>100</v>
      </c>
      <c r="C11">
        <v>1210</v>
      </c>
      <c r="D11" t="s">
        <v>122</v>
      </c>
      <c r="E11" t="s">
        <v>96</v>
      </c>
      <c r="F11">
        <v>1.2445441802046733</v>
      </c>
      <c r="G11">
        <v>0.21319951734720002</v>
      </c>
      <c r="H11">
        <v>0.28818180815488864</v>
      </c>
      <c r="I11">
        <v>2.9853550000000002</v>
      </c>
      <c r="J11">
        <v>5.812858919975211</v>
      </c>
      <c r="K11">
        <v>19.684692850379449</v>
      </c>
      <c r="L11">
        <v>5.2388839251019395</v>
      </c>
    </row>
    <row r="12" spans="1:12">
      <c r="A12" t="s">
        <v>118</v>
      </c>
      <c r="B12" t="s">
        <v>100</v>
      </c>
      <c r="C12">
        <v>1210</v>
      </c>
      <c r="D12" t="s">
        <v>122</v>
      </c>
      <c r="E12" t="s">
        <v>91</v>
      </c>
      <c r="F12">
        <v>1.2445441802046733</v>
      </c>
      <c r="G12">
        <v>0.21319951734720002</v>
      </c>
      <c r="H12">
        <v>0.28818180815488864</v>
      </c>
      <c r="I12">
        <v>192.64660900000001</v>
      </c>
      <c r="J12">
        <v>375.10700051706641</v>
      </c>
      <c r="K12">
        <v>1270.2641149317737</v>
      </c>
      <c r="L12">
        <v>338.06807669958806</v>
      </c>
    </row>
    <row r="13" spans="1:12">
      <c r="A13" t="s">
        <v>118</v>
      </c>
      <c r="B13" t="s">
        <v>100</v>
      </c>
      <c r="C13">
        <v>1210</v>
      </c>
      <c r="D13" t="s">
        <v>122</v>
      </c>
      <c r="E13" t="s">
        <v>93</v>
      </c>
      <c r="F13">
        <v>1.2445441802046733</v>
      </c>
      <c r="G13">
        <v>0.21319951734720002</v>
      </c>
      <c r="H13">
        <v>0.28818180815488864</v>
      </c>
      <c r="I13">
        <v>306.77001200000001</v>
      </c>
      <c r="J13">
        <v>597.31951497731507</v>
      </c>
      <c r="K13">
        <v>2022.7656214846199</v>
      </c>
      <c r="L13">
        <v>538.3388188574321</v>
      </c>
    </row>
    <row r="14" spans="1:12">
      <c r="A14" t="s">
        <v>118</v>
      </c>
      <c r="B14" t="s">
        <v>100</v>
      </c>
      <c r="C14">
        <v>1210</v>
      </c>
      <c r="D14" t="s">
        <v>122</v>
      </c>
      <c r="E14" t="s">
        <v>95</v>
      </c>
      <c r="F14">
        <v>1.2445441802046733</v>
      </c>
      <c r="G14">
        <v>0.21319951734720002</v>
      </c>
      <c r="H14">
        <v>0.28818180815488864</v>
      </c>
      <c r="I14">
        <v>414.77168399999999</v>
      </c>
      <c r="J14">
        <v>807.61225485496345</v>
      </c>
      <c r="K14">
        <v>2734.9019471971151</v>
      </c>
      <c r="L14">
        <v>727.86677225826122</v>
      </c>
    </row>
    <row r="15" spans="1:12">
      <c r="A15" t="s">
        <v>118</v>
      </c>
      <c r="B15" t="s">
        <v>98</v>
      </c>
      <c r="C15">
        <v>1210</v>
      </c>
      <c r="D15" t="s">
        <v>122</v>
      </c>
      <c r="E15" t="s">
        <v>96</v>
      </c>
      <c r="F15">
        <v>1.2445441802046733</v>
      </c>
      <c r="G15">
        <v>0.21319951734720002</v>
      </c>
      <c r="H15">
        <v>0.28818180815488864</v>
      </c>
      <c r="I15">
        <v>36.357827</v>
      </c>
      <c r="J15">
        <v>44.355445644373795</v>
      </c>
      <c r="K15">
        <v>150.20549023662224</v>
      </c>
      <c r="L15">
        <v>33.607279533505405</v>
      </c>
    </row>
    <row r="16" spans="1:12">
      <c r="A16" t="s">
        <v>118</v>
      </c>
      <c r="B16" t="s">
        <v>98</v>
      </c>
      <c r="C16">
        <v>1210</v>
      </c>
      <c r="D16" t="s">
        <v>122</v>
      </c>
      <c r="E16" t="s">
        <v>91</v>
      </c>
      <c r="F16">
        <v>1.2445441802046733</v>
      </c>
      <c r="G16">
        <v>0.21319951734720002</v>
      </c>
      <c r="H16">
        <v>0.28818180815488864</v>
      </c>
      <c r="I16">
        <v>1736.6751260000001</v>
      </c>
      <c r="J16">
        <v>2118.6909534837991</v>
      </c>
      <c r="K16">
        <v>7174.745033100513</v>
      </c>
      <c r="L16">
        <v>1605.2919339312477</v>
      </c>
    </row>
    <row r="17" spans="1:12">
      <c r="A17" t="s">
        <v>118</v>
      </c>
      <c r="B17" t="s">
        <v>98</v>
      </c>
      <c r="C17">
        <v>1210</v>
      </c>
      <c r="D17" t="s">
        <v>122</v>
      </c>
      <c r="E17" t="s">
        <v>93</v>
      </c>
      <c r="F17">
        <v>1.2445441802046733</v>
      </c>
      <c r="G17">
        <v>0.21319951734720002</v>
      </c>
      <c r="H17">
        <v>0.28818180815488864</v>
      </c>
      <c r="I17">
        <v>2464.5219360000001</v>
      </c>
      <c r="J17">
        <v>3006.6419748247026</v>
      </c>
      <c r="K17">
        <v>10181.706557869629</v>
      </c>
      <c r="L17">
        <v>2278.0755741977637</v>
      </c>
    </row>
    <row r="18" spans="1:12">
      <c r="A18" t="s">
        <v>118</v>
      </c>
      <c r="B18" t="s">
        <v>98</v>
      </c>
      <c r="C18">
        <v>1210</v>
      </c>
      <c r="D18" t="s">
        <v>122</v>
      </c>
      <c r="E18" t="s">
        <v>94</v>
      </c>
      <c r="F18">
        <v>1.2445441802046733</v>
      </c>
      <c r="G18">
        <v>0.21319951734720002</v>
      </c>
      <c r="H18">
        <v>0.28818180815488864</v>
      </c>
      <c r="I18">
        <v>18.363327000000002</v>
      </c>
      <c r="J18">
        <v>22.402701696071162</v>
      </c>
      <c r="K18">
        <v>75.864614637458999</v>
      </c>
      <c r="L18">
        <v>16.974101990588366</v>
      </c>
    </row>
    <row r="19" spans="1:12">
      <c r="A19" t="s">
        <v>118</v>
      </c>
      <c r="B19" t="s">
        <v>98</v>
      </c>
      <c r="C19">
        <v>1210</v>
      </c>
      <c r="D19" t="s">
        <v>122</v>
      </c>
      <c r="E19" t="s">
        <v>95</v>
      </c>
      <c r="F19">
        <v>1.2445441802046733</v>
      </c>
      <c r="G19">
        <v>0.21319951734720002</v>
      </c>
      <c r="H19">
        <v>0.28818180815488864</v>
      </c>
      <c r="I19">
        <v>14007.813157000001</v>
      </c>
      <c r="J19">
        <v>17089.106977759086</v>
      </c>
      <c r="K19">
        <v>57870.632433291255</v>
      </c>
      <c r="L19">
        <v>12948.092096384473</v>
      </c>
    </row>
    <row r="20" spans="1:12">
      <c r="A20" t="s">
        <v>118</v>
      </c>
      <c r="B20" t="s">
        <v>98</v>
      </c>
      <c r="C20">
        <v>1210</v>
      </c>
      <c r="D20" t="s">
        <v>122</v>
      </c>
      <c r="E20" t="s">
        <v>92</v>
      </c>
      <c r="F20">
        <v>1.2445441802046733</v>
      </c>
      <c r="G20">
        <v>0.21319951734720002</v>
      </c>
      <c r="H20">
        <v>0.28818180815488864</v>
      </c>
      <c r="I20">
        <v>240.426041</v>
      </c>
      <c r="J20">
        <v>293.31247417694919</v>
      </c>
      <c r="K20">
        <v>993.27474532664576</v>
      </c>
      <c r="L20">
        <v>222.23729616792093</v>
      </c>
    </row>
    <row r="21" spans="1:12">
      <c r="A21" t="s">
        <v>118</v>
      </c>
      <c r="B21" t="s">
        <v>98</v>
      </c>
      <c r="C21">
        <v>1290</v>
      </c>
      <c r="D21" t="s">
        <v>129</v>
      </c>
      <c r="E21" t="s">
        <v>96</v>
      </c>
      <c r="F21">
        <v>1.2445441802046733</v>
      </c>
      <c r="G21">
        <v>0.21319951734720002</v>
      </c>
      <c r="H21">
        <v>0.34081381503347608</v>
      </c>
      <c r="I21">
        <v>3.9876040000000001</v>
      </c>
      <c r="J21">
        <v>5.7532292524836386</v>
      </c>
      <c r="K21">
        <v>19.482762663271647</v>
      </c>
      <c r="L21">
        <v>4.2013507402653323</v>
      </c>
    </row>
    <row r="22" spans="1:12">
      <c r="A22" t="s">
        <v>118</v>
      </c>
      <c r="B22" t="s">
        <v>98</v>
      </c>
      <c r="C22">
        <v>1290</v>
      </c>
      <c r="D22" t="s">
        <v>129</v>
      </c>
      <c r="E22" t="s">
        <v>91</v>
      </c>
      <c r="F22">
        <v>1.2445441802046733</v>
      </c>
      <c r="G22">
        <v>0.21319951734720002</v>
      </c>
      <c r="H22">
        <v>0.34081381503347608</v>
      </c>
      <c r="I22">
        <v>1.224148</v>
      </c>
      <c r="J22">
        <v>1.7661743951930386</v>
      </c>
      <c r="K22">
        <v>5.980981298222857</v>
      </c>
      <c r="L22">
        <v>1.2897657605906518</v>
      </c>
    </row>
    <row r="23" spans="1:12">
      <c r="A23" t="s">
        <v>118</v>
      </c>
      <c r="B23" t="s">
        <v>98</v>
      </c>
      <c r="C23">
        <v>1290</v>
      </c>
      <c r="D23" t="s">
        <v>129</v>
      </c>
      <c r="E23" t="s">
        <v>93</v>
      </c>
      <c r="F23">
        <v>1.2445441802046733</v>
      </c>
      <c r="G23">
        <v>0.21319951734720002</v>
      </c>
      <c r="H23">
        <v>0.34081381503347608</v>
      </c>
      <c r="I23">
        <v>68.138542999999999</v>
      </c>
      <c r="J23">
        <v>98.308823747095815</v>
      </c>
      <c r="K23">
        <v>332.91346419808224</v>
      </c>
      <c r="L23">
        <v>71.790959702530941</v>
      </c>
    </row>
    <row r="24" spans="1:12">
      <c r="A24" t="s">
        <v>118</v>
      </c>
      <c r="B24" t="s">
        <v>98</v>
      </c>
      <c r="C24">
        <v>1290</v>
      </c>
      <c r="D24" t="s">
        <v>129</v>
      </c>
      <c r="E24" t="s">
        <v>95</v>
      </c>
      <c r="F24">
        <v>1.2445441802046733</v>
      </c>
      <c r="G24">
        <v>0.21319951734720002</v>
      </c>
      <c r="H24">
        <v>0.34081381503347608</v>
      </c>
      <c r="I24">
        <v>273.33780200000001</v>
      </c>
      <c r="J24">
        <v>394.36589949151949</v>
      </c>
      <c r="K24">
        <v>1335.4825412118</v>
      </c>
      <c r="L24">
        <v>287.98947357240058</v>
      </c>
    </row>
    <row r="25" spans="1:12">
      <c r="A25" t="s">
        <v>118</v>
      </c>
      <c r="B25" t="s">
        <v>98</v>
      </c>
      <c r="C25">
        <v>1290</v>
      </c>
      <c r="D25" t="s">
        <v>129</v>
      </c>
      <c r="E25" t="s">
        <v>92</v>
      </c>
      <c r="F25">
        <v>1.2445441802046733</v>
      </c>
      <c r="G25">
        <v>0.21319951734720002</v>
      </c>
      <c r="H25">
        <v>0.34081381503347608</v>
      </c>
      <c r="I25">
        <v>123.72976</v>
      </c>
      <c r="J25">
        <v>178.51463551415338</v>
      </c>
      <c r="K25">
        <v>604.52280328326526</v>
      </c>
      <c r="L25">
        <v>130.36202159714253</v>
      </c>
    </row>
    <row r="26" spans="1:12">
      <c r="A26" t="s">
        <v>118</v>
      </c>
      <c r="B26" t="s">
        <v>98</v>
      </c>
      <c r="C26">
        <v>1310</v>
      </c>
      <c r="D26" t="s">
        <v>130</v>
      </c>
      <c r="E26" t="s">
        <v>96</v>
      </c>
      <c r="F26">
        <v>1.2445441802046733</v>
      </c>
      <c r="G26">
        <v>0.21319951734720002</v>
      </c>
      <c r="H26">
        <v>0.39344582191206351</v>
      </c>
      <c r="I26">
        <v>0.68425199999999997</v>
      </c>
      <c r="J26">
        <v>1.1396814499313868</v>
      </c>
      <c r="K26">
        <v>3.8594226348899801</v>
      </c>
      <c r="L26">
        <v>0.80937277541453945</v>
      </c>
    </row>
    <row r="27" spans="1:12">
      <c r="A27" t="s">
        <v>118</v>
      </c>
      <c r="B27" t="s">
        <v>98</v>
      </c>
      <c r="C27">
        <v>1310</v>
      </c>
      <c r="D27" t="s">
        <v>130</v>
      </c>
      <c r="E27" t="s">
        <v>91</v>
      </c>
      <c r="F27">
        <v>1.2445441802046733</v>
      </c>
      <c r="G27">
        <v>0.21319951734720002</v>
      </c>
      <c r="H27">
        <v>0.39344582191206351</v>
      </c>
      <c r="I27">
        <v>9.7101000000000007E-2</v>
      </c>
      <c r="J27">
        <v>0.16173019365641253</v>
      </c>
      <c r="K27">
        <v>0.54768389024869779</v>
      </c>
      <c r="L27">
        <v>0.11485666956841513</v>
      </c>
    </row>
    <row r="28" spans="1:12">
      <c r="A28" t="s">
        <v>118</v>
      </c>
      <c r="B28" t="s">
        <v>98</v>
      </c>
      <c r="C28">
        <v>1310</v>
      </c>
      <c r="D28" t="s">
        <v>130</v>
      </c>
      <c r="E28" t="s">
        <v>93</v>
      </c>
      <c r="F28">
        <v>1.2445441802046733</v>
      </c>
      <c r="G28">
        <v>0.21319951734720002</v>
      </c>
      <c r="H28">
        <v>0.39344582191206351</v>
      </c>
      <c r="I28">
        <v>65.418935000000005</v>
      </c>
      <c r="J28">
        <v>108.96094815034104</v>
      </c>
      <c r="K28">
        <v>368.98586849493518</v>
      </c>
      <c r="L28">
        <v>77.381293712862174</v>
      </c>
    </row>
    <row r="29" spans="1:12">
      <c r="A29" t="s">
        <v>118</v>
      </c>
      <c r="B29" t="s">
        <v>98</v>
      </c>
      <c r="C29">
        <v>1310</v>
      </c>
      <c r="D29" t="s">
        <v>130</v>
      </c>
      <c r="E29" t="s">
        <v>95</v>
      </c>
      <c r="F29">
        <v>1.2445441802046733</v>
      </c>
      <c r="G29">
        <v>0.21319951734720002</v>
      </c>
      <c r="H29">
        <v>0.39344582191206351</v>
      </c>
      <c r="I29">
        <v>175.98134999999999</v>
      </c>
      <c r="J29">
        <v>293.1123038425651</v>
      </c>
      <c r="K29">
        <v>992.5968875626171</v>
      </c>
      <c r="L29">
        <v>208.16090222709977</v>
      </c>
    </row>
    <row r="30" spans="1:12">
      <c r="A30" t="s">
        <v>118</v>
      </c>
      <c r="B30" t="s">
        <v>98</v>
      </c>
      <c r="C30">
        <v>1310</v>
      </c>
      <c r="D30" t="s">
        <v>130</v>
      </c>
      <c r="E30" t="s">
        <v>92</v>
      </c>
      <c r="F30">
        <v>1.2445441802046733</v>
      </c>
      <c r="G30">
        <v>0.21319951734720002</v>
      </c>
      <c r="H30">
        <v>0.39344582191206351</v>
      </c>
      <c r="I30">
        <v>77.974935000000002</v>
      </c>
      <c r="J30">
        <v>129.87406244936901</v>
      </c>
      <c r="K30">
        <v>439.80613734863027</v>
      </c>
      <c r="L30">
        <v>92.233255516561613</v>
      </c>
    </row>
    <row r="31" spans="1:12">
      <c r="A31" t="s">
        <v>118</v>
      </c>
      <c r="B31" t="s">
        <v>98</v>
      </c>
      <c r="C31">
        <v>1320</v>
      </c>
      <c r="D31" t="s">
        <v>131</v>
      </c>
      <c r="E31" t="s">
        <v>96</v>
      </c>
      <c r="F31">
        <v>1.3948514483453343</v>
      </c>
      <c r="G31">
        <v>0.33903287162245876</v>
      </c>
      <c r="H31">
        <v>0.39344582191206351</v>
      </c>
      <c r="I31">
        <v>0.30399900000000002</v>
      </c>
      <c r="J31">
        <v>0.50633687749205214</v>
      </c>
      <c r="K31">
        <v>1.9217463219505255</v>
      </c>
      <c r="L31">
        <v>0.53295354877205192</v>
      </c>
    </row>
    <row r="32" spans="1:12">
      <c r="A32" t="s">
        <v>118</v>
      </c>
      <c r="B32" t="s">
        <v>98</v>
      </c>
      <c r="C32">
        <v>1320</v>
      </c>
      <c r="D32" t="s">
        <v>131</v>
      </c>
      <c r="E32" t="s">
        <v>91</v>
      </c>
      <c r="F32">
        <v>1.3948514483453343</v>
      </c>
      <c r="G32">
        <v>0.33903287162245876</v>
      </c>
      <c r="H32">
        <v>0.39344582191206351</v>
      </c>
      <c r="I32">
        <v>6.5198999999999993E-2</v>
      </c>
      <c r="J32">
        <v>0.1085946272047089</v>
      </c>
      <c r="K32">
        <v>0.41215904803914583</v>
      </c>
      <c r="L32">
        <v>0.11430313397869404</v>
      </c>
    </row>
    <row r="33" spans="1:12">
      <c r="A33" t="s">
        <v>118</v>
      </c>
      <c r="B33" t="s">
        <v>98</v>
      </c>
      <c r="C33">
        <v>1320</v>
      </c>
      <c r="D33" t="s">
        <v>131</v>
      </c>
      <c r="E33" t="s">
        <v>93</v>
      </c>
      <c r="F33">
        <v>1.3948514483453343</v>
      </c>
      <c r="G33">
        <v>0.33903287162245876</v>
      </c>
      <c r="H33">
        <v>0.39344582191206351</v>
      </c>
      <c r="I33">
        <v>24.621471</v>
      </c>
      <c r="J33">
        <v>41.00920971911458</v>
      </c>
      <c r="K33">
        <v>155.64597691196852</v>
      </c>
      <c r="L33">
        <v>43.164945757841835</v>
      </c>
    </row>
    <row r="34" spans="1:12">
      <c r="A34" t="s">
        <v>118</v>
      </c>
      <c r="B34" t="s">
        <v>98</v>
      </c>
      <c r="C34">
        <v>1320</v>
      </c>
      <c r="D34" t="s">
        <v>131</v>
      </c>
      <c r="E34" t="s">
        <v>95</v>
      </c>
      <c r="F34">
        <v>1.3948514483453343</v>
      </c>
      <c r="G34">
        <v>0.33903287162245876</v>
      </c>
      <c r="H34">
        <v>0.39344582191206351</v>
      </c>
      <c r="I34">
        <v>147.68185700000001</v>
      </c>
      <c r="J34">
        <v>245.97702734419443</v>
      </c>
      <c r="K34">
        <v>933.57894436683489</v>
      </c>
      <c r="L34">
        <v>258.90733119976278</v>
      </c>
    </row>
    <row r="35" spans="1:12">
      <c r="A35" t="s">
        <v>118</v>
      </c>
      <c r="B35" t="s">
        <v>98</v>
      </c>
      <c r="C35">
        <v>1330</v>
      </c>
      <c r="D35" t="s">
        <v>132</v>
      </c>
      <c r="E35" t="s">
        <v>96</v>
      </c>
      <c r="F35">
        <v>1.3948514483453343</v>
      </c>
      <c r="G35">
        <v>0.33903287162245876</v>
      </c>
      <c r="H35">
        <v>0.39344582191206351</v>
      </c>
      <c r="I35">
        <v>1.6763330000000001</v>
      </c>
      <c r="J35">
        <v>2.7920789767627006</v>
      </c>
      <c r="K35">
        <v>10.597030836003706</v>
      </c>
      <c r="L35">
        <v>2.9388505267244303</v>
      </c>
    </row>
    <row r="36" spans="1:12">
      <c r="A36" t="s">
        <v>118</v>
      </c>
      <c r="B36" t="s">
        <v>98</v>
      </c>
      <c r="C36">
        <v>1330</v>
      </c>
      <c r="D36" t="s">
        <v>132</v>
      </c>
      <c r="E36" t="s">
        <v>91</v>
      </c>
      <c r="F36">
        <v>1.3948514483453343</v>
      </c>
      <c r="G36">
        <v>0.33903287162245876</v>
      </c>
      <c r="H36">
        <v>0.39344582191206351</v>
      </c>
      <c r="I36">
        <v>58.261696999999998</v>
      </c>
      <c r="J36">
        <v>97.039943343129607</v>
      </c>
      <c r="K36">
        <v>368.30450731859622</v>
      </c>
      <c r="L36">
        <v>102.14105366672919</v>
      </c>
    </row>
    <row r="37" spans="1:12">
      <c r="A37" t="s">
        <v>118</v>
      </c>
      <c r="B37" t="s">
        <v>98</v>
      </c>
      <c r="C37">
        <v>1330</v>
      </c>
      <c r="D37" t="s">
        <v>132</v>
      </c>
      <c r="E37" t="s">
        <v>93</v>
      </c>
      <c r="F37">
        <v>1.3948514483453343</v>
      </c>
      <c r="G37">
        <v>0.33903287162245876</v>
      </c>
      <c r="H37">
        <v>0.39344582191206351</v>
      </c>
      <c r="I37">
        <v>82.267579999999995</v>
      </c>
      <c r="J37">
        <v>137.02383749955624</v>
      </c>
      <c r="K37">
        <v>520.05901098612367</v>
      </c>
      <c r="L37">
        <v>144.22678597590348</v>
      </c>
    </row>
    <row r="38" spans="1:12">
      <c r="A38" t="s">
        <v>118</v>
      </c>
      <c r="B38" t="s">
        <v>98</v>
      </c>
      <c r="C38">
        <v>1330</v>
      </c>
      <c r="D38" t="s">
        <v>132</v>
      </c>
      <c r="E38" t="s">
        <v>95</v>
      </c>
      <c r="F38">
        <v>1.3948514483453343</v>
      </c>
      <c r="G38">
        <v>0.33903287162245876</v>
      </c>
      <c r="H38">
        <v>0.39344582191206351</v>
      </c>
      <c r="I38">
        <v>331.35802200000001</v>
      </c>
      <c r="J38">
        <v>551.90571742480313</v>
      </c>
      <c r="K38">
        <v>2094.6978773854566</v>
      </c>
      <c r="L38">
        <v>580.91781137104942</v>
      </c>
    </row>
    <row r="39" spans="1:12">
      <c r="A39" t="s">
        <v>118</v>
      </c>
      <c r="B39" t="s">
        <v>98</v>
      </c>
      <c r="C39">
        <v>1330</v>
      </c>
      <c r="D39" t="s">
        <v>132</v>
      </c>
      <c r="E39" t="s">
        <v>92</v>
      </c>
      <c r="F39">
        <v>1.3948514483453343</v>
      </c>
      <c r="G39">
        <v>0.33903287162245876</v>
      </c>
      <c r="H39">
        <v>0.39344582191206351</v>
      </c>
      <c r="I39">
        <v>34.450738000000001</v>
      </c>
      <c r="J39">
        <v>57.380712128055642</v>
      </c>
      <c r="K39">
        <v>217.78222638884077</v>
      </c>
      <c r="L39">
        <v>60.397050894628549</v>
      </c>
    </row>
    <row r="40" spans="1:12">
      <c r="A40" t="s">
        <v>118</v>
      </c>
      <c r="B40" t="s">
        <v>98</v>
      </c>
      <c r="C40">
        <v>1340</v>
      </c>
      <c r="D40" t="s">
        <v>133</v>
      </c>
      <c r="E40" t="s">
        <v>96</v>
      </c>
      <c r="F40">
        <v>1.3948514483453343</v>
      </c>
      <c r="G40">
        <v>0.33903287162245876</v>
      </c>
      <c r="H40">
        <v>0.39344582191206351</v>
      </c>
      <c r="I40">
        <v>9.0192999999999995E-2</v>
      </c>
      <c r="J40">
        <v>0.15022431649985907</v>
      </c>
      <c r="K40">
        <v>0.57015998741997087</v>
      </c>
      <c r="L40">
        <v>0.15812117613675594</v>
      </c>
    </row>
    <row r="41" spans="1:12">
      <c r="A41" t="s">
        <v>118</v>
      </c>
      <c r="B41" t="s">
        <v>98</v>
      </c>
      <c r="C41">
        <v>1340</v>
      </c>
      <c r="D41" t="s">
        <v>133</v>
      </c>
      <c r="E41" t="s">
        <v>91</v>
      </c>
      <c r="F41">
        <v>1.3948514483453343</v>
      </c>
      <c r="G41">
        <v>0.33903287162245876</v>
      </c>
      <c r="H41">
        <v>0.39344582191206351</v>
      </c>
      <c r="I41">
        <v>13.697429</v>
      </c>
      <c r="J41">
        <v>22.814263959845533</v>
      </c>
      <c r="K41">
        <v>86.589047335446708</v>
      </c>
      <c r="L41">
        <v>24.013544105747776</v>
      </c>
    </row>
    <row r="42" spans="1:12">
      <c r="A42" t="s">
        <v>118</v>
      </c>
      <c r="B42" t="s">
        <v>98</v>
      </c>
      <c r="C42">
        <v>1340</v>
      </c>
      <c r="D42" t="s">
        <v>133</v>
      </c>
      <c r="E42" t="s">
        <v>93</v>
      </c>
      <c r="F42">
        <v>1.3948514483453343</v>
      </c>
      <c r="G42">
        <v>0.33903287162245876</v>
      </c>
      <c r="H42">
        <v>0.39344582191206351</v>
      </c>
      <c r="I42">
        <v>2.82422</v>
      </c>
      <c r="J42">
        <v>4.7039850004460648</v>
      </c>
      <c r="K42">
        <v>17.853461351448892</v>
      </c>
      <c r="L42">
        <v>4.9512599433320643</v>
      </c>
    </row>
    <row r="43" spans="1:12">
      <c r="A43" t="s">
        <v>118</v>
      </c>
      <c r="B43" t="s">
        <v>98</v>
      </c>
      <c r="C43">
        <v>1340</v>
      </c>
      <c r="D43" t="s">
        <v>133</v>
      </c>
      <c r="E43" t="s">
        <v>95</v>
      </c>
      <c r="F43">
        <v>1.3948514483453343</v>
      </c>
      <c r="G43">
        <v>0.33903287162245876</v>
      </c>
      <c r="H43">
        <v>0.39344582191206351</v>
      </c>
      <c r="I43">
        <v>17.917922000000001</v>
      </c>
      <c r="J43">
        <v>29.843863554242432</v>
      </c>
      <c r="K43">
        <v>113.26912490007007</v>
      </c>
      <c r="L43">
        <v>31.412669503915545</v>
      </c>
    </row>
    <row r="44" spans="1:12">
      <c r="A44" t="s">
        <v>118</v>
      </c>
      <c r="B44" t="s">
        <v>98</v>
      </c>
      <c r="C44">
        <v>1390</v>
      </c>
      <c r="D44" t="s">
        <v>134</v>
      </c>
      <c r="E44" t="s">
        <v>96</v>
      </c>
      <c r="F44">
        <v>1.3948514483453343</v>
      </c>
      <c r="G44">
        <v>0.33903287162245876</v>
      </c>
      <c r="H44">
        <v>0.39344582191206351</v>
      </c>
      <c r="I44">
        <v>7.5299999999999998E-4</v>
      </c>
      <c r="J44">
        <v>1.2541872465090846E-3</v>
      </c>
      <c r="K44">
        <v>4.7601307255245758E-3</v>
      </c>
      <c r="L44">
        <v>1.3201162577026733E-3</v>
      </c>
    </row>
    <row r="45" spans="1:12">
      <c r="A45" t="s">
        <v>118</v>
      </c>
      <c r="B45" t="s">
        <v>98</v>
      </c>
      <c r="C45">
        <v>1390</v>
      </c>
      <c r="D45" t="s">
        <v>134</v>
      </c>
      <c r="E45" t="s">
        <v>93</v>
      </c>
      <c r="F45">
        <v>1.3948514483453343</v>
      </c>
      <c r="G45">
        <v>0.33903287162245876</v>
      </c>
      <c r="H45">
        <v>0.39344582191206351</v>
      </c>
      <c r="I45">
        <v>19.940564999999999</v>
      </c>
      <c r="J45">
        <v>33.212752073287419</v>
      </c>
      <c r="K45">
        <v>126.0553733609827</v>
      </c>
      <c r="L45">
        <v>34.958650789212371</v>
      </c>
    </row>
    <row r="46" spans="1:12">
      <c r="A46" t="s">
        <v>118</v>
      </c>
      <c r="B46" t="s">
        <v>98</v>
      </c>
      <c r="C46">
        <v>1390</v>
      </c>
      <c r="D46" t="s">
        <v>134</v>
      </c>
      <c r="E46" t="s">
        <v>95</v>
      </c>
      <c r="F46">
        <v>1.3948514483453343</v>
      </c>
      <c r="G46">
        <v>0.33903287162245876</v>
      </c>
      <c r="H46">
        <v>0.39344582191206351</v>
      </c>
      <c r="I46">
        <v>28.158687</v>
      </c>
      <c r="J46">
        <v>46.900751811210036</v>
      </c>
      <c r="K46">
        <v>178.00668151278811</v>
      </c>
      <c r="L46">
        <v>49.366189248686489</v>
      </c>
    </row>
    <row r="47" spans="1:12">
      <c r="A47" t="s">
        <v>118</v>
      </c>
      <c r="B47" t="s">
        <v>99</v>
      </c>
      <c r="C47">
        <v>1400</v>
      </c>
      <c r="D47" t="s">
        <v>121</v>
      </c>
      <c r="E47" t="s">
        <v>91</v>
      </c>
      <c r="F47">
        <v>0.70945030562392009</v>
      </c>
      <c r="G47">
        <v>0.1167055461931156</v>
      </c>
      <c r="H47">
        <v>0.43140989244743805</v>
      </c>
      <c r="I47">
        <v>6.5770000000000004E-3</v>
      </c>
      <c r="J47">
        <v>1.1798783737089778E-2</v>
      </c>
      <c r="K47">
        <v>2.2776540631619626E-2</v>
      </c>
      <c r="L47">
        <v>9.0085414891149587E-3</v>
      </c>
    </row>
    <row r="48" spans="1:12">
      <c r="A48" t="s">
        <v>118</v>
      </c>
      <c r="B48" t="s">
        <v>99</v>
      </c>
      <c r="C48">
        <v>1400</v>
      </c>
      <c r="D48" t="s">
        <v>121</v>
      </c>
      <c r="E48" t="s">
        <v>93</v>
      </c>
      <c r="F48">
        <v>0.70945030562392009</v>
      </c>
      <c r="G48">
        <v>0.1167055461931156</v>
      </c>
      <c r="H48">
        <v>0.43140989244743805</v>
      </c>
      <c r="I48">
        <v>5.6901E-2</v>
      </c>
      <c r="J48">
        <v>0.10207732908988071</v>
      </c>
      <c r="K48">
        <v>0.19705153390296309</v>
      </c>
      <c r="L48">
        <v>7.7937512433043976E-2</v>
      </c>
    </row>
    <row r="49" spans="1:12">
      <c r="A49" t="s">
        <v>118</v>
      </c>
      <c r="B49" t="s">
        <v>99</v>
      </c>
      <c r="C49">
        <v>1400</v>
      </c>
      <c r="D49" t="s">
        <v>121</v>
      </c>
      <c r="E49" t="s">
        <v>95</v>
      </c>
      <c r="F49">
        <v>0.70945030562392009</v>
      </c>
      <c r="G49">
        <v>0.1167055461931156</v>
      </c>
      <c r="H49">
        <v>0.43140989244743805</v>
      </c>
      <c r="I49">
        <v>0.60563599999999995</v>
      </c>
      <c r="J49">
        <v>1.0864783620793832</v>
      </c>
      <c r="K49">
        <v>2.097353346810336</v>
      </c>
      <c r="L49">
        <v>0.82954189346231211</v>
      </c>
    </row>
    <row r="50" spans="1:12">
      <c r="A50" t="s">
        <v>118</v>
      </c>
      <c r="B50" t="s">
        <v>98</v>
      </c>
      <c r="C50">
        <v>1400</v>
      </c>
      <c r="D50" t="s">
        <v>121</v>
      </c>
      <c r="E50" t="s">
        <v>96</v>
      </c>
      <c r="F50">
        <v>0.70945030562392009</v>
      </c>
      <c r="G50">
        <v>0.1167055461931156</v>
      </c>
      <c r="H50">
        <v>0.43140989244743805</v>
      </c>
      <c r="I50">
        <v>25.916329999999999</v>
      </c>
      <c r="J50">
        <v>47.331042150580117</v>
      </c>
      <c r="K50">
        <v>91.368519730618601</v>
      </c>
      <c r="L50">
        <v>20.644347701795947</v>
      </c>
    </row>
    <row r="51" spans="1:12">
      <c r="A51" t="s">
        <v>118</v>
      </c>
      <c r="B51" t="s">
        <v>98</v>
      </c>
      <c r="C51">
        <v>1400</v>
      </c>
      <c r="D51" t="s">
        <v>121</v>
      </c>
      <c r="E51" t="s">
        <v>91</v>
      </c>
      <c r="F51">
        <v>0.70945030562392009</v>
      </c>
      <c r="G51">
        <v>0.1167055461931156</v>
      </c>
      <c r="H51">
        <v>0.43140989244743805</v>
      </c>
      <c r="I51">
        <v>15.861246</v>
      </c>
      <c r="J51">
        <v>28.967423357655974</v>
      </c>
      <c r="K51">
        <v>55.919127750850343</v>
      </c>
      <c r="L51">
        <v>12.63470087808421</v>
      </c>
    </row>
    <row r="52" spans="1:12">
      <c r="A52" t="s">
        <v>118</v>
      </c>
      <c r="B52" t="s">
        <v>98</v>
      </c>
      <c r="C52">
        <v>1400</v>
      </c>
      <c r="D52" t="s">
        <v>121</v>
      </c>
      <c r="E52" t="s">
        <v>93</v>
      </c>
      <c r="F52">
        <v>0.70945030562392009</v>
      </c>
      <c r="G52">
        <v>0.1167055461931156</v>
      </c>
      <c r="H52">
        <v>0.43140989244743805</v>
      </c>
      <c r="I52">
        <v>47.494729999999997</v>
      </c>
      <c r="J52">
        <v>86.739714595408444</v>
      </c>
      <c r="K52">
        <v>167.44358383711747</v>
      </c>
      <c r="L52">
        <v>37.833200924780591</v>
      </c>
    </row>
    <row r="53" spans="1:12">
      <c r="A53" t="s">
        <v>118</v>
      </c>
      <c r="B53" t="s">
        <v>98</v>
      </c>
      <c r="C53">
        <v>1400</v>
      </c>
      <c r="D53" t="s">
        <v>121</v>
      </c>
      <c r="E53" t="s">
        <v>95</v>
      </c>
      <c r="F53">
        <v>0.70945030562392009</v>
      </c>
      <c r="G53">
        <v>0.1167055461931156</v>
      </c>
      <c r="H53">
        <v>0.43140989244743805</v>
      </c>
      <c r="I53">
        <v>489.30639500000001</v>
      </c>
      <c r="J53">
        <v>893.62118811935977</v>
      </c>
      <c r="K53">
        <v>1725.0591038883731</v>
      </c>
      <c r="L53">
        <v>389.77013146121811</v>
      </c>
    </row>
    <row r="54" spans="1:12">
      <c r="A54" t="s">
        <v>118</v>
      </c>
      <c r="B54" t="s">
        <v>98</v>
      </c>
      <c r="C54">
        <v>1400</v>
      </c>
      <c r="D54" t="s">
        <v>121</v>
      </c>
      <c r="E54" t="s">
        <v>92</v>
      </c>
      <c r="F54">
        <v>0.70945030562392009</v>
      </c>
      <c r="G54">
        <v>0.1167055461931156</v>
      </c>
      <c r="H54">
        <v>0.43140989244743805</v>
      </c>
      <c r="I54">
        <v>116.965068</v>
      </c>
      <c r="J54">
        <v>213.61352335201283</v>
      </c>
      <c r="K54">
        <v>412.36259622219461</v>
      </c>
      <c r="L54">
        <v>93.171661757517654</v>
      </c>
    </row>
    <row r="55" spans="1:12">
      <c r="A55" t="s">
        <v>118</v>
      </c>
      <c r="B55" t="s">
        <v>98</v>
      </c>
      <c r="C55">
        <v>1411</v>
      </c>
      <c r="D55" t="s">
        <v>135</v>
      </c>
      <c r="E55" t="s">
        <v>96</v>
      </c>
      <c r="F55">
        <v>1.4429497741503459</v>
      </c>
      <c r="G55">
        <v>0.22493527059566973</v>
      </c>
      <c r="H55">
        <v>0.43140989244743805</v>
      </c>
      <c r="I55">
        <v>7.0701289999999997</v>
      </c>
      <c r="J55">
        <v>12.912189870596604</v>
      </c>
      <c r="K55">
        <v>50.696696406030981</v>
      </c>
      <c r="L55">
        <v>9.4344514318971431</v>
      </c>
    </row>
    <row r="56" spans="1:12">
      <c r="A56" t="s">
        <v>118</v>
      </c>
      <c r="B56" t="s">
        <v>98</v>
      </c>
      <c r="C56">
        <v>1411</v>
      </c>
      <c r="D56" t="s">
        <v>135</v>
      </c>
      <c r="E56" t="s">
        <v>91</v>
      </c>
      <c r="F56">
        <v>1.4429497741503459</v>
      </c>
      <c r="G56">
        <v>0.22493527059566973</v>
      </c>
      <c r="H56">
        <v>0.43140989244743805</v>
      </c>
      <c r="I56">
        <v>15.151965000000001</v>
      </c>
      <c r="J56">
        <v>27.672062135306764</v>
      </c>
      <c r="K56">
        <v>108.64788599469784</v>
      </c>
      <c r="L56">
        <v>20.218934886521218</v>
      </c>
    </row>
    <row r="57" spans="1:12">
      <c r="A57" t="s">
        <v>118</v>
      </c>
      <c r="B57" t="s">
        <v>98</v>
      </c>
      <c r="C57">
        <v>1411</v>
      </c>
      <c r="D57" t="s">
        <v>135</v>
      </c>
      <c r="E57" t="s">
        <v>93</v>
      </c>
      <c r="F57">
        <v>1.4429497741503459</v>
      </c>
      <c r="G57">
        <v>0.22493527059566973</v>
      </c>
      <c r="H57">
        <v>0.43140989244743805</v>
      </c>
      <c r="I57">
        <v>20.253999</v>
      </c>
      <c r="J57">
        <v>36.989916411266854</v>
      </c>
      <c r="K57">
        <v>145.23226355715079</v>
      </c>
      <c r="L57">
        <v>27.027140504394371</v>
      </c>
    </row>
    <row r="58" spans="1:12">
      <c r="A58" t="s">
        <v>118</v>
      </c>
      <c r="B58" t="s">
        <v>98</v>
      </c>
      <c r="C58">
        <v>1411</v>
      </c>
      <c r="D58" t="s">
        <v>135</v>
      </c>
      <c r="E58" t="s">
        <v>95</v>
      </c>
      <c r="F58">
        <v>1.4429497741503459</v>
      </c>
      <c r="G58">
        <v>0.22493527059566973</v>
      </c>
      <c r="H58">
        <v>0.43140989244743805</v>
      </c>
      <c r="I58">
        <v>271.22430400000002</v>
      </c>
      <c r="J58">
        <v>495.3374557618983</v>
      </c>
      <c r="K58">
        <v>1944.8267772518795</v>
      </c>
      <c r="L58">
        <v>361.92444624958131</v>
      </c>
    </row>
    <row r="59" spans="1:12">
      <c r="A59" t="s">
        <v>118</v>
      </c>
      <c r="B59" t="s">
        <v>98</v>
      </c>
      <c r="C59">
        <v>1490</v>
      </c>
      <c r="D59" t="s">
        <v>146</v>
      </c>
      <c r="E59" t="s">
        <v>93</v>
      </c>
      <c r="F59">
        <v>1.4429497741503459</v>
      </c>
      <c r="G59">
        <v>0.22493527059566973</v>
      </c>
      <c r="H59">
        <v>0.43140989244743805</v>
      </c>
      <c r="I59">
        <v>5.5221770000000001</v>
      </c>
      <c r="J59">
        <v>10.085162225900199</v>
      </c>
      <c r="K59">
        <v>39.597032935235966</v>
      </c>
      <c r="L59">
        <v>7.3688486737426526</v>
      </c>
    </row>
    <row r="60" spans="1:12">
      <c r="A60" t="s">
        <v>118</v>
      </c>
      <c r="B60" t="s">
        <v>98</v>
      </c>
      <c r="C60">
        <v>1490</v>
      </c>
      <c r="D60" t="s">
        <v>146</v>
      </c>
      <c r="E60" t="s">
        <v>95</v>
      </c>
      <c r="F60">
        <v>1.4429497741503459</v>
      </c>
      <c r="G60">
        <v>0.22493527059566973</v>
      </c>
      <c r="H60">
        <v>0.43140989244743805</v>
      </c>
      <c r="I60">
        <v>9.6964120000000005</v>
      </c>
      <c r="J60">
        <v>17.708575445728268</v>
      </c>
      <c r="K60">
        <v>69.528583621571201</v>
      </c>
      <c r="L60">
        <v>12.938989950206654</v>
      </c>
    </row>
    <row r="61" spans="1:12">
      <c r="A61" t="s">
        <v>118</v>
      </c>
      <c r="B61" t="s">
        <v>98</v>
      </c>
      <c r="C61">
        <v>1490</v>
      </c>
      <c r="D61" t="s">
        <v>146</v>
      </c>
      <c r="E61" t="s">
        <v>92</v>
      </c>
      <c r="F61">
        <v>1.4429497741503459</v>
      </c>
      <c r="G61">
        <v>0.22493527059566973</v>
      </c>
      <c r="H61">
        <v>0.43140989244743805</v>
      </c>
      <c r="I61">
        <v>0.104722</v>
      </c>
      <c r="J61">
        <v>0.19125398527079454</v>
      </c>
      <c r="K61">
        <v>0.75091408389187453</v>
      </c>
      <c r="L61">
        <v>0.13974209280355882</v>
      </c>
    </row>
    <row r="62" spans="1:12">
      <c r="A62" t="s">
        <v>118</v>
      </c>
      <c r="B62" t="s">
        <v>100</v>
      </c>
      <c r="C62">
        <v>1550</v>
      </c>
      <c r="D62" t="s">
        <v>127</v>
      </c>
      <c r="E62" t="s">
        <v>95</v>
      </c>
      <c r="F62">
        <v>0.72147488707517293</v>
      </c>
      <c r="G62">
        <v>0.16951643581122938</v>
      </c>
      <c r="H62">
        <v>0.34081381503347608</v>
      </c>
      <c r="I62">
        <v>1.219722</v>
      </c>
      <c r="J62">
        <v>2.6616950163343063</v>
      </c>
      <c r="K62">
        <v>5.2252617689516345</v>
      </c>
      <c r="L62">
        <v>1.9904141675026541</v>
      </c>
    </row>
    <row r="63" spans="1:12">
      <c r="A63" t="s">
        <v>118</v>
      </c>
      <c r="B63" t="s">
        <v>98</v>
      </c>
      <c r="C63">
        <v>1550</v>
      </c>
      <c r="D63" t="s">
        <v>127</v>
      </c>
      <c r="E63" t="s">
        <v>96</v>
      </c>
      <c r="F63">
        <v>0.72147488707517293</v>
      </c>
      <c r="G63">
        <v>0.16951643581122938</v>
      </c>
      <c r="H63">
        <v>0.34081381503347608</v>
      </c>
      <c r="I63">
        <v>2.3680189999999999</v>
      </c>
      <c r="J63">
        <v>3.4165268620547713</v>
      </c>
      <c r="K63">
        <v>6.7070972013455004</v>
      </c>
      <c r="L63">
        <v>2.0888573783335356</v>
      </c>
    </row>
    <row r="64" spans="1:12">
      <c r="A64" t="s">
        <v>118</v>
      </c>
      <c r="B64" t="s">
        <v>98</v>
      </c>
      <c r="C64">
        <v>1550</v>
      </c>
      <c r="D64" t="s">
        <v>127</v>
      </c>
      <c r="E64" t="s">
        <v>91</v>
      </c>
      <c r="F64">
        <v>0.72147488707517293</v>
      </c>
      <c r="G64">
        <v>0.16951643581122938</v>
      </c>
      <c r="H64">
        <v>0.34081381503347608</v>
      </c>
      <c r="I64">
        <v>18.371393999999999</v>
      </c>
      <c r="J64">
        <v>26.505851977704506</v>
      </c>
      <c r="K64">
        <v>52.034517156414502</v>
      </c>
      <c r="L64">
        <v>16.205622466362158</v>
      </c>
    </row>
    <row r="65" spans="1:12">
      <c r="A65" t="s">
        <v>118</v>
      </c>
      <c r="B65" t="s">
        <v>98</v>
      </c>
      <c r="C65">
        <v>1550</v>
      </c>
      <c r="D65" t="s">
        <v>127</v>
      </c>
      <c r="E65" t="s">
        <v>93</v>
      </c>
      <c r="F65">
        <v>0.72147488707517293</v>
      </c>
      <c r="G65">
        <v>0.16951643581122938</v>
      </c>
      <c r="H65">
        <v>0.34081381503347608</v>
      </c>
      <c r="I65">
        <v>31.753029999999999</v>
      </c>
      <c r="J65">
        <v>45.812588474429894</v>
      </c>
      <c r="K65">
        <v>89.936211933789252</v>
      </c>
      <c r="L65">
        <v>28.009720783467575</v>
      </c>
    </row>
    <row r="66" spans="1:12">
      <c r="A66" t="s">
        <v>118</v>
      </c>
      <c r="B66" t="s">
        <v>98</v>
      </c>
      <c r="C66">
        <v>1550</v>
      </c>
      <c r="D66" t="s">
        <v>127</v>
      </c>
      <c r="E66" t="s">
        <v>95</v>
      </c>
      <c r="F66">
        <v>0.72147488707517293</v>
      </c>
      <c r="G66">
        <v>0.16951643581122938</v>
      </c>
      <c r="H66">
        <v>0.34081381503347608</v>
      </c>
      <c r="I66">
        <v>106.040175</v>
      </c>
      <c r="J66">
        <v>152.99248289160215</v>
      </c>
      <c r="K66">
        <v>300.34461757810521</v>
      </c>
      <c r="L66">
        <v>93.539284080292163</v>
      </c>
    </row>
    <row r="67" spans="1:12">
      <c r="A67" t="s">
        <v>118</v>
      </c>
      <c r="B67" t="s">
        <v>98</v>
      </c>
      <c r="C67">
        <v>1550</v>
      </c>
      <c r="D67" t="s">
        <v>127</v>
      </c>
      <c r="E67" t="s">
        <v>92</v>
      </c>
      <c r="F67">
        <v>0.72147488707517293</v>
      </c>
      <c r="G67">
        <v>0.16951643581122938</v>
      </c>
      <c r="H67">
        <v>0.34081381503347608</v>
      </c>
      <c r="I67">
        <v>11.390269999999999</v>
      </c>
      <c r="J67">
        <v>16.433636478869719</v>
      </c>
      <c r="K67">
        <v>32.261416838112197</v>
      </c>
      <c r="L67">
        <v>10.047490974823733</v>
      </c>
    </row>
    <row r="68" spans="1:12">
      <c r="A68" t="s">
        <v>118</v>
      </c>
      <c r="B68" t="s">
        <v>99</v>
      </c>
      <c r="C68">
        <v>1630</v>
      </c>
      <c r="D68" t="s">
        <v>119</v>
      </c>
      <c r="E68" t="s">
        <v>96</v>
      </c>
      <c r="F68">
        <v>0.70945030562392009</v>
      </c>
      <c r="G68">
        <v>9.7797943737247719E-2</v>
      </c>
      <c r="H68">
        <v>0.28818180815488864</v>
      </c>
      <c r="I68">
        <v>1.3597859999999999</v>
      </c>
      <c r="J68">
        <v>1.6295077375305667</v>
      </c>
      <c r="K68">
        <v>3.1456250085110882</v>
      </c>
      <c r="L68">
        <v>1.5214891989162072</v>
      </c>
    </row>
    <row r="69" spans="1:12">
      <c r="A69" t="s">
        <v>118</v>
      </c>
      <c r="B69" t="s">
        <v>99</v>
      </c>
      <c r="C69">
        <v>1630</v>
      </c>
      <c r="D69" t="s">
        <v>119</v>
      </c>
      <c r="E69" t="s">
        <v>93</v>
      </c>
      <c r="F69">
        <v>0.70945030562392009</v>
      </c>
      <c r="G69">
        <v>9.7797943737247719E-2</v>
      </c>
      <c r="H69">
        <v>0.28818180815488864</v>
      </c>
      <c r="I69">
        <v>3.7844069999999999</v>
      </c>
      <c r="J69">
        <v>4.5350669064579563</v>
      </c>
      <c r="K69">
        <v>8.7545579242501539</v>
      </c>
      <c r="L69">
        <v>4.2344415774268063</v>
      </c>
    </row>
    <row r="70" spans="1:12">
      <c r="A70" t="s">
        <v>118</v>
      </c>
      <c r="B70" t="s">
        <v>99</v>
      </c>
      <c r="C70">
        <v>1630</v>
      </c>
      <c r="D70" t="s">
        <v>119</v>
      </c>
      <c r="E70" t="s">
        <v>95</v>
      </c>
      <c r="F70">
        <v>0.70945030562392009</v>
      </c>
      <c r="G70">
        <v>9.7797943737247719E-2</v>
      </c>
      <c r="H70">
        <v>0.28818180815488864</v>
      </c>
      <c r="I70">
        <v>2.1394679999999999</v>
      </c>
      <c r="J70">
        <v>2.5638443550669341</v>
      </c>
      <c r="K70">
        <v>4.949281758827639</v>
      </c>
      <c r="L70">
        <v>2.3938895189587628</v>
      </c>
    </row>
    <row r="71" spans="1:12">
      <c r="A71" t="s">
        <v>118</v>
      </c>
      <c r="B71" t="s">
        <v>98</v>
      </c>
      <c r="C71">
        <v>1630</v>
      </c>
      <c r="D71" t="s">
        <v>119</v>
      </c>
      <c r="E71" t="s">
        <v>96</v>
      </c>
      <c r="F71">
        <v>0.70945030562392009</v>
      </c>
      <c r="G71">
        <v>9.7797943737247719E-2</v>
      </c>
      <c r="H71">
        <v>0.28818180815488864</v>
      </c>
      <c r="I71">
        <v>0.14799899999999999</v>
      </c>
      <c r="J71">
        <v>0.180554288899655</v>
      </c>
      <c r="K71">
        <v>0.34854457789651144</v>
      </c>
      <c r="L71">
        <v>8.0107125040850574E-2</v>
      </c>
    </row>
    <row r="72" spans="1:12">
      <c r="A72" t="s">
        <v>118</v>
      </c>
      <c r="B72" t="s">
        <v>98</v>
      </c>
      <c r="C72">
        <v>1630</v>
      </c>
      <c r="D72" t="s">
        <v>119</v>
      </c>
      <c r="E72" t="s">
        <v>91</v>
      </c>
      <c r="F72">
        <v>0.70945030562392009</v>
      </c>
      <c r="G72">
        <v>9.7797943737247719E-2</v>
      </c>
      <c r="H72">
        <v>0.28818180815488864</v>
      </c>
      <c r="I72">
        <v>1.0618110000000001</v>
      </c>
      <c r="J72">
        <v>1.2953771988380436</v>
      </c>
      <c r="K72">
        <v>2.5006146446994424</v>
      </c>
      <c r="L72">
        <v>0.57472433291272651</v>
      </c>
    </row>
    <row r="73" spans="1:12">
      <c r="A73" t="s">
        <v>118</v>
      </c>
      <c r="B73" t="s">
        <v>98</v>
      </c>
      <c r="C73">
        <v>1630</v>
      </c>
      <c r="D73" t="s">
        <v>119</v>
      </c>
      <c r="E73" t="s">
        <v>93</v>
      </c>
      <c r="F73">
        <v>0.70945030562392009</v>
      </c>
      <c r="G73">
        <v>9.7797943737247719E-2</v>
      </c>
      <c r="H73">
        <v>0.28818180815488864</v>
      </c>
      <c r="I73">
        <v>9.9634169999999997</v>
      </c>
      <c r="J73">
        <v>12.155066395352227</v>
      </c>
      <c r="K73">
        <v>23.464313763416826</v>
      </c>
      <c r="L73">
        <v>5.392878948189761</v>
      </c>
    </row>
    <row r="74" spans="1:12">
      <c r="A74" t="s">
        <v>118</v>
      </c>
      <c r="B74" t="s">
        <v>98</v>
      </c>
      <c r="C74">
        <v>1630</v>
      </c>
      <c r="D74" t="s">
        <v>119</v>
      </c>
      <c r="E74" t="s">
        <v>95</v>
      </c>
      <c r="F74">
        <v>0.70945030562392009</v>
      </c>
      <c r="G74">
        <v>9.7797943737247719E-2</v>
      </c>
      <c r="H74">
        <v>0.28818180815488864</v>
      </c>
      <c r="I74">
        <v>1.3057369999999999</v>
      </c>
      <c r="J74">
        <v>1.5929595167870652</v>
      </c>
      <c r="K74">
        <v>3.0750718012206653</v>
      </c>
      <c r="L74">
        <v>0.70675367488608121</v>
      </c>
    </row>
    <row r="75" spans="1:12">
      <c r="A75" t="s">
        <v>118</v>
      </c>
      <c r="B75" t="s">
        <v>99</v>
      </c>
      <c r="C75">
        <v>1660</v>
      </c>
      <c r="D75" t="s">
        <v>120</v>
      </c>
      <c r="E75" t="s">
        <v>96</v>
      </c>
      <c r="F75">
        <v>0.50503242095262102</v>
      </c>
      <c r="G75">
        <v>6.8458560616073402E-2</v>
      </c>
      <c r="H75">
        <v>5.2632006878587441E-2</v>
      </c>
      <c r="I75">
        <v>90.541692999999995</v>
      </c>
      <c r="J75">
        <v>19.816084278155842</v>
      </c>
      <c r="K75">
        <v>27.231128610707948</v>
      </c>
      <c r="L75">
        <v>76.126942046192895</v>
      </c>
    </row>
    <row r="76" spans="1:12">
      <c r="A76" t="s">
        <v>118</v>
      </c>
      <c r="B76" t="s">
        <v>99</v>
      </c>
      <c r="C76">
        <v>1660</v>
      </c>
      <c r="D76" t="s">
        <v>120</v>
      </c>
      <c r="E76" t="s">
        <v>93</v>
      </c>
      <c r="F76">
        <v>0.50503242095262102</v>
      </c>
      <c r="G76">
        <v>6.8458560616073402E-2</v>
      </c>
      <c r="H76">
        <v>5.2632006878587441E-2</v>
      </c>
      <c r="I76">
        <v>1.9563000000000001E-2</v>
      </c>
      <c r="J76">
        <v>4.2815861277694768E-3</v>
      </c>
      <c r="K76">
        <v>5.8837266165464742E-3</v>
      </c>
      <c r="L76">
        <v>1.6448459465515756E-2</v>
      </c>
    </row>
    <row r="77" spans="1:12">
      <c r="A77" t="s">
        <v>118</v>
      </c>
      <c r="B77" t="s">
        <v>99</v>
      </c>
      <c r="C77">
        <v>1660</v>
      </c>
      <c r="D77" t="s">
        <v>120</v>
      </c>
      <c r="E77" t="s">
        <v>95</v>
      </c>
      <c r="F77">
        <v>0.50503242095262102</v>
      </c>
      <c r="G77">
        <v>6.8458560616073402E-2</v>
      </c>
      <c r="H77">
        <v>5.2632006878587441E-2</v>
      </c>
      <c r="I77">
        <v>0.42654500000000001</v>
      </c>
      <c r="J77">
        <v>9.3354248063662604E-2</v>
      </c>
      <c r="K77">
        <v>0.12828677450569015</v>
      </c>
      <c r="L77">
        <v>0.35863661722222656</v>
      </c>
    </row>
    <row r="78" spans="1:12">
      <c r="A78" t="s">
        <v>118</v>
      </c>
      <c r="B78" t="s">
        <v>98</v>
      </c>
      <c r="C78">
        <v>1660</v>
      </c>
      <c r="D78" t="s">
        <v>120</v>
      </c>
      <c r="E78" t="s">
        <v>96</v>
      </c>
      <c r="F78">
        <v>0.50503242095262102</v>
      </c>
      <c r="G78">
        <v>6.8458560616073402E-2</v>
      </c>
      <c r="H78">
        <v>5.2632006878587441E-2</v>
      </c>
      <c r="I78">
        <v>13.311337</v>
      </c>
      <c r="J78">
        <v>2.9658834109831269</v>
      </c>
      <c r="K78">
        <v>4.0756968670080234</v>
      </c>
      <c r="L78">
        <v>3.4360282790637342</v>
      </c>
    </row>
    <row r="79" spans="1:12">
      <c r="A79" t="s">
        <v>118</v>
      </c>
      <c r="B79" t="s">
        <v>98</v>
      </c>
      <c r="C79">
        <v>1660</v>
      </c>
      <c r="D79" t="s">
        <v>120</v>
      </c>
      <c r="E79" t="s">
        <v>91</v>
      </c>
      <c r="F79">
        <v>0.50503242095262102</v>
      </c>
      <c r="G79">
        <v>6.8458560616073402E-2</v>
      </c>
      <c r="H79">
        <v>5.2632006878587441E-2</v>
      </c>
      <c r="I79">
        <v>8.1081E-2</v>
      </c>
      <c r="J79">
        <v>1.8065562673826297E-2</v>
      </c>
      <c r="K79">
        <v>2.4825573695104974E-2</v>
      </c>
      <c r="L79">
        <v>2.0929273212357755E-2</v>
      </c>
    </row>
    <row r="80" spans="1:12">
      <c r="A80" t="s">
        <v>118</v>
      </c>
      <c r="B80" t="s">
        <v>98</v>
      </c>
      <c r="C80">
        <v>1660</v>
      </c>
      <c r="D80" t="s">
        <v>120</v>
      </c>
      <c r="E80" t="s">
        <v>93</v>
      </c>
      <c r="F80">
        <v>0.50503242095262102</v>
      </c>
      <c r="G80">
        <v>6.8458560616073402E-2</v>
      </c>
      <c r="H80">
        <v>5.2632006878587441E-2</v>
      </c>
      <c r="I80">
        <v>0.27678999999999998</v>
      </c>
      <c r="J80">
        <v>6.1671255811945845E-2</v>
      </c>
      <c r="K80">
        <v>8.4748221446061409E-2</v>
      </c>
      <c r="L80">
        <v>7.1447238347436548E-2</v>
      </c>
    </row>
    <row r="81" spans="1:12">
      <c r="A81" t="s">
        <v>118</v>
      </c>
      <c r="B81" t="s">
        <v>98</v>
      </c>
      <c r="C81">
        <v>1660</v>
      </c>
      <c r="D81" t="s">
        <v>120</v>
      </c>
      <c r="E81" t="s">
        <v>95</v>
      </c>
      <c r="F81">
        <v>0.50503242095262102</v>
      </c>
      <c r="G81">
        <v>6.8458560616073402E-2</v>
      </c>
      <c r="H81">
        <v>5.2632006878587441E-2</v>
      </c>
      <c r="I81">
        <v>5.3337000000000002E-2</v>
      </c>
      <c r="J81">
        <v>1.1883954518738957E-2</v>
      </c>
      <c r="K81">
        <v>1.6330849695684733E-2</v>
      </c>
      <c r="L81">
        <v>1.3767771060143876E-2</v>
      </c>
    </row>
    <row r="82" spans="1:12">
      <c r="A82" t="s">
        <v>118</v>
      </c>
      <c r="B82" t="s">
        <v>98</v>
      </c>
      <c r="C82">
        <v>1700</v>
      </c>
      <c r="D82" t="s">
        <v>136</v>
      </c>
      <c r="E82" t="s">
        <v>96</v>
      </c>
      <c r="F82">
        <v>0.96797880682585713</v>
      </c>
      <c r="G82">
        <v>0.12452938169209543</v>
      </c>
      <c r="H82">
        <v>0.34081381503347608</v>
      </c>
      <c r="I82">
        <v>0.31244</v>
      </c>
      <c r="J82">
        <v>0.45078170942901757</v>
      </c>
      <c r="K82">
        <v>1.1873005712923284</v>
      </c>
      <c r="L82">
        <v>0.22042690711518129</v>
      </c>
    </row>
    <row r="83" spans="1:12">
      <c r="A83" t="s">
        <v>118</v>
      </c>
      <c r="B83" t="s">
        <v>98</v>
      </c>
      <c r="C83">
        <v>1700</v>
      </c>
      <c r="D83" t="s">
        <v>136</v>
      </c>
      <c r="E83" t="s">
        <v>91</v>
      </c>
      <c r="F83">
        <v>0.96797880682585713</v>
      </c>
      <c r="G83">
        <v>0.12452938169209543</v>
      </c>
      <c r="H83">
        <v>0.34081381503347608</v>
      </c>
      <c r="I83">
        <v>10.70382</v>
      </c>
      <c r="J83">
        <v>15.443241188773866</v>
      </c>
      <c r="K83">
        <v>40.675494818237901</v>
      </c>
      <c r="L83">
        <v>7.5515616979823967</v>
      </c>
    </row>
    <row r="84" spans="1:12">
      <c r="A84" t="s">
        <v>118</v>
      </c>
      <c r="B84" t="s">
        <v>98</v>
      </c>
      <c r="C84">
        <v>1700</v>
      </c>
      <c r="D84" t="s">
        <v>136</v>
      </c>
      <c r="E84" t="s">
        <v>93</v>
      </c>
      <c r="F84">
        <v>0.96797880682585713</v>
      </c>
      <c r="G84">
        <v>0.12452938169209543</v>
      </c>
      <c r="H84">
        <v>0.34081381503347608</v>
      </c>
      <c r="I84">
        <v>15.962085</v>
      </c>
      <c r="J84">
        <v>23.029752792060169</v>
      </c>
      <c r="K84">
        <v>60.657382663924913</v>
      </c>
      <c r="L84">
        <v>11.261275853474677</v>
      </c>
    </row>
    <row r="85" spans="1:12">
      <c r="A85" t="s">
        <v>118</v>
      </c>
      <c r="B85" t="s">
        <v>98</v>
      </c>
      <c r="C85">
        <v>1700</v>
      </c>
      <c r="D85" t="s">
        <v>136</v>
      </c>
      <c r="E85" t="s">
        <v>95</v>
      </c>
      <c r="F85">
        <v>0.96797880682585713</v>
      </c>
      <c r="G85">
        <v>0.12452938169209543</v>
      </c>
      <c r="H85">
        <v>0.34081381503347608</v>
      </c>
      <c r="I85">
        <v>203.100447</v>
      </c>
      <c r="J85">
        <v>293.02895494961462</v>
      </c>
      <c r="K85">
        <v>771.80027126112941</v>
      </c>
      <c r="L85">
        <v>143.2876820058917</v>
      </c>
    </row>
    <row r="86" spans="1:12">
      <c r="A86" t="s">
        <v>118</v>
      </c>
      <c r="B86" t="s">
        <v>98</v>
      </c>
      <c r="C86">
        <v>1700</v>
      </c>
      <c r="D86" t="s">
        <v>136</v>
      </c>
      <c r="E86" t="s">
        <v>92</v>
      </c>
      <c r="F86">
        <v>0.96797880682585713</v>
      </c>
      <c r="G86">
        <v>0.12452938169209543</v>
      </c>
      <c r="H86">
        <v>0.34081381503347608</v>
      </c>
      <c r="I86">
        <v>2.1136710000000001</v>
      </c>
      <c r="J86">
        <v>3.0495590402974684</v>
      </c>
      <c r="K86">
        <v>8.0321430861094179</v>
      </c>
      <c r="L86">
        <v>1.4911981858566519</v>
      </c>
    </row>
    <row r="87" spans="1:12">
      <c r="A87" t="s">
        <v>118</v>
      </c>
      <c r="B87" t="s">
        <v>98</v>
      </c>
      <c r="C87">
        <v>1710</v>
      </c>
      <c r="D87" t="s">
        <v>145</v>
      </c>
      <c r="E87" t="s">
        <v>91</v>
      </c>
      <c r="F87">
        <v>0.96797880682585713</v>
      </c>
      <c r="G87">
        <v>0.12452938169209543</v>
      </c>
      <c r="H87">
        <v>0.34081381503347608</v>
      </c>
      <c r="I87">
        <v>0.112663</v>
      </c>
      <c r="J87">
        <v>0.16254775230252658</v>
      </c>
      <c r="K87">
        <v>0.42812970254611304</v>
      </c>
      <c r="L87">
        <v>7.9483922149269193E-2</v>
      </c>
    </row>
    <row r="88" spans="1:12">
      <c r="A88" t="s">
        <v>118</v>
      </c>
      <c r="B88" t="s">
        <v>98</v>
      </c>
      <c r="C88">
        <v>1710</v>
      </c>
      <c r="D88" t="s">
        <v>145</v>
      </c>
      <c r="E88" t="s">
        <v>93</v>
      </c>
      <c r="F88">
        <v>0.96797880682585713</v>
      </c>
      <c r="G88">
        <v>0.12452938169209543</v>
      </c>
      <c r="H88">
        <v>0.34081381503347608</v>
      </c>
      <c r="I88">
        <v>66.505020999999999</v>
      </c>
      <c r="J88">
        <v>95.952013352940426</v>
      </c>
      <c r="K88">
        <v>252.72516139773487</v>
      </c>
      <c r="L88">
        <v>46.919396001344836</v>
      </c>
    </row>
    <row r="89" spans="1:12">
      <c r="A89" t="s">
        <v>118</v>
      </c>
      <c r="B89" t="s">
        <v>98</v>
      </c>
      <c r="C89">
        <v>1710</v>
      </c>
      <c r="D89" t="s">
        <v>145</v>
      </c>
      <c r="E89" t="s">
        <v>95</v>
      </c>
      <c r="F89">
        <v>0.96797880682585713</v>
      </c>
      <c r="G89">
        <v>0.12452938169209543</v>
      </c>
      <c r="H89">
        <v>0.34081381503347608</v>
      </c>
      <c r="I89">
        <v>310.342446</v>
      </c>
      <c r="J89">
        <v>447.75540364954094</v>
      </c>
      <c r="K89">
        <v>1179.3296742800492</v>
      </c>
      <c r="L89">
        <v>218.94707949795213</v>
      </c>
    </row>
    <row r="90" spans="1:12">
      <c r="A90" t="s">
        <v>118</v>
      </c>
      <c r="B90" t="s">
        <v>98</v>
      </c>
      <c r="C90">
        <v>1710</v>
      </c>
      <c r="D90" t="s">
        <v>145</v>
      </c>
      <c r="E90" t="s">
        <v>92</v>
      </c>
      <c r="F90">
        <v>0.96797880682585713</v>
      </c>
      <c r="G90">
        <v>0.12452938169209543</v>
      </c>
      <c r="H90">
        <v>0.34081381503347608</v>
      </c>
      <c r="I90">
        <v>47.965288999999999</v>
      </c>
      <c r="J90">
        <v>69.203286930856649</v>
      </c>
      <c r="K90">
        <v>182.27248441909364</v>
      </c>
      <c r="L90">
        <v>33.8395861706434</v>
      </c>
    </row>
    <row r="91" spans="1:12">
      <c r="A91" t="s">
        <v>118</v>
      </c>
      <c r="B91" t="s">
        <v>98</v>
      </c>
      <c r="C91">
        <v>1800</v>
      </c>
      <c r="D91" t="s">
        <v>137</v>
      </c>
      <c r="E91" t="s">
        <v>96</v>
      </c>
      <c r="F91">
        <v>1.2445441802046733</v>
      </c>
      <c r="G91">
        <v>0.21319951734720002</v>
      </c>
      <c r="H91">
        <v>0.28904462793978353</v>
      </c>
      <c r="I91">
        <v>0.21116799999999999</v>
      </c>
      <c r="J91">
        <v>0.2583898650361367</v>
      </c>
      <c r="K91">
        <v>0.87501265709525278</v>
      </c>
      <c r="L91">
        <v>0.1956401395628613</v>
      </c>
    </row>
    <row r="92" spans="1:12">
      <c r="A92" t="s">
        <v>118</v>
      </c>
      <c r="B92" t="s">
        <v>98</v>
      </c>
      <c r="C92">
        <v>1800</v>
      </c>
      <c r="D92" t="s">
        <v>137</v>
      </c>
      <c r="E92" t="s">
        <v>93</v>
      </c>
      <c r="F92">
        <v>1.2445441802046733</v>
      </c>
      <c r="G92">
        <v>0.21319951734720002</v>
      </c>
      <c r="H92">
        <v>0.28904462793978353</v>
      </c>
      <c r="I92">
        <v>0.30044300000000002</v>
      </c>
      <c r="J92">
        <v>0.36762874214394237</v>
      </c>
      <c r="K92">
        <v>1.2449397055219968</v>
      </c>
      <c r="L92">
        <v>0.27835046243126199</v>
      </c>
    </row>
    <row r="93" spans="1:12">
      <c r="A93" t="s">
        <v>118</v>
      </c>
      <c r="B93" t="s">
        <v>98</v>
      </c>
      <c r="C93">
        <v>1800</v>
      </c>
      <c r="D93" t="s">
        <v>137</v>
      </c>
      <c r="E93" t="s">
        <v>92</v>
      </c>
      <c r="F93">
        <v>1.2445441802046733</v>
      </c>
      <c r="G93">
        <v>0.21319951734720002</v>
      </c>
      <c r="H93">
        <v>0.28904462793978353</v>
      </c>
      <c r="I93">
        <v>8.53993</v>
      </c>
      <c r="J93">
        <v>10.4496484321396</v>
      </c>
      <c r="K93">
        <v>35.386738713760906</v>
      </c>
      <c r="L93">
        <v>7.9119615522099283</v>
      </c>
    </row>
    <row r="94" spans="1:12">
      <c r="A94" t="s">
        <v>118</v>
      </c>
      <c r="B94" t="s">
        <v>98</v>
      </c>
      <c r="C94">
        <v>1820</v>
      </c>
      <c r="D94" t="s">
        <v>138</v>
      </c>
      <c r="E94" t="s">
        <v>96</v>
      </c>
      <c r="F94">
        <v>2.0141173930848577</v>
      </c>
      <c r="G94">
        <v>0.28687396829592665</v>
      </c>
      <c r="H94">
        <v>0.28904462793978353</v>
      </c>
      <c r="I94">
        <v>6.5430619999999999</v>
      </c>
      <c r="J94">
        <v>8.0062363004956953</v>
      </c>
      <c r="K94">
        <v>43.877484917640004</v>
      </c>
      <c r="L94">
        <v>7.6669252899892433</v>
      </c>
    </row>
    <row r="95" spans="1:12">
      <c r="A95" t="s">
        <v>118</v>
      </c>
      <c r="B95" t="s">
        <v>98</v>
      </c>
      <c r="C95">
        <v>1820</v>
      </c>
      <c r="D95" t="s">
        <v>138</v>
      </c>
      <c r="E95" t="s">
        <v>91</v>
      </c>
      <c r="F95">
        <v>2.0141173930848577</v>
      </c>
      <c r="G95">
        <v>0.28687396829592665</v>
      </c>
      <c r="H95">
        <v>0.28904462793978353</v>
      </c>
      <c r="I95">
        <v>62.242825000000003</v>
      </c>
      <c r="J95">
        <v>76.161706088128298</v>
      </c>
      <c r="K95">
        <v>417.39763663691497</v>
      </c>
      <c r="L95">
        <v>72.933909095294325</v>
      </c>
    </row>
    <row r="96" spans="1:12">
      <c r="A96" t="s">
        <v>118</v>
      </c>
      <c r="B96" t="s">
        <v>98</v>
      </c>
      <c r="C96">
        <v>1820</v>
      </c>
      <c r="D96" t="s">
        <v>138</v>
      </c>
      <c r="E96" t="s">
        <v>93</v>
      </c>
      <c r="F96">
        <v>2.0141173930848577</v>
      </c>
      <c r="G96">
        <v>0.28687396829592665</v>
      </c>
      <c r="H96">
        <v>0.28904462793978353</v>
      </c>
      <c r="I96">
        <v>140.62365399999999</v>
      </c>
      <c r="J96">
        <v>172.07023307484269</v>
      </c>
      <c r="K96">
        <v>943.01601565878855</v>
      </c>
      <c r="L96">
        <v>164.77775225472368</v>
      </c>
    </row>
    <row r="97" spans="1:12">
      <c r="A97" t="s">
        <v>118</v>
      </c>
      <c r="B97" t="s">
        <v>98</v>
      </c>
      <c r="C97">
        <v>1820</v>
      </c>
      <c r="D97" t="s">
        <v>138</v>
      </c>
      <c r="E97" t="s">
        <v>95</v>
      </c>
      <c r="F97">
        <v>2.0141173930848577</v>
      </c>
      <c r="G97">
        <v>0.28687396829592665</v>
      </c>
      <c r="H97">
        <v>0.28904462793978353</v>
      </c>
      <c r="I97">
        <v>841.92254100000002</v>
      </c>
      <c r="J97">
        <v>1030.195160913923</v>
      </c>
      <c r="K97">
        <v>5645.8953918744228</v>
      </c>
      <c r="L97">
        <v>986.53462580744394</v>
      </c>
    </row>
    <row r="98" spans="1:12">
      <c r="A98" t="s">
        <v>118</v>
      </c>
      <c r="B98" t="s">
        <v>98</v>
      </c>
      <c r="C98">
        <v>1820</v>
      </c>
      <c r="D98" t="s">
        <v>138</v>
      </c>
      <c r="E98" t="s">
        <v>92</v>
      </c>
      <c r="F98">
        <v>2.0141173930848577</v>
      </c>
      <c r="G98">
        <v>0.28687396829592665</v>
      </c>
      <c r="H98">
        <v>0.28904462793978353</v>
      </c>
      <c r="I98">
        <v>12.642445</v>
      </c>
      <c r="J98">
        <v>15.469577101060679</v>
      </c>
      <c r="K98">
        <v>84.779678048227751</v>
      </c>
      <c r="L98">
        <v>14.813963446746806</v>
      </c>
    </row>
    <row r="99" spans="1:12">
      <c r="A99" t="s">
        <v>118</v>
      </c>
      <c r="B99" t="s">
        <v>98</v>
      </c>
      <c r="C99">
        <v>1840</v>
      </c>
      <c r="D99" t="s">
        <v>139</v>
      </c>
      <c r="E99" t="s">
        <v>96</v>
      </c>
      <c r="F99">
        <v>0.70945030562392009</v>
      </c>
      <c r="G99">
        <v>0.1167055461931156</v>
      </c>
      <c r="H99">
        <v>0.28818180815488864</v>
      </c>
      <c r="I99">
        <v>2.9524999999999999E-2</v>
      </c>
      <c r="J99">
        <v>3.6019604049772731E-2</v>
      </c>
      <c r="K99">
        <v>6.953275807535525E-2</v>
      </c>
      <c r="L99">
        <v>1.7834059847812365E-2</v>
      </c>
    </row>
    <row r="100" spans="1:12">
      <c r="A100" t="s">
        <v>118</v>
      </c>
      <c r="B100" t="s">
        <v>98</v>
      </c>
      <c r="C100">
        <v>1840</v>
      </c>
      <c r="D100" t="s">
        <v>139</v>
      </c>
      <c r="E100" t="s">
        <v>93</v>
      </c>
      <c r="F100">
        <v>0.70945030562392009</v>
      </c>
      <c r="G100">
        <v>0.1167055461931156</v>
      </c>
      <c r="H100">
        <v>0.28818180815488864</v>
      </c>
      <c r="I100">
        <v>0.60806400000000005</v>
      </c>
      <c r="J100">
        <v>0.74181962800748547</v>
      </c>
      <c r="K100">
        <v>1.4320192042788422</v>
      </c>
      <c r="L100">
        <v>0.36729042395597555</v>
      </c>
    </row>
    <row r="101" spans="1:12">
      <c r="A101" t="s">
        <v>118</v>
      </c>
      <c r="B101" t="s">
        <v>98</v>
      </c>
      <c r="C101">
        <v>1840</v>
      </c>
      <c r="D101" t="s">
        <v>139</v>
      </c>
      <c r="E101" t="s">
        <v>95</v>
      </c>
      <c r="F101">
        <v>0.70945030562392009</v>
      </c>
      <c r="G101">
        <v>0.1167055461931156</v>
      </c>
      <c r="H101">
        <v>0.28818180815488864</v>
      </c>
      <c r="I101">
        <v>3.540543</v>
      </c>
      <c r="J101">
        <v>4.3193550205315665</v>
      </c>
      <c r="K101">
        <v>8.3381446189464015</v>
      </c>
      <c r="L101">
        <v>2.1386030738612409</v>
      </c>
    </row>
    <row r="102" spans="1:12">
      <c r="A102" t="s">
        <v>118</v>
      </c>
      <c r="B102" t="s">
        <v>98</v>
      </c>
      <c r="C102">
        <v>1850</v>
      </c>
      <c r="D102" t="s">
        <v>140</v>
      </c>
      <c r="E102" t="s">
        <v>96</v>
      </c>
      <c r="F102">
        <v>0.96797880682585713</v>
      </c>
      <c r="G102">
        <v>0.12452938169209543</v>
      </c>
      <c r="H102">
        <v>0.34081381503347608</v>
      </c>
      <c r="I102">
        <v>0.14208200000000001</v>
      </c>
      <c r="J102">
        <v>0.20499285251278221</v>
      </c>
      <c r="K102">
        <v>0.53992459278695615</v>
      </c>
      <c r="L102">
        <v>0.10023907251548837</v>
      </c>
    </row>
    <row r="103" spans="1:12">
      <c r="A103" t="s">
        <v>118</v>
      </c>
      <c r="B103" t="s">
        <v>98</v>
      </c>
      <c r="C103">
        <v>1850</v>
      </c>
      <c r="D103" t="s">
        <v>140</v>
      </c>
      <c r="E103" t="s">
        <v>91</v>
      </c>
      <c r="F103">
        <v>0.96797880682585713</v>
      </c>
      <c r="G103">
        <v>0.12452938169209543</v>
      </c>
      <c r="H103">
        <v>0.34081381503347608</v>
      </c>
      <c r="I103">
        <v>16.174925000000002</v>
      </c>
      <c r="J103">
        <v>23.336833764518474</v>
      </c>
      <c r="K103">
        <v>61.466194127226224</v>
      </c>
      <c r="L103">
        <v>11.411434805306694</v>
      </c>
    </row>
    <row r="104" spans="1:12">
      <c r="A104" t="s">
        <v>118</v>
      </c>
      <c r="B104" t="s">
        <v>98</v>
      </c>
      <c r="C104">
        <v>1850</v>
      </c>
      <c r="D104" t="s">
        <v>140</v>
      </c>
      <c r="E104" t="s">
        <v>93</v>
      </c>
      <c r="F104">
        <v>0.96797880682585713</v>
      </c>
      <c r="G104">
        <v>0.12452938169209543</v>
      </c>
      <c r="H104">
        <v>0.34081381503347608</v>
      </c>
      <c r="I104">
        <v>7.3556530000000002</v>
      </c>
      <c r="J104">
        <v>10.612577881534635</v>
      </c>
      <c r="K104">
        <v>27.952154042786226</v>
      </c>
      <c r="L104">
        <v>5.189424659462631</v>
      </c>
    </row>
    <row r="105" spans="1:12">
      <c r="A105" t="s">
        <v>118</v>
      </c>
      <c r="B105" t="s">
        <v>98</v>
      </c>
      <c r="C105">
        <v>1850</v>
      </c>
      <c r="D105" t="s">
        <v>140</v>
      </c>
      <c r="E105" t="s">
        <v>95</v>
      </c>
      <c r="F105">
        <v>0.96797880682585713</v>
      </c>
      <c r="G105">
        <v>0.12452938169209543</v>
      </c>
      <c r="H105">
        <v>0.34081381503347608</v>
      </c>
      <c r="I105">
        <v>96.945770999999993</v>
      </c>
      <c r="J105">
        <v>139.87127247885698</v>
      </c>
      <c r="K105">
        <v>368.40279507321475</v>
      </c>
      <c r="L105">
        <v>68.395392585541643</v>
      </c>
    </row>
    <row r="106" spans="1:12">
      <c r="A106" t="s">
        <v>118</v>
      </c>
      <c r="B106" t="s">
        <v>98</v>
      </c>
      <c r="C106">
        <v>1850</v>
      </c>
      <c r="D106" t="s">
        <v>140</v>
      </c>
      <c r="E106" t="s">
        <v>92</v>
      </c>
      <c r="F106">
        <v>0.96797880682585713</v>
      </c>
      <c r="G106">
        <v>0.12452938169209543</v>
      </c>
      <c r="H106">
        <v>0.34081381503347608</v>
      </c>
      <c r="I106">
        <v>74.791006999999993</v>
      </c>
      <c r="J106">
        <v>107.90685566949691</v>
      </c>
      <c r="K106">
        <v>284.21266591546697</v>
      </c>
      <c r="L106">
        <v>52.765172042759794</v>
      </c>
    </row>
    <row r="107" spans="1:12">
      <c r="A107" t="s">
        <v>118</v>
      </c>
      <c r="B107" t="s">
        <v>100</v>
      </c>
      <c r="C107">
        <v>7400</v>
      </c>
      <c r="D107" t="s">
        <v>126</v>
      </c>
      <c r="E107" t="s">
        <v>91</v>
      </c>
      <c r="F107">
        <v>0.70945030562392009</v>
      </c>
      <c r="G107">
        <v>9.7797943737247719E-2</v>
      </c>
      <c r="H107">
        <v>0.26229721460804234</v>
      </c>
      <c r="I107">
        <v>0.67134000000000005</v>
      </c>
      <c r="J107">
        <v>1.229563911604703</v>
      </c>
      <c r="K107">
        <v>2.3735677351049822</v>
      </c>
      <c r="L107">
        <v>0.74698811447813429</v>
      </c>
    </row>
    <row r="108" spans="1:12">
      <c r="A108" t="s">
        <v>118</v>
      </c>
      <c r="B108" t="s">
        <v>100</v>
      </c>
      <c r="C108">
        <v>7400</v>
      </c>
      <c r="D108" t="s">
        <v>126</v>
      </c>
      <c r="E108" t="s">
        <v>95</v>
      </c>
      <c r="F108">
        <v>0.70945030562392009</v>
      </c>
      <c r="G108">
        <v>9.7797943737247719E-2</v>
      </c>
      <c r="H108">
        <v>0.26229721460804234</v>
      </c>
      <c r="I108">
        <v>3.4704139999999999</v>
      </c>
      <c r="J108">
        <v>6.3560875453983421</v>
      </c>
      <c r="K108">
        <v>12.269882172753924</v>
      </c>
      <c r="L108">
        <v>3.8614681239290367</v>
      </c>
    </row>
    <row r="109" spans="1:12">
      <c r="A109" t="s">
        <v>118</v>
      </c>
      <c r="B109" t="s">
        <v>98</v>
      </c>
      <c r="C109">
        <v>7400</v>
      </c>
      <c r="D109" t="s">
        <v>126</v>
      </c>
      <c r="E109" t="s">
        <v>96</v>
      </c>
      <c r="F109">
        <v>0.70945030562392009</v>
      </c>
      <c r="G109">
        <v>9.7797943737247719E-2</v>
      </c>
      <c r="H109">
        <v>0.26229721460804234</v>
      </c>
      <c r="I109">
        <v>0.38914100000000001</v>
      </c>
      <c r="J109">
        <v>0.43209887498343669</v>
      </c>
      <c r="K109">
        <v>0.83412983933247997</v>
      </c>
      <c r="L109">
        <v>0.19928236738853716</v>
      </c>
    </row>
    <row r="110" spans="1:12">
      <c r="A110" t="s">
        <v>118</v>
      </c>
      <c r="B110" t="s">
        <v>98</v>
      </c>
      <c r="C110">
        <v>7400</v>
      </c>
      <c r="D110" t="s">
        <v>126</v>
      </c>
      <c r="E110" t="s">
        <v>91</v>
      </c>
      <c r="F110">
        <v>0.70945030562392009</v>
      </c>
      <c r="G110">
        <v>9.7797943737247719E-2</v>
      </c>
      <c r="H110">
        <v>0.26229721460804234</v>
      </c>
      <c r="I110">
        <v>14.06104</v>
      </c>
      <c r="J110">
        <v>15.613259885483933</v>
      </c>
      <c r="K110">
        <v>30.140059865312509</v>
      </c>
      <c r="L110">
        <v>7.2007764258839764</v>
      </c>
    </row>
    <row r="111" spans="1:12">
      <c r="A111" t="s">
        <v>118</v>
      </c>
      <c r="B111" t="s">
        <v>98</v>
      </c>
      <c r="C111">
        <v>7400</v>
      </c>
      <c r="D111" t="s">
        <v>126</v>
      </c>
      <c r="E111" t="s">
        <v>93</v>
      </c>
      <c r="F111">
        <v>0.70945030562392009</v>
      </c>
      <c r="G111">
        <v>9.7797943737247719E-2</v>
      </c>
      <c r="H111">
        <v>0.26229721460804234</v>
      </c>
      <c r="I111">
        <v>20.486167999999999</v>
      </c>
      <c r="J111">
        <v>22.747667671927868</v>
      </c>
      <c r="K111">
        <v>43.912422547041295</v>
      </c>
      <c r="L111">
        <v>10.491138321994583</v>
      </c>
    </row>
    <row r="112" spans="1:12">
      <c r="A112" t="s">
        <v>118</v>
      </c>
      <c r="B112" t="s">
        <v>98</v>
      </c>
      <c r="C112">
        <v>7400</v>
      </c>
      <c r="D112" t="s">
        <v>126</v>
      </c>
      <c r="E112" t="s">
        <v>94</v>
      </c>
      <c r="F112">
        <v>0.70945030562392009</v>
      </c>
      <c r="G112">
        <v>9.7797943737247719E-2</v>
      </c>
      <c r="H112">
        <v>0.26229721460804234</v>
      </c>
      <c r="I112">
        <v>0.236457</v>
      </c>
      <c r="J112">
        <v>0.26255985280902933</v>
      </c>
      <c r="K112">
        <v>0.50684928963804954</v>
      </c>
      <c r="L112">
        <v>0.12109161138402616</v>
      </c>
    </row>
    <row r="113" spans="1:12">
      <c r="A113" t="s">
        <v>118</v>
      </c>
      <c r="B113" t="s">
        <v>98</v>
      </c>
      <c r="C113">
        <v>7400</v>
      </c>
      <c r="D113" t="s">
        <v>126</v>
      </c>
      <c r="E113" t="s">
        <v>95</v>
      </c>
      <c r="F113">
        <v>0.70945030562392009</v>
      </c>
      <c r="G113">
        <v>9.7797943737247719E-2</v>
      </c>
      <c r="H113">
        <v>0.26229721460804234</v>
      </c>
      <c r="I113">
        <v>238.645006</v>
      </c>
      <c r="J113">
        <v>264.98939616492606</v>
      </c>
      <c r="K113">
        <v>511.53931483004544</v>
      </c>
      <c r="L113">
        <v>122.21210759372991</v>
      </c>
    </row>
    <row r="114" spans="1:12">
      <c r="A114" t="s">
        <v>118</v>
      </c>
      <c r="B114" t="s">
        <v>98</v>
      </c>
      <c r="C114">
        <v>7400</v>
      </c>
      <c r="D114" t="s">
        <v>126</v>
      </c>
      <c r="E114" t="s">
        <v>92</v>
      </c>
      <c r="F114">
        <v>0.70945030562392009</v>
      </c>
      <c r="G114">
        <v>9.7797943737247719E-2</v>
      </c>
      <c r="H114">
        <v>0.26229721460804234</v>
      </c>
      <c r="I114">
        <v>88.190708000000001</v>
      </c>
      <c r="J114">
        <v>97.926216232144057</v>
      </c>
      <c r="K114">
        <v>189.03816635784372</v>
      </c>
      <c r="L114">
        <v>45.16320066996591</v>
      </c>
    </row>
    <row r="115" spans="1:12">
      <c r="A115" t="s">
        <v>118</v>
      </c>
      <c r="B115" t="s">
        <v>99</v>
      </c>
      <c r="C115">
        <v>7430</v>
      </c>
      <c r="D115" t="s">
        <v>123</v>
      </c>
      <c r="E115" t="s">
        <v>93</v>
      </c>
      <c r="F115">
        <v>0.70945030562392009</v>
      </c>
      <c r="G115">
        <v>9.7797943737247719E-2</v>
      </c>
      <c r="H115">
        <v>0.26229721460804234</v>
      </c>
      <c r="I115">
        <v>1.3110839999999999</v>
      </c>
      <c r="J115">
        <v>1.4300245581439011</v>
      </c>
      <c r="K115">
        <v>2.760539830083558</v>
      </c>
      <c r="L115">
        <v>1.4294422338663315</v>
      </c>
    </row>
    <row r="116" spans="1:12">
      <c r="A116" t="s">
        <v>118</v>
      </c>
      <c r="B116" t="s">
        <v>99</v>
      </c>
      <c r="C116">
        <v>7430</v>
      </c>
      <c r="D116" t="s">
        <v>123</v>
      </c>
      <c r="E116" t="s">
        <v>95</v>
      </c>
      <c r="F116">
        <v>0.70945030562392009</v>
      </c>
      <c r="G116">
        <v>9.7797943737247719E-2</v>
      </c>
      <c r="H116">
        <v>0.26229721460804234</v>
      </c>
      <c r="I116">
        <v>31.943867999999998</v>
      </c>
      <c r="J116">
        <v>34.841791770860674</v>
      </c>
      <c r="K116">
        <v>67.259092431096406</v>
      </c>
      <c r="L116">
        <v>34.827603747930134</v>
      </c>
    </row>
    <row r="117" spans="1:12">
      <c r="A117" t="s">
        <v>118</v>
      </c>
      <c r="B117" t="s">
        <v>100</v>
      </c>
      <c r="C117">
        <v>7430</v>
      </c>
      <c r="D117" t="s">
        <v>123</v>
      </c>
      <c r="E117" t="s">
        <v>96</v>
      </c>
      <c r="F117">
        <v>0.70945030562392009</v>
      </c>
      <c r="G117">
        <v>9.7797943737247719E-2</v>
      </c>
      <c r="H117">
        <v>0.26229721460804234</v>
      </c>
      <c r="I117">
        <v>0.1585</v>
      </c>
      <c r="J117">
        <v>0.29029386002524116</v>
      </c>
      <c r="K117">
        <v>0.56038741325429675</v>
      </c>
      <c r="L117">
        <v>0.17636013963831185</v>
      </c>
    </row>
    <row r="118" spans="1:12">
      <c r="A118" t="s">
        <v>118</v>
      </c>
      <c r="B118" t="s">
        <v>100</v>
      </c>
      <c r="C118">
        <v>7430</v>
      </c>
      <c r="D118" t="s">
        <v>123</v>
      </c>
      <c r="E118" t="s">
        <v>91</v>
      </c>
      <c r="F118">
        <v>0.70945030562392009</v>
      </c>
      <c r="G118">
        <v>9.7797943737247719E-2</v>
      </c>
      <c r="H118">
        <v>0.26229721460804234</v>
      </c>
      <c r="I118">
        <v>4.8404999999999997E-2</v>
      </c>
      <c r="J118">
        <v>8.8654096495405649E-2</v>
      </c>
      <c r="K118">
        <v>0.17113913399731376</v>
      </c>
      <c r="L118">
        <v>5.3859385231498316E-2</v>
      </c>
    </row>
    <row r="119" spans="1:12">
      <c r="A119" t="s">
        <v>118</v>
      </c>
      <c r="B119" t="s">
        <v>100</v>
      </c>
      <c r="C119">
        <v>7430</v>
      </c>
      <c r="D119" t="s">
        <v>123</v>
      </c>
      <c r="E119" t="s">
        <v>95</v>
      </c>
      <c r="F119">
        <v>0.70945030562392009</v>
      </c>
      <c r="G119">
        <v>9.7797943737247719E-2</v>
      </c>
      <c r="H119">
        <v>0.26229721460804234</v>
      </c>
      <c r="I119">
        <v>1.0130490000000001</v>
      </c>
      <c r="J119">
        <v>1.8554063382000665</v>
      </c>
      <c r="K119">
        <v>3.5817028934375532</v>
      </c>
      <c r="L119">
        <v>1.1272016599397614</v>
      </c>
    </row>
    <row r="120" spans="1:12">
      <c r="A120" t="s">
        <v>118</v>
      </c>
      <c r="B120" t="s">
        <v>98</v>
      </c>
      <c r="C120">
        <v>7430</v>
      </c>
      <c r="D120" t="s">
        <v>123</v>
      </c>
      <c r="E120" t="s">
        <v>96</v>
      </c>
      <c r="F120">
        <v>0.70945030562392009</v>
      </c>
      <c r="G120">
        <v>9.7797943737247719E-2</v>
      </c>
      <c r="H120">
        <v>0.26229721460804234</v>
      </c>
      <c r="I120">
        <v>0.22395200000000001</v>
      </c>
      <c r="J120">
        <v>0.24867440657831127</v>
      </c>
      <c r="K120">
        <v>0.48004462592784514</v>
      </c>
      <c r="L120">
        <v>0.11468769608290486</v>
      </c>
    </row>
    <row r="121" spans="1:12">
      <c r="A121" t="s">
        <v>118</v>
      </c>
      <c r="B121" t="s">
        <v>98</v>
      </c>
      <c r="C121">
        <v>7430</v>
      </c>
      <c r="D121" t="s">
        <v>123</v>
      </c>
      <c r="E121" t="s">
        <v>91</v>
      </c>
      <c r="F121">
        <v>0.70945030562392009</v>
      </c>
      <c r="G121">
        <v>9.7797943737247719E-2</v>
      </c>
      <c r="H121">
        <v>0.26229721460804234</v>
      </c>
      <c r="I121">
        <v>5.5073639999999999</v>
      </c>
      <c r="J121">
        <v>6.1153304034380334</v>
      </c>
      <c r="K121">
        <v>11.805121147515898</v>
      </c>
      <c r="L121">
        <v>2.8203672601715151</v>
      </c>
    </row>
    <row r="122" spans="1:12">
      <c r="A122" t="s">
        <v>118</v>
      </c>
      <c r="B122" t="s">
        <v>98</v>
      </c>
      <c r="C122">
        <v>7430</v>
      </c>
      <c r="D122" t="s">
        <v>123</v>
      </c>
      <c r="E122" t="s">
        <v>93</v>
      </c>
      <c r="F122">
        <v>0.70945030562392009</v>
      </c>
      <c r="G122">
        <v>9.7797943737247719E-2</v>
      </c>
      <c r="H122">
        <v>0.26229721460804234</v>
      </c>
      <c r="I122">
        <v>34.191985000000003</v>
      </c>
      <c r="J122">
        <v>37.966490942744521</v>
      </c>
      <c r="K122">
        <v>73.291056338213068</v>
      </c>
      <c r="L122">
        <v>17.510002072547877</v>
      </c>
    </row>
    <row r="123" spans="1:12">
      <c r="A123" t="s">
        <v>118</v>
      </c>
      <c r="B123" t="s">
        <v>98</v>
      </c>
      <c r="C123">
        <v>7430</v>
      </c>
      <c r="D123" t="s">
        <v>123</v>
      </c>
      <c r="E123" t="s">
        <v>95</v>
      </c>
      <c r="F123">
        <v>0.70945030562392009</v>
      </c>
      <c r="G123">
        <v>9.7797943737247719E-2</v>
      </c>
      <c r="H123">
        <v>0.26229721460804234</v>
      </c>
      <c r="I123">
        <v>43.343992</v>
      </c>
      <c r="J123">
        <v>48.128802106411506</v>
      </c>
      <c r="K123">
        <v>92.908526942646233</v>
      </c>
      <c r="L123">
        <v>22.19682155781533</v>
      </c>
    </row>
    <row r="124" spans="1:12">
      <c r="A124" t="s">
        <v>118</v>
      </c>
      <c r="B124" t="s">
        <v>98</v>
      </c>
      <c r="C124">
        <v>7430</v>
      </c>
      <c r="D124" t="s">
        <v>123</v>
      </c>
      <c r="E124" t="s">
        <v>92</v>
      </c>
      <c r="F124">
        <v>0.70945030562392009</v>
      </c>
      <c r="G124">
        <v>9.7797943737247719E-2</v>
      </c>
      <c r="H124">
        <v>0.26229721460804234</v>
      </c>
      <c r="I124">
        <v>2.6673110000000002</v>
      </c>
      <c r="J124">
        <v>2.9617595738586928</v>
      </c>
      <c r="K124">
        <v>5.7174229800503085</v>
      </c>
      <c r="L124">
        <v>1.3659523171330867</v>
      </c>
    </row>
    <row r="125" spans="1:12">
      <c r="A125" t="s">
        <v>118</v>
      </c>
      <c r="B125" t="s">
        <v>100</v>
      </c>
      <c r="C125">
        <v>8100</v>
      </c>
      <c r="D125" t="s">
        <v>128</v>
      </c>
      <c r="E125" t="s">
        <v>95</v>
      </c>
      <c r="F125">
        <v>0.98601567900273634</v>
      </c>
      <c r="G125">
        <v>0.14343698414796333</v>
      </c>
      <c r="H125">
        <v>0.44607782879065094</v>
      </c>
      <c r="I125">
        <v>0.42979899999999999</v>
      </c>
      <c r="J125">
        <v>1.1399961799219287</v>
      </c>
      <c r="K125">
        <v>3.0585512262523959</v>
      </c>
      <c r="L125">
        <v>0.71368612978797974</v>
      </c>
    </row>
    <row r="126" spans="1:12">
      <c r="A126" t="s">
        <v>118</v>
      </c>
      <c r="B126" t="s">
        <v>98</v>
      </c>
      <c r="C126">
        <v>8100</v>
      </c>
      <c r="D126" t="s">
        <v>128</v>
      </c>
      <c r="E126" t="s">
        <v>93</v>
      </c>
      <c r="F126">
        <v>0.98601567900273634</v>
      </c>
      <c r="G126">
        <v>0.14343698414796333</v>
      </c>
      <c r="H126">
        <v>0.44607782879065094</v>
      </c>
      <c r="I126">
        <v>0.33816800000000002</v>
      </c>
      <c r="J126">
        <v>0.63859514650741867</v>
      </c>
      <c r="K126">
        <v>1.7133179942435024</v>
      </c>
      <c r="L126">
        <v>0.32249393070098953</v>
      </c>
    </row>
    <row r="127" spans="1:12">
      <c r="A127" t="s">
        <v>118</v>
      </c>
      <c r="B127" t="s">
        <v>98</v>
      </c>
      <c r="C127">
        <v>8100</v>
      </c>
      <c r="D127" t="s">
        <v>128</v>
      </c>
      <c r="E127" t="s">
        <v>95</v>
      </c>
      <c r="F127">
        <v>0.98601567900273634</v>
      </c>
      <c r="G127">
        <v>0.14343698414796333</v>
      </c>
      <c r="H127">
        <v>0.44607782879065094</v>
      </c>
      <c r="I127">
        <v>42.701444000000002</v>
      </c>
      <c r="J127">
        <v>80.637242102322901</v>
      </c>
      <c r="K127">
        <v>216.34558085147393</v>
      </c>
      <c r="L127">
        <v>40.722234280500174</v>
      </c>
    </row>
    <row r="128" spans="1:12">
      <c r="A128" t="s">
        <v>118</v>
      </c>
      <c r="B128" t="s">
        <v>98</v>
      </c>
      <c r="C128">
        <v>8100</v>
      </c>
      <c r="D128" t="s">
        <v>128</v>
      </c>
      <c r="E128" t="s">
        <v>92</v>
      </c>
      <c r="F128">
        <v>0.98601567900273634</v>
      </c>
      <c r="G128">
        <v>0.14343698414796333</v>
      </c>
      <c r="H128">
        <v>0.44607782879065094</v>
      </c>
      <c r="I128">
        <v>22.759671000000001</v>
      </c>
      <c r="J128">
        <v>42.979274906867737</v>
      </c>
      <c r="K128">
        <v>115.3111881294564</v>
      </c>
      <c r="L128">
        <v>21.704761427016518</v>
      </c>
    </row>
    <row r="129" spans="1:12">
      <c r="A129" t="s">
        <v>118</v>
      </c>
      <c r="B129" t="s">
        <v>99</v>
      </c>
      <c r="C129">
        <v>8140</v>
      </c>
      <c r="D129" t="s">
        <v>124</v>
      </c>
      <c r="E129" t="s">
        <v>93</v>
      </c>
      <c r="F129">
        <v>0.98601567900273634</v>
      </c>
      <c r="G129">
        <v>0.14343698414796333</v>
      </c>
      <c r="H129">
        <v>0.44607782879065094</v>
      </c>
      <c r="I129">
        <v>0.85211800000000004</v>
      </c>
      <c r="J129">
        <v>1.5806280225783542</v>
      </c>
      <c r="K129">
        <v>4.2407438391916408</v>
      </c>
      <c r="L129">
        <v>1.2986228712081798</v>
      </c>
    </row>
    <row r="130" spans="1:12">
      <c r="A130" t="s">
        <v>118</v>
      </c>
      <c r="B130" t="s">
        <v>99</v>
      </c>
      <c r="C130">
        <v>8140</v>
      </c>
      <c r="D130" t="s">
        <v>124</v>
      </c>
      <c r="E130" t="s">
        <v>95</v>
      </c>
      <c r="F130">
        <v>0.98601567900273634</v>
      </c>
      <c r="G130">
        <v>0.14343698414796333</v>
      </c>
      <c r="H130">
        <v>0.44607782879065094</v>
      </c>
      <c r="I130">
        <v>0.82528000000000001</v>
      </c>
      <c r="J130">
        <v>1.5308451346802487</v>
      </c>
      <c r="K130">
        <v>4.1071789066867241</v>
      </c>
      <c r="L130">
        <v>1.2577219154514829</v>
      </c>
    </row>
    <row r="131" spans="1:12">
      <c r="A131" t="s">
        <v>118</v>
      </c>
      <c r="B131" t="s">
        <v>98</v>
      </c>
      <c r="C131">
        <v>8140</v>
      </c>
      <c r="D131" t="s">
        <v>124</v>
      </c>
      <c r="E131" t="s">
        <v>96</v>
      </c>
      <c r="F131">
        <v>0.98601567900273634</v>
      </c>
      <c r="G131">
        <v>0.14343698414796333</v>
      </c>
      <c r="H131">
        <v>0.44607782879065094</v>
      </c>
      <c r="I131">
        <v>0.43812400000000001</v>
      </c>
      <c r="J131">
        <v>0.82735167126521814</v>
      </c>
      <c r="K131">
        <v>2.219742059893131</v>
      </c>
      <c r="L131">
        <v>0.41781697527394768</v>
      </c>
    </row>
    <row r="132" spans="1:12">
      <c r="A132" t="s">
        <v>118</v>
      </c>
      <c r="B132" t="s">
        <v>98</v>
      </c>
      <c r="C132">
        <v>8140</v>
      </c>
      <c r="D132" t="s">
        <v>124</v>
      </c>
      <c r="E132" t="s">
        <v>91</v>
      </c>
      <c r="F132">
        <v>0.98601567900273634</v>
      </c>
      <c r="G132">
        <v>0.14343698414796333</v>
      </c>
      <c r="H132">
        <v>0.44607782879065094</v>
      </c>
      <c r="I132">
        <v>13.561598</v>
      </c>
      <c r="J132">
        <v>25.609669340933252</v>
      </c>
      <c r="K132">
        <v>68.709428107025786</v>
      </c>
      <c r="L132">
        <v>12.933018634544599</v>
      </c>
    </row>
    <row r="133" spans="1:12">
      <c r="A133" t="s">
        <v>118</v>
      </c>
      <c r="B133" t="s">
        <v>98</v>
      </c>
      <c r="C133">
        <v>8140</v>
      </c>
      <c r="D133" t="s">
        <v>124</v>
      </c>
      <c r="E133" t="s">
        <v>93</v>
      </c>
      <c r="F133">
        <v>0.98601567900273634</v>
      </c>
      <c r="G133">
        <v>0.14343698414796333</v>
      </c>
      <c r="H133">
        <v>0.44607782879065094</v>
      </c>
      <c r="I133">
        <v>15.062118999999999</v>
      </c>
      <c r="J133">
        <v>28.443247408143804</v>
      </c>
      <c r="K133">
        <v>76.311772592725944</v>
      </c>
      <c r="L133">
        <v>14.363990563850091</v>
      </c>
    </row>
    <row r="134" spans="1:12">
      <c r="A134" t="s">
        <v>118</v>
      </c>
      <c r="B134" t="s">
        <v>98</v>
      </c>
      <c r="C134">
        <v>8140</v>
      </c>
      <c r="D134" t="s">
        <v>124</v>
      </c>
      <c r="E134" t="s">
        <v>94</v>
      </c>
      <c r="F134">
        <v>0.98601567900273634</v>
      </c>
      <c r="G134">
        <v>0.14343698414796333</v>
      </c>
      <c r="H134">
        <v>0.44607782879065094</v>
      </c>
      <c r="I134">
        <v>1.3148999999999999E-2</v>
      </c>
      <c r="J134">
        <v>2.4830520869585673E-2</v>
      </c>
      <c r="K134">
        <v>6.6619012757883095E-2</v>
      </c>
      <c r="L134">
        <v>1.2539544530491682E-2</v>
      </c>
    </row>
    <row r="135" spans="1:12">
      <c r="A135" t="s">
        <v>118</v>
      </c>
      <c r="B135" t="s">
        <v>98</v>
      </c>
      <c r="C135">
        <v>8140</v>
      </c>
      <c r="D135" t="s">
        <v>124</v>
      </c>
      <c r="E135" t="s">
        <v>95</v>
      </c>
      <c r="F135">
        <v>0.98601567900273634</v>
      </c>
      <c r="G135">
        <v>0.14343698414796333</v>
      </c>
      <c r="H135">
        <v>0.44607782879065094</v>
      </c>
      <c r="I135">
        <v>116.132147</v>
      </c>
      <c r="J135">
        <v>219.30349834309007</v>
      </c>
      <c r="K135">
        <v>588.38002757573622</v>
      </c>
      <c r="L135">
        <v>110.74942799666181</v>
      </c>
    </row>
    <row r="136" spans="1:12">
      <c r="A136" t="s">
        <v>118</v>
      </c>
      <c r="B136" t="s">
        <v>98</v>
      </c>
      <c r="C136">
        <v>8140</v>
      </c>
      <c r="D136" t="s">
        <v>124</v>
      </c>
      <c r="E136" t="s">
        <v>92</v>
      </c>
      <c r="F136">
        <v>0.98601567900273634</v>
      </c>
      <c r="G136">
        <v>0.14343698414796333</v>
      </c>
      <c r="H136">
        <v>0.44607782879065094</v>
      </c>
      <c r="I136">
        <v>11.321198000000001</v>
      </c>
      <c r="J136">
        <v>21.378906624664353</v>
      </c>
      <c r="K136">
        <v>57.35850893577615</v>
      </c>
      <c r="L136">
        <v>10.796461058598629</v>
      </c>
    </row>
    <row r="137" spans="1:12">
      <c r="A137" t="s">
        <v>118</v>
      </c>
      <c r="B137" t="s">
        <v>98</v>
      </c>
      <c r="C137">
        <v>8200</v>
      </c>
      <c r="D137" t="s">
        <v>141</v>
      </c>
      <c r="E137" t="s">
        <v>96</v>
      </c>
      <c r="F137">
        <v>0.72147488707517293</v>
      </c>
      <c r="G137">
        <v>0.16951643581122938</v>
      </c>
      <c r="H137">
        <v>0.43140989244743805</v>
      </c>
      <c r="I137">
        <v>1.679122</v>
      </c>
      <c r="J137">
        <v>3.0665836620372713</v>
      </c>
      <c r="K137">
        <v>6.0201120985690322</v>
      </c>
      <c r="L137">
        <v>1.7782129205350832</v>
      </c>
    </row>
    <row r="138" spans="1:12">
      <c r="A138" t="s">
        <v>118</v>
      </c>
      <c r="B138" t="s">
        <v>98</v>
      </c>
      <c r="C138">
        <v>8200</v>
      </c>
      <c r="D138" t="s">
        <v>141</v>
      </c>
      <c r="E138" t="s">
        <v>91</v>
      </c>
      <c r="F138">
        <v>0.72147488707517293</v>
      </c>
      <c r="G138">
        <v>0.16951643581122938</v>
      </c>
      <c r="H138">
        <v>0.43140989244743805</v>
      </c>
      <c r="I138">
        <v>9.2630000000000004E-3</v>
      </c>
      <c r="J138">
        <v>1.6917034296168618E-2</v>
      </c>
      <c r="K138">
        <v>3.3210391126460695E-2</v>
      </c>
      <c r="L138">
        <v>9.8096423505358594E-3</v>
      </c>
    </row>
    <row r="139" spans="1:12">
      <c r="A139" t="s">
        <v>118</v>
      </c>
      <c r="B139" t="s">
        <v>98</v>
      </c>
      <c r="C139">
        <v>8200</v>
      </c>
      <c r="D139" t="s">
        <v>141</v>
      </c>
      <c r="E139" t="s">
        <v>93</v>
      </c>
      <c r="F139">
        <v>0.72147488707517293</v>
      </c>
      <c r="G139">
        <v>0.16951643581122938</v>
      </c>
      <c r="H139">
        <v>0.43140989244743805</v>
      </c>
      <c r="I139">
        <v>4.0806209999999998</v>
      </c>
      <c r="J139">
        <v>7.4524457958184049</v>
      </c>
      <c r="K139">
        <v>14.630143522492626</v>
      </c>
      <c r="L139">
        <v>4.3214328595580263</v>
      </c>
    </row>
    <row r="140" spans="1:12">
      <c r="A140" t="s">
        <v>118</v>
      </c>
      <c r="B140" t="s">
        <v>98</v>
      </c>
      <c r="C140">
        <v>8200</v>
      </c>
      <c r="D140" t="s">
        <v>141</v>
      </c>
      <c r="E140" t="s">
        <v>95</v>
      </c>
      <c r="F140">
        <v>0.72147488707517293</v>
      </c>
      <c r="G140">
        <v>0.16951643581122938</v>
      </c>
      <c r="H140">
        <v>0.43140989244743805</v>
      </c>
      <c r="I140">
        <v>7.2556479999999999</v>
      </c>
      <c r="J140">
        <v>13.251003568706386</v>
      </c>
      <c r="K140">
        <v>26.013484611456583</v>
      </c>
      <c r="L140">
        <v>7.6838294182641498</v>
      </c>
    </row>
    <row r="141" spans="1:12">
      <c r="A141" t="s">
        <v>118</v>
      </c>
      <c r="B141" t="s">
        <v>98</v>
      </c>
      <c r="C141">
        <v>8300</v>
      </c>
      <c r="D141" t="s">
        <v>147</v>
      </c>
      <c r="E141" t="s">
        <v>93</v>
      </c>
      <c r="F141">
        <v>0.72147488707517293</v>
      </c>
      <c r="G141">
        <v>0.16951643581122938</v>
      </c>
      <c r="H141">
        <v>0.43140989244743805</v>
      </c>
      <c r="I141">
        <v>0.49112600000000001</v>
      </c>
      <c r="J141">
        <v>0.89694433614812796</v>
      </c>
      <c r="K141">
        <v>1.7608211759013428</v>
      </c>
      <c r="L141">
        <v>0.52010908010895773</v>
      </c>
    </row>
    <row r="142" spans="1:12">
      <c r="A142" t="s">
        <v>118</v>
      </c>
      <c r="B142" t="s">
        <v>98</v>
      </c>
      <c r="C142">
        <v>8300</v>
      </c>
      <c r="D142" t="s">
        <v>147</v>
      </c>
      <c r="E142" t="s">
        <v>95</v>
      </c>
      <c r="F142">
        <v>0.72147488707517293</v>
      </c>
      <c r="G142">
        <v>0.16951643581122938</v>
      </c>
      <c r="H142">
        <v>0.43140989244743805</v>
      </c>
      <c r="I142">
        <v>7.0609970000000004</v>
      </c>
      <c r="J142">
        <v>12.895512081846457</v>
      </c>
      <c r="K142">
        <v>25.315607482755656</v>
      </c>
      <c r="L142">
        <v>7.4776913751707506</v>
      </c>
    </row>
    <row r="143" spans="1:12">
      <c r="A143" t="s">
        <v>118</v>
      </c>
      <c r="B143" t="s">
        <v>98</v>
      </c>
      <c r="C143">
        <v>8310</v>
      </c>
      <c r="D143" t="s">
        <v>142</v>
      </c>
      <c r="E143" t="s">
        <v>96</v>
      </c>
      <c r="F143">
        <v>0.72147488707517293</v>
      </c>
      <c r="G143">
        <v>0.16951643581122938</v>
      </c>
      <c r="H143">
        <v>0.43140989244743805</v>
      </c>
      <c r="I143">
        <v>6.2060209999999998</v>
      </c>
      <c r="J143">
        <v>11.334067807378027</v>
      </c>
      <c r="K143">
        <v>22.25028443798216</v>
      </c>
      <c r="L143">
        <v>6.5722602213014039</v>
      </c>
    </row>
    <row r="144" spans="1:12">
      <c r="A144" t="s">
        <v>118</v>
      </c>
      <c r="B144" t="s">
        <v>98</v>
      </c>
      <c r="C144">
        <v>8310</v>
      </c>
      <c r="D144" t="s">
        <v>142</v>
      </c>
      <c r="E144" t="s">
        <v>91</v>
      </c>
      <c r="F144">
        <v>0.72147488707517293</v>
      </c>
      <c r="G144">
        <v>0.16951643581122938</v>
      </c>
      <c r="H144">
        <v>0.43140989244743805</v>
      </c>
      <c r="I144">
        <v>2.5639940000000001</v>
      </c>
      <c r="J144">
        <v>4.682627057451211</v>
      </c>
      <c r="K144">
        <v>9.1926204885996423</v>
      </c>
      <c r="L144">
        <v>2.7153043429687838</v>
      </c>
    </row>
    <row r="145" spans="1:12">
      <c r="A145" t="s">
        <v>118</v>
      </c>
      <c r="B145" t="s">
        <v>98</v>
      </c>
      <c r="C145">
        <v>8310</v>
      </c>
      <c r="D145" t="s">
        <v>142</v>
      </c>
      <c r="E145" t="s">
        <v>93</v>
      </c>
      <c r="F145">
        <v>0.72147488707517293</v>
      </c>
      <c r="G145">
        <v>0.16951643581122938</v>
      </c>
      <c r="H145">
        <v>0.43140989244743805</v>
      </c>
      <c r="I145">
        <v>7.0986820000000002</v>
      </c>
      <c r="J145">
        <v>12.964336268119922</v>
      </c>
      <c r="K145">
        <v>25.450718525571229</v>
      </c>
      <c r="L145">
        <v>7.5176003001388967</v>
      </c>
    </row>
    <row r="146" spans="1:12">
      <c r="A146" t="s">
        <v>118</v>
      </c>
      <c r="B146" t="s">
        <v>98</v>
      </c>
      <c r="C146">
        <v>8310</v>
      </c>
      <c r="D146" t="s">
        <v>142</v>
      </c>
      <c r="E146" t="s">
        <v>95</v>
      </c>
      <c r="F146">
        <v>0.72147488707517293</v>
      </c>
      <c r="G146">
        <v>0.16951643581122938</v>
      </c>
      <c r="H146">
        <v>0.43140989244743805</v>
      </c>
      <c r="I146">
        <v>36.395290000000003</v>
      </c>
      <c r="J146">
        <v>66.468786478355057</v>
      </c>
      <c r="K146">
        <v>130.48707935452489</v>
      </c>
      <c r="L146">
        <v>38.543104625287093</v>
      </c>
    </row>
    <row r="147" spans="1:12">
      <c r="A147" t="s">
        <v>118</v>
      </c>
      <c r="B147" t="s">
        <v>100</v>
      </c>
      <c r="C147">
        <v>8320</v>
      </c>
      <c r="D147" t="s">
        <v>125</v>
      </c>
      <c r="E147" t="s">
        <v>96</v>
      </c>
      <c r="F147">
        <v>0.70945030562392009</v>
      </c>
      <c r="G147">
        <v>0.1167055461931156</v>
      </c>
      <c r="H147">
        <v>0.26229721460804234</v>
      </c>
      <c r="I147">
        <v>2.1999999999999999E-5</v>
      </c>
      <c r="J147">
        <v>4.0293154072904136E-5</v>
      </c>
      <c r="K147">
        <v>7.7782480073151596E-5</v>
      </c>
      <c r="L147">
        <v>2.6551995439007922E-5</v>
      </c>
    </row>
    <row r="148" spans="1:12">
      <c r="A148" t="s">
        <v>118</v>
      </c>
      <c r="B148" t="s">
        <v>100</v>
      </c>
      <c r="C148">
        <v>8320</v>
      </c>
      <c r="D148" t="s">
        <v>125</v>
      </c>
      <c r="E148" t="s">
        <v>93</v>
      </c>
      <c r="F148">
        <v>0.70945030562392009</v>
      </c>
      <c r="G148">
        <v>0.1167055461931156</v>
      </c>
      <c r="H148">
        <v>0.26229721460804234</v>
      </c>
      <c r="I148">
        <v>8.0584670000000003</v>
      </c>
      <c r="J148">
        <v>14.759138746473344</v>
      </c>
      <c r="K148">
        <v>28.491252220347718</v>
      </c>
      <c r="L148">
        <v>9.7258354104270843</v>
      </c>
    </row>
    <row r="149" spans="1:12">
      <c r="A149" t="s">
        <v>118</v>
      </c>
      <c r="B149" t="s">
        <v>100</v>
      </c>
      <c r="C149">
        <v>8320</v>
      </c>
      <c r="D149" t="s">
        <v>125</v>
      </c>
      <c r="E149" t="s">
        <v>95</v>
      </c>
      <c r="F149">
        <v>0.70945030562392009</v>
      </c>
      <c r="G149">
        <v>0.1167055461931156</v>
      </c>
      <c r="H149">
        <v>0.26229721460804234</v>
      </c>
      <c r="I149">
        <v>2.7691300000000001</v>
      </c>
      <c r="J149">
        <v>5.0716809880864107</v>
      </c>
      <c r="K149">
        <v>9.7904454111348329</v>
      </c>
      <c r="L149">
        <v>3.3420875968190913</v>
      </c>
    </row>
    <row r="150" spans="1:12">
      <c r="A150" t="s">
        <v>118</v>
      </c>
      <c r="B150" t="s">
        <v>98</v>
      </c>
      <c r="C150">
        <v>8320</v>
      </c>
      <c r="D150" t="s">
        <v>125</v>
      </c>
      <c r="E150" t="s">
        <v>93</v>
      </c>
      <c r="F150">
        <v>0.70945030562392009</v>
      </c>
      <c r="G150">
        <v>0.1167055461931156</v>
      </c>
      <c r="H150">
        <v>0.26229721460804234</v>
      </c>
      <c r="I150">
        <v>2.1287980000000002</v>
      </c>
      <c r="J150">
        <v>2.3637992934874252</v>
      </c>
      <c r="K150">
        <v>4.5631119149904658</v>
      </c>
      <c r="L150">
        <v>1.2117870648030502</v>
      </c>
    </row>
    <row r="151" spans="1:12">
      <c r="A151" t="s">
        <v>118</v>
      </c>
      <c r="B151" t="s">
        <v>98</v>
      </c>
      <c r="C151">
        <v>8320</v>
      </c>
      <c r="D151" t="s">
        <v>125</v>
      </c>
      <c r="E151" t="s">
        <v>95</v>
      </c>
      <c r="F151">
        <v>0.70945030562392009</v>
      </c>
      <c r="G151">
        <v>0.1167055461931156</v>
      </c>
      <c r="H151">
        <v>0.26229721460804234</v>
      </c>
      <c r="I151">
        <v>6.7724089999999997</v>
      </c>
      <c r="J151">
        <v>7.5200256714859179</v>
      </c>
      <c r="K151">
        <v>14.516764954255249</v>
      </c>
      <c r="L151">
        <v>3.8550945762612332</v>
      </c>
    </row>
    <row r="152" spans="1:12">
      <c r="A152" t="s">
        <v>118</v>
      </c>
      <c r="B152" t="s">
        <v>98</v>
      </c>
      <c r="C152">
        <v>8320</v>
      </c>
      <c r="D152" t="s">
        <v>125</v>
      </c>
      <c r="E152" t="s">
        <v>92</v>
      </c>
      <c r="F152">
        <v>0.70945030562392009</v>
      </c>
      <c r="G152">
        <v>0.1167055461931156</v>
      </c>
      <c r="H152">
        <v>0.26229721460804234</v>
      </c>
      <c r="I152">
        <v>3.098738</v>
      </c>
      <c r="J152">
        <v>3.4408124655804055</v>
      </c>
      <c r="K152">
        <v>6.6421935238729679</v>
      </c>
      <c r="L152">
        <v>1.7639111957140481</v>
      </c>
    </row>
    <row r="153" spans="1:12">
      <c r="A153" t="s">
        <v>118</v>
      </c>
      <c r="B153" t="s">
        <v>98</v>
      </c>
      <c r="C153">
        <v>8330</v>
      </c>
      <c r="D153" t="s">
        <v>143</v>
      </c>
      <c r="E153" t="s">
        <v>96</v>
      </c>
      <c r="F153">
        <v>0.72147488707517293</v>
      </c>
      <c r="G153">
        <v>0.16951643581122938</v>
      </c>
      <c r="H153">
        <v>0.43140989244743805</v>
      </c>
      <c r="I153">
        <v>7.5269820000000003</v>
      </c>
      <c r="J153">
        <v>13.746541362479094</v>
      </c>
      <c r="K153">
        <v>26.986291290276302</v>
      </c>
      <c r="L153">
        <v>7.9711757960618703</v>
      </c>
    </row>
    <row r="154" spans="1:12">
      <c r="A154" t="s">
        <v>118</v>
      </c>
      <c r="B154" t="s">
        <v>98</v>
      </c>
      <c r="C154">
        <v>8330</v>
      </c>
      <c r="D154" t="s">
        <v>143</v>
      </c>
      <c r="E154" t="s">
        <v>93</v>
      </c>
      <c r="F154">
        <v>0.72147488707517293</v>
      </c>
      <c r="G154">
        <v>0.16951643581122938</v>
      </c>
      <c r="H154">
        <v>0.43140989244743805</v>
      </c>
      <c r="I154">
        <v>7.6994990000000003</v>
      </c>
      <c r="J154">
        <v>14.061609483570765</v>
      </c>
      <c r="K154">
        <v>27.604811968886217</v>
      </c>
      <c r="L154">
        <v>8.1538736336293329</v>
      </c>
    </row>
    <row r="155" spans="1:12">
      <c r="A155" t="s">
        <v>118</v>
      </c>
      <c r="B155" t="s">
        <v>98</v>
      </c>
      <c r="C155">
        <v>8330</v>
      </c>
      <c r="D155" t="s">
        <v>143</v>
      </c>
      <c r="E155" t="s">
        <v>95</v>
      </c>
      <c r="F155">
        <v>0.72147488707517293</v>
      </c>
      <c r="G155">
        <v>0.16951643581122938</v>
      </c>
      <c r="H155">
        <v>0.43140989244743805</v>
      </c>
      <c r="I155">
        <v>20.683067000000001</v>
      </c>
      <c r="J155">
        <v>37.773524105468361</v>
      </c>
      <c r="K155">
        <v>74.154458033552004</v>
      </c>
      <c r="L155">
        <v>21.903647844345322</v>
      </c>
    </row>
    <row r="156" spans="1:12">
      <c r="A156" t="s">
        <v>118</v>
      </c>
      <c r="B156" t="s">
        <v>98</v>
      </c>
      <c r="C156">
        <v>8340</v>
      </c>
      <c r="D156" t="s">
        <v>144</v>
      </c>
      <c r="E156" t="s">
        <v>96</v>
      </c>
      <c r="F156">
        <v>0.72147488707517293</v>
      </c>
      <c r="G156">
        <v>0.16951643581122938</v>
      </c>
      <c r="H156">
        <v>0.43140989244743805</v>
      </c>
      <c r="I156">
        <v>4.0412999999999998E-2</v>
      </c>
      <c r="J156">
        <v>7.3806337796724852E-2</v>
      </c>
      <c r="K156">
        <v>0.14489166971754897</v>
      </c>
      <c r="L156">
        <v>4.2797913884508869E-2</v>
      </c>
    </row>
    <row r="157" spans="1:12">
      <c r="A157" t="s">
        <v>118</v>
      </c>
      <c r="B157" t="s">
        <v>98</v>
      </c>
      <c r="C157">
        <v>8340</v>
      </c>
      <c r="D157" t="s">
        <v>144</v>
      </c>
      <c r="E157" t="s">
        <v>93</v>
      </c>
      <c r="F157">
        <v>0.72147488707517293</v>
      </c>
      <c r="G157">
        <v>0.16951643581122938</v>
      </c>
      <c r="H157">
        <v>0.43140989244743805</v>
      </c>
      <c r="I157">
        <v>19.604188000000001</v>
      </c>
      <c r="J157">
        <v>35.803165361603938</v>
      </c>
      <c r="K157">
        <v>70.286381431141891</v>
      </c>
      <c r="L157">
        <v>20.761100383533076</v>
      </c>
    </row>
    <row r="158" spans="1:12">
      <c r="A158" t="s">
        <v>118</v>
      </c>
      <c r="B158" t="s">
        <v>98</v>
      </c>
      <c r="C158">
        <v>8340</v>
      </c>
      <c r="D158" t="s">
        <v>144</v>
      </c>
      <c r="E158" t="s">
        <v>95</v>
      </c>
      <c r="F158">
        <v>0.72147488707517293</v>
      </c>
      <c r="G158">
        <v>0.16951643581122938</v>
      </c>
      <c r="H158">
        <v>0.43140989244743805</v>
      </c>
      <c r="I158">
        <v>27.623576</v>
      </c>
      <c r="J158">
        <v>50.448988726635037</v>
      </c>
      <c r="K158">
        <v>99.038083047772062</v>
      </c>
      <c r="L158">
        <v>29.253740797025365</v>
      </c>
    </row>
    <row r="159" spans="1:12">
      <c r="A159" t="s">
        <v>118</v>
      </c>
      <c r="B159" t="s">
        <v>98</v>
      </c>
      <c r="C159">
        <v>8340</v>
      </c>
      <c r="D159" t="s">
        <v>144</v>
      </c>
      <c r="E159" t="s">
        <v>92</v>
      </c>
      <c r="F159">
        <v>0.72147488707517293</v>
      </c>
      <c r="G159">
        <v>0.16951643581122938</v>
      </c>
      <c r="H159">
        <v>0.43140989244743805</v>
      </c>
      <c r="I159">
        <v>6.4692039440000003E-8</v>
      </c>
      <c r="J159">
        <v>1.1814719312270031E-7</v>
      </c>
      <c r="K159">
        <v>2.3193867349355734E-7</v>
      </c>
      <c r="L159">
        <v>6.8509745204918509E-8</v>
      </c>
    </row>
    <row r="160" spans="1:12">
      <c r="A160" t="s">
        <v>118</v>
      </c>
      <c r="B160" t="s">
        <v>98</v>
      </c>
      <c r="C160">
        <v>8360</v>
      </c>
      <c r="D160" t="e">
        <v>#N/A</v>
      </c>
      <c r="E160" t="s">
        <v>96</v>
      </c>
      <c r="F160">
        <v>1.4429497741503459</v>
      </c>
      <c r="G160">
        <v>0.22493527059566973</v>
      </c>
      <c r="H160">
        <v>0.43140989244743805</v>
      </c>
      <c r="I160">
        <v>12.322272999999999</v>
      </c>
      <c r="J160">
        <v>22.504190321467405</v>
      </c>
      <c r="K160">
        <v>88.357444866031798</v>
      </c>
      <c r="L160">
        <v>16.442965347460774</v>
      </c>
    </row>
    <row r="161" spans="1:12">
      <c r="A161" t="s">
        <v>118</v>
      </c>
      <c r="B161" t="s">
        <v>98</v>
      </c>
      <c r="C161">
        <v>8360</v>
      </c>
      <c r="D161" t="e">
        <v>#N/A</v>
      </c>
      <c r="E161" t="s">
        <v>93</v>
      </c>
      <c r="F161">
        <v>1.4429497741503459</v>
      </c>
      <c r="G161">
        <v>0.22493527059566973</v>
      </c>
      <c r="H161">
        <v>0.43140989244743805</v>
      </c>
      <c r="I161">
        <v>4.832179</v>
      </c>
      <c r="J161">
        <v>8.8250175826649873</v>
      </c>
      <c r="K161">
        <v>34.649369444687409</v>
      </c>
      <c r="L161">
        <v>6.4481083846890623</v>
      </c>
    </row>
    <row r="162" spans="1:12">
      <c r="A162" t="s">
        <v>118</v>
      </c>
      <c r="B162" t="s">
        <v>98</v>
      </c>
      <c r="C162">
        <v>8360</v>
      </c>
      <c r="D162" t="e">
        <v>#N/A</v>
      </c>
      <c r="E162" t="s">
        <v>95</v>
      </c>
      <c r="F162">
        <v>1.4429497741503459</v>
      </c>
      <c r="G162">
        <v>0.22493527059566973</v>
      </c>
      <c r="H162">
        <v>0.43140989244743805</v>
      </c>
      <c r="I162">
        <v>15.254204</v>
      </c>
      <c r="J162">
        <v>27.858781413014412</v>
      </c>
      <c r="K162">
        <v>109.38099560894338</v>
      </c>
      <c r="L162">
        <v>20.355363639086512</v>
      </c>
    </row>
    <row r="163" spans="1:12">
      <c r="A163" t="s">
        <v>118</v>
      </c>
      <c r="B163" t="s">
        <v>98</v>
      </c>
      <c r="C163">
        <v>8360</v>
      </c>
      <c r="D163" t="e">
        <v>#N/A</v>
      </c>
      <c r="E163" t="s">
        <v>92</v>
      </c>
      <c r="F163">
        <v>1.4429497741503459</v>
      </c>
      <c r="G163">
        <v>0.22493527059566973</v>
      </c>
      <c r="H163">
        <v>0.43140989244743805</v>
      </c>
      <c r="I163">
        <v>0.98283900000000002</v>
      </c>
      <c r="J163">
        <v>1.7949607114986579</v>
      </c>
      <c r="K163">
        <v>7.0474938150360584</v>
      </c>
      <c r="L163">
        <v>1.3115102724256309</v>
      </c>
    </row>
    <row r="164" spans="1:12">
      <c r="K164">
        <f>SUM(K2:K163)</f>
        <v>123415.70640873352</v>
      </c>
      <c r="L164" s="14">
        <f>SUM(L2:L163)</f>
        <v>27397.767262981219</v>
      </c>
    </row>
  </sheetData>
  <sortState ref="A2:L389">
    <sortCondition ref="C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4"/>
  <sheetViews>
    <sheetView workbookViewId="0">
      <pane ySplit="1" topLeftCell="A32" activePane="bottomLeft" state="frozen"/>
      <selection pane="bottomLeft" activeCell="K44" sqref="K44:L44"/>
    </sheetView>
  </sheetViews>
  <sheetFormatPr defaultRowHeight="15"/>
  <cols>
    <col min="1" max="1" width="17.5703125" style="135" bestFit="1" customWidth="1"/>
    <col min="2" max="2" width="8.140625" style="135" bestFit="1" customWidth="1"/>
    <col min="3" max="3" width="12.7109375" style="135" bestFit="1" customWidth="1"/>
    <col min="4" max="4" width="7.85546875" style="135" bestFit="1" customWidth="1"/>
    <col min="5" max="5" width="13.7109375" style="136" customWidth="1"/>
    <col min="6" max="6" width="14.7109375" style="136" bestFit="1" customWidth="1"/>
    <col min="7" max="10" width="13.7109375" style="136" customWidth="1"/>
    <col min="11" max="11" width="15.7109375" style="136" bestFit="1" customWidth="1"/>
    <col min="12" max="12" width="12.28515625" style="134" customWidth="1"/>
    <col min="13" max="16384" width="9.140625" style="134"/>
  </cols>
  <sheetData>
    <row r="1" spans="1:14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>
      <c r="A2" s="135" t="s">
        <v>282</v>
      </c>
      <c r="C2" s="135" t="s">
        <v>150</v>
      </c>
      <c r="D2" s="135">
        <v>1210</v>
      </c>
      <c r="E2" s="136">
        <v>0.22</v>
      </c>
      <c r="F2" s="136">
        <v>50.8</v>
      </c>
      <c r="G2" s="136">
        <v>0</v>
      </c>
      <c r="H2" s="136">
        <v>1.2450000000000001</v>
      </c>
      <c r="I2" s="136">
        <v>0.21299999999999999</v>
      </c>
      <c r="J2" s="136">
        <v>0.28799999999999998</v>
      </c>
      <c r="K2" s="136">
        <v>1.4337097407099999</v>
      </c>
      <c r="L2" s="134">
        <f>F2*J2*K2/12</f>
        <v>1.7479789158736316</v>
      </c>
      <c r="M2" s="134">
        <f>ROUND(2.721*H2*L2,1)</f>
        <v>5.9</v>
      </c>
      <c r="N2" s="134">
        <f>ROUND((2.721*I2*L2)+(E2*K2),1)</f>
        <v>1.3</v>
      </c>
    </row>
    <row r="3" spans="1:14">
      <c r="A3" s="135" t="s">
        <v>282</v>
      </c>
      <c r="C3" s="135" t="s">
        <v>150</v>
      </c>
      <c r="D3" s="135">
        <v>1330</v>
      </c>
      <c r="E3" s="136">
        <v>0.22</v>
      </c>
      <c r="F3" s="136">
        <v>50.8</v>
      </c>
      <c r="G3" s="136">
        <v>0</v>
      </c>
      <c r="H3" s="136">
        <v>1.395</v>
      </c>
      <c r="I3" s="136">
        <v>0.33900000000000002</v>
      </c>
      <c r="J3" s="136">
        <v>0.39300000000000002</v>
      </c>
      <c r="K3" s="136">
        <v>0.91599491908399999</v>
      </c>
      <c r="L3" s="134">
        <f t="shared" ref="L3:L43" si="0">F3*J3*K3/12</f>
        <v>1.5239407468800508</v>
      </c>
      <c r="M3" s="134">
        <f t="shared" ref="M3:M43" si="1">ROUND(2.721*H3*L3,1)</f>
        <v>5.8</v>
      </c>
      <c r="N3" s="134">
        <f t="shared" ref="N3:N43" si="2">ROUND((2.721*I3*L3)+(E3*K3),1)</f>
        <v>1.6</v>
      </c>
    </row>
    <row r="4" spans="1:14">
      <c r="A4" s="135" t="s">
        <v>282</v>
      </c>
      <c r="C4" s="135" t="s">
        <v>150</v>
      </c>
      <c r="D4" s="135">
        <v>4110</v>
      </c>
      <c r="E4" s="136">
        <v>0.22</v>
      </c>
      <c r="F4" s="136">
        <v>50.8</v>
      </c>
      <c r="G4" s="136">
        <v>0</v>
      </c>
      <c r="H4" s="136">
        <v>0.69099999999999995</v>
      </c>
      <c r="I4" s="136">
        <v>3.5999999999999997E-2</v>
      </c>
      <c r="J4" s="136">
        <v>0.26200000000000001</v>
      </c>
      <c r="K4" s="136">
        <v>6.1240455507600003E-2</v>
      </c>
      <c r="L4" s="134">
        <f t="shared" si="0"/>
        <v>6.7923830551996078E-2</v>
      </c>
      <c r="M4" s="134">
        <f t="shared" si="1"/>
        <v>0.1</v>
      </c>
      <c r="N4" s="134">
        <f t="shared" si="2"/>
        <v>0</v>
      </c>
    </row>
    <row r="5" spans="1:14">
      <c r="A5" s="135" t="s">
        <v>282</v>
      </c>
      <c r="C5" s="135" t="s">
        <v>150</v>
      </c>
      <c r="D5" s="135">
        <v>4340</v>
      </c>
      <c r="E5" s="136">
        <v>0.22</v>
      </c>
      <c r="F5" s="136">
        <v>50.8</v>
      </c>
      <c r="G5" s="136">
        <v>0</v>
      </c>
      <c r="H5" s="136">
        <v>0.69099999999999995</v>
      </c>
      <c r="I5" s="136">
        <v>3.5999999999999997E-2</v>
      </c>
      <c r="J5" s="136">
        <v>0.26200000000000001</v>
      </c>
      <c r="K5" s="136">
        <v>4.4774183752799998E-2</v>
      </c>
      <c r="L5" s="134">
        <f t="shared" si="0"/>
        <v>4.9660539673022232E-2</v>
      </c>
      <c r="M5" s="134">
        <f t="shared" si="1"/>
        <v>0.1</v>
      </c>
      <c r="N5" s="134">
        <f t="shared" si="2"/>
        <v>0</v>
      </c>
    </row>
    <row r="6" spans="1:14">
      <c r="A6" s="135" t="s">
        <v>282</v>
      </c>
      <c r="C6" s="135" t="s">
        <v>150</v>
      </c>
      <c r="D6" s="135">
        <v>5120</v>
      </c>
      <c r="E6" s="136">
        <v>0.22</v>
      </c>
      <c r="F6" s="136">
        <v>50.8</v>
      </c>
      <c r="G6" s="136">
        <v>0</v>
      </c>
      <c r="H6" s="136">
        <v>0.505</v>
      </c>
      <c r="I6" s="136">
        <v>6.8000000000000005E-2</v>
      </c>
      <c r="J6" s="136">
        <v>5.2999999999999999E-2</v>
      </c>
      <c r="K6" s="136">
        <v>19.543517731400001</v>
      </c>
      <c r="L6" s="134">
        <f t="shared" si="0"/>
        <v>4.3849139283351137</v>
      </c>
      <c r="M6" s="134">
        <f t="shared" si="1"/>
        <v>6</v>
      </c>
      <c r="N6" s="134">
        <f t="shared" si="2"/>
        <v>5.0999999999999996</v>
      </c>
    </row>
    <row r="7" spans="1:14">
      <c r="A7" s="135" t="s">
        <v>282</v>
      </c>
      <c r="C7" s="135" t="s">
        <v>150</v>
      </c>
      <c r="D7" s="135">
        <v>5300</v>
      </c>
      <c r="E7" s="136">
        <v>0.22</v>
      </c>
      <c r="F7" s="136">
        <v>50.8</v>
      </c>
      <c r="G7" s="136">
        <v>0</v>
      </c>
      <c r="H7" s="136">
        <v>0.505</v>
      </c>
      <c r="I7" s="136">
        <v>6.8000000000000005E-2</v>
      </c>
      <c r="J7" s="136">
        <v>5.2999999999999999E-2</v>
      </c>
      <c r="K7" s="136">
        <v>4.4407453422699996</v>
      </c>
      <c r="L7" s="134">
        <f t="shared" si="0"/>
        <v>0.99635522996064552</v>
      </c>
      <c r="M7" s="134">
        <f t="shared" si="1"/>
        <v>1.4</v>
      </c>
      <c r="N7" s="134">
        <f t="shared" si="2"/>
        <v>1.2</v>
      </c>
    </row>
    <row r="8" spans="1:14">
      <c r="A8" s="135" t="s">
        <v>282</v>
      </c>
      <c r="C8" s="135" t="s">
        <v>150</v>
      </c>
      <c r="D8" s="135">
        <v>6172</v>
      </c>
      <c r="E8" s="136">
        <v>0.22</v>
      </c>
      <c r="F8" s="136">
        <v>50.8</v>
      </c>
      <c r="G8" s="136">
        <v>0</v>
      </c>
      <c r="H8" s="136">
        <v>0.60699999999999998</v>
      </c>
      <c r="I8" s="136">
        <v>3.3000000000000002E-2</v>
      </c>
      <c r="J8" s="136">
        <v>2.5999999999999999E-2</v>
      </c>
      <c r="K8" s="136">
        <v>3.7689569373700002E-3</v>
      </c>
      <c r="L8" s="134">
        <f t="shared" si="0"/>
        <v>4.1483652690652467E-4</v>
      </c>
      <c r="M8" s="134">
        <f t="shared" si="1"/>
        <v>0</v>
      </c>
      <c r="N8" s="134">
        <f t="shared" si="2"/>
        <v>0</v>
      </c>
    </row>
    <row r="9" spans="1:14">
      <c r="A9" s="135" t="s">
        <v>282</v>
      </c>
      <c r="B9" s="135" t="s">
        <v>91</v>
      </c>
      <c r="C9" s="135" t="s">
        <v>150</v>
      </c>
      <c r="D9" s="135">
        <v>1210</v>
      </c>
      <c r="E9" s="136">
        <v>0.22</v>
      </c>
      <c r="F9" s="136">
        <v>50.8</v>
      </c>
      <c r="G9" s="136">
        <v>0</v>
      </c>
      <c r="H9" s="136">
        <v>1.2450000000000001</v>
      </c>
      <c r="I9" s="136">
        <v>0.21299999999999999</v>
      </c>
      <c r="J9" s="136">
        <v>0.28799999999999998</v>
      </c>
      <c r="K9" s="136">
        <v>10.6913859016</v>
      </c>
      <c r="L9" s="134">
        <f t="shared" si="0"/>
        <v>13.034937691230718</v>
      </c>
      <c r="M9" s="134">
        <f t="shared" si="1"/>
        <v>44.2</v>
      </c>
      <c r="N9" s="134">
        <f t="shared" si="2"/>
        <v>9.9</v>
      </c>
    </row>
    <row r="10" spans="1:14">
      <c r="A10" s="135" t="s">
        <v>282</v>
      </c>
      <c r="B10" s="135" t="s">
        <v>91</v>
      </c>
      <c r="C10" s="135" t="s">
        <v>150</v>
      </c>
      <c r="D10" s="135">
        <v>1400</v>
      </c>
      <c r="E10" s="136">
        <v>0.22</v>
      </c>
      <c r="F10" s="136">
        <v>50.8</v>
      </c>
      <c r="G10" s="136">
        <v>0</v>
      </c>
      <c r="H10" s="136">
        <v>0.70899999999999996</v>
      </c>
      <c r="I10" s="136">
        <v>0.11700000000000001</v>
      </c>
      <c r="J10" s="136">
        <v>0.43099999999999999</v>
      </c>
      <c r="K10" s="136">
        <v>3.3211645228800002</v>
      </c>
      <c r="L10" s="134">
        <f t="shared" si="0"/>
        <v>6.0596860829627524</v>
      </c>
      <c r="M10" s="134">
        <f t="shared" si="1"/>
        <v>11.7</v>
      </c>
      <c r="N10" s="134">
        <f t="shared" si="2"/>
        <v>2.7</v>
      </c>
    </row>
    <row r="11" spans="1:14">
      <c r="A11" s="135" t="s">
        <v>282</v>
      </c>
      <c r="B11" s="135" t="s">
        <v>91</v>
      </c>
      <c r="C11" s="135" t="s">
        <v>150</v>
      </c>
      <c r="D11" s="135">
        <v>1550</v>
      </c>
      <c r="E11" s="136">
        <v>0.22</v>
      </c>
      <c r="F11" s="136">
        <v>50.8</v>
      </c>
      <c r="G11" s="136">
        <v>0</v>
      </c>
      <c r="H11" s="136">
        <v>0.72099999999999997</v>
      </c>
      <c r="I11" s="136">
        <v>0.17</v>
      </c>
      <c r="J11" s="136">
        <v>0.34100000000000003</v>
      </c>
      <c r="K11" s="136">
        <v>2.0404133688899999</v>
      </c>
      <c r="L11" s="134">
        <f t="shared" si="0"/>
        <v>2.945472725550641</v>
      </c>
      <c r="M11" s="134">
        <f t="shared" si="1"/>
        <v>5.8</v>
      </c>
      <c r="N11" s="134">
        <f t="shared" si="2"/>
        <v>1.8</v>
      </c>
    </row>
    <row r="12" spans="1:14">
      <c r="A12" s="135" t="s">
        <v>282</v>
      </c>
      <c r="B12" s="135" t="s">
        <v>91</v>
      </c>
      <c r="C12" s="135" t="s">
        <v>150</v>
      </c>
      <c r="D12" s="135">
        <v>4340</v>
      </c>
      <c r="E12" s="136">
        <v>0.22</v>
      </c>
      <c r="F12" s="136">
        <v>50.8</v>
      </c>
      <c r="G12" s="136">
        <v>0</v>
      </c>
      <c r="H12" s="136">
        <v>0.69099999999999995</v>
      </c>
      <c r="I12" s="136">
        <v>3.5999999999999997E-2</v>
      </c>
      <c r="J12" s="136">
        <v>0.26200000000000001</v>
      </c>
      <c r="K12" s="136">
        <v>5.7864856341599999</v>
      </c>
      <c r="L12" s="134">
        <f t="shared" si="0"/>
        <v>6.4179840997013278</v>
      </c>
      <c r="M12" s="134">
        <f t="shared" si="1"/>
        <v>12.1</v>
      </c>
      <c r="N12" s="134">
        <f t="shared" si="2"/>
        <v>1.9</v>
      </c>
    </row>
    <row r="13" spans="1:14">
      <c r="A13" s="135" t="s">
        <v>282</v>
      </c>
      <c r="B13" s="135" t="s">
        <v>91</v>
      </c>
      <c r="C13" s="135" t="s">
        <v>150</v>
      </c>
      <c r="D13" s="135">
        <v>5300</v>
      </c>
      <c r="E13" s="136">
        <v>0.22</v>
      </c>
      <c r="F13" s="136">
        <v>50.8</v>
      </c>
      <c r="G13" s="136">
        <v>0</v>
      </c>
      <c r="H13" s="136">
        <v>0.505</v>
      </c>
      <c r="I13" s="136">
        <v>6.8000000000000005E-2</v>
      </c>
      <c r="J13" s="136">
        <v>5.2999999999999999E-2</v>
      </c>
      <c r="K13" s="136">
        <v>0.212298260229</v>
      </c>
      <c r="L13" s="134">
        <f t="shared" si="0"/>
        <v>4.7632652986713292E-2</v>
      </c>
      <c r="M13" s="134">
        <f t="shared" si="1"/>
        <v>0.1</v>
      </c>
      <c r="N13" s="134">
        <f t="shared" si="2"/>
        <v>0.1</v>
      </c>
    </row>
    <row r="14" spans="1:14">
      <c r="A14" s="135" t="s">
        <v>282</v>
      </c>
      <c r="B14" s="135" t="s">
        <v>93</v>
      </c>
      <c r="C14" s="135" t="s">
        <v>150</v>
      </c>
      <c r="D14" s="135">
        <v>1210</v>
      </c>
      <c r="E14" s="136">
        <v>0.22</v>
      </c>
      <c r="F14" s="136">
        <v>50.8</v>
      </c>
      <c r="G14" s="136">
        <v>0</v>
      </c>
      <c r="H14" s="136">
        <v>1.2450000000000001</v>
      </c>
      <c r="I14" s="136">
        <v>0.21299999999999999</v>
      </c>
      <c r="J14" s="136">
        <v>0.28799999999999998</v>
      </c>
      <c r="K14" s="136">
        <v>224.83220524000001</v>
      </c>
      <c r="L14" s="134">
        <f t="shared" si="0"/>
        <v>274.11542462860797</v>
      </c>
      <c r="M14" s="134">
        <f t="shared" si="1"/>
        <v>928.6</v>
      </c>
      <c r="N14" s="134">
        <f t="shared" si="2"/>
        <v>208.3</v>
      </c>
    </row>
    <row r="15" spans="1:14">
      <c r="A15" s="135" t="s">
        <v>282</v>
      </c>
      <c r="B15" s="135" t="s">
        <v>93</v>
      </c>
      <c r="C15" s="135" t="s">
        <v>150</v>
      </c>
      <c r="D15" s="135">
        <v>1330</v>
      </c>
      <c r="E15" s="136">
        <v>0.22</v>
      </c>
      <c r="F15" s="136">
        <v>50.8</v>
      </c>
      <c r="G15" s="136">
        <v>0</v>
      </c>
      <c r="H15" s="136">
        <v>1.395</v>
      </c>
      <c r="I15" s="136">
        <v>0.33900000000000002</v>
      </c>
      <c r="J15" s="136">
        <v>0.39300000000000002</v>
      </c>
      <c r="K15" s="136">
        <v>37.060980773099999</v>
      </c>
      <c r="L15" s="134">
        <f t="shared" si="0"/>
        <v>61.65835371220647</v>
      </c>
      <c r="M15" s="134">
        <f t="shared" si="1"/>
        <v>234</v>
      </c>
      <c r="N15" s="134">
        <f t="shared" si="2"/>
        <v>65</v>
      </c>
    </row>
    <row r="16" spans="1:14">
      <c r="A16" s="135" t="s">
        <v>282</v>
      </c>
      <c r="B16" s="135" t="s">
        <v>93</v>
      </c>
      <c r="C16" s="135" t="s">
        <v>150</v>
      </c>
      <c r="D16" s="135">
        <v>1550</v>
      </c>
      <c r="E16" s="136">
        <v>0.22</v>
      </c>
      <c r="F16" s="136">
        <v>50.8</v>
      </c>
      <c r="G16" s="136">
        <v>0</v>
      </c>
      <c r="H16" s="136">
        <v>0.72099999999999997</v>
      </c>
      <c r="I16" s="136">
        <v>0.17</v>
      </c>
      <c r="J16" s="136">
        <v>0.34100000000000003</v>
      </c>
      <c r="K16" s="136">
        <v>1.18922074153</v>
      </c>
      <c r="L16" s="134">
        <f t="shared" si="0"/>
        <v>1.7167194217813238</v>
      </c>
      <c r="M16" s="134">
        <f t="shared" si="1"/>
        <v>3.4</v>
      </c>
      <c r="N16" s="134">
        <f t="shared" si="2"/>
        <v>1.1000000000000001</v>
      </c>
    </row>
    <row r="17" spans="1:14">
      <c r="A17" s="135" t="s">
        <v>282</v>
      </c>
      <c r="B17" s="135" t="s">
        <v>93</v>
      </c>
      <c r="C17" s="135" t="s">
        <v>150</v>
      </c>
      <c r="D17" s="135">
        <v>1700</v>
      </c>
      <c r="E17" s="136">
        <v>0.22</v>
      </c>
      <c r="F17" s="136">
        <v>50.8</v>
      </c>
      <c r="G17" s="136">
        <v>0</v>
      </c>
      <c r="H17" s="136">
        <v>0.96799999999999997</v>
      </c>
      <c r="I17" s="136">
        <v>0.125</v>
      </c>
      <c r="J17" s="136">
        <v>0.34100000000000003</v>
      </c>
      <c r="K17" s="136">
        <v>3.54829137507E-2</v>
      </c>
      <c r="L17" s="134">
        <f t="shared" si="0"/>
        <v>5.122195152671883E-2</v>
      </c>
      <c r="M17" s="134">
        <f t="shared" si="1"/>
        <v>0.1</v>
      </c>
      <c r="N17" s="134">
        <f t="shared" si="2"/>
        <v>0</v>
      </c>
    </row>
    <row r="18" spans="1:14">
      <c r="A18" s="135" t="s">
        <v>282</v>
      </c>
      <c r="B18" s="135" t="s">
        <v>93</v>
      </c>
      <c r="C18" s="135" t="s">
        <v>150</v>
      </c>
      <c r="D18" s="135">
        <v>1710</v>
      </c>
      <c r="E18" s="136">
        <v>0.22</v>
      </c>
      <c r="F18" s="136">
        <v>50.8</v>
      </c>
      <c r="G18" s="136">
        <v>0</v>
      </c>
      <c r="H18" s="136">
        <v>0.96799999999999997</v>
      </c>
      <c r="I18" s="136">
        <v>0.125</v>
      </c>
      <c r="J18" s="136">
        <v>0.34100000000000003</v>
      </c>
      <c r="K18" s="136">
        <v>4.8285295080999999</v>
      </c>
      <c r="L18" s="134">
        <f t="shared" si="0"/>
        <v>6.9703042469095564</v>
      </c>
      <c r="M18" s="134">
        <f t="shared" si="1"/>
        <v>18.399999999999999</v>
      </c>
      <c r="N18" s="134">
        <f t="shared" si="2"/>
        <v>3.4</v>
      </c>
    </row>
    <row r="19" spans="1:14">
      <c r="A19" s="135" t="s">
        <v>282</v>
      </c>
      <c r="B19" s="135" t="s">
        <v>93</v>
      </c>
      <c r="C19" s="135" t="s">
        <v>150</v>
      </c>
      <c r="D19" s="135">
        <v>2210</v>
      </c>
      <c r="E19" s="136">
        <v>0.22</v>
      </c>
      <c r="F19" s="136">
        <v>50.8</v>
      </c>
      <c r="G19" s="136">
        <v>0</v>
      </c>
      <c r="H19" s="136">
        <v>1.347</v>
      </c>
      <c r="I19" s="136">
        <v>0.27400000000000002</v>
      </c>
      <c r="J19" s="136">
        <v>0.315</v>
      </c>
      <c r="K19" s="136">
        <v>0.116566774214</v>
      </c>
      <c r="L19" s="134">
        <f t="shared" si="0"/>
        <v>0.15544179341436898</v>
      </c>
      <c r="M19" s="134">
        <f t="shared" si="1"/>
        <v>0.6</v>
      </c>
      <c r="N19" s="134">
        <f t="shared" si="2"/>
        <v>0.1</v>
      </c>
    </row>
    <row r="20" spans="1:14">
      <c r="A20" s="135" t="s">
        <v>282</v>
      </c>
      <c r="B20" s="135" t="s">
        <v>93</v>
      </c>
      <c r="C20" s="135" t="s">
        <v>150</v>
      </c>
      <c r="D20" s="135">
        <v>4110</v>
      </c>
      <c r="E20" s="136">
        <v>0.22</v>
      </c>
      <c r="F20" s="136">
        <v>50.8</v>
      </c>
      <c r="G20" s="136">
        <v>0</v>
      </c>
      <c r="H20" s="136">
        <v>0.69099999999999995</v>
      </c>
      <c r="I20" s="136">
        <v>3.5999999999999997E-2</v>
      </c>
      <c r="J20" s="136">
        <v>0.26200000000000001</v>
      </c>
      <c r="K20" s="136">
        <v>9.7749816144799997</v>
      </c>
      <c r="L20" s="134">
        <f t="shared" si="0"/>
        <v>10.84175794134025</v>
      </c>
      <c r="M20" s="134">
        <f t="shared" si="1"/>
        <v>20.399999999999999</v>
      </c>
      <c r="N20" s="134">
        <f t="shared" si="2"/>
        <v>3.2</v>
      </c>
    </row>
    <row r="21" spans="1:14">
      <c r="A21" s="135" t="s">
        <v>282</v>
      </c>
      <c r="B21" s="135" t="s">
        <v>93</v>
      </c>
      <c r="C21" s="135" t="s">
        <v>150</v>
      </c>
      <c r="D21" s="135">
        <v>4220</v>
      </c>
      <c r="E21" s="136">
        <v>0.22</v>
      </c>
      <c r="F21" s="136">
        <v>50.8</v>
      </c>
      <c r="G21" s="136">
        <v>0</v>
      </c>
      <c r="H21" s="136">
        <v>0.69099999999999995</v>
      </c>
      <c r="I21" s="136">
        <v>3.5999999999999997E-2</v>
      </c>
      <c r="J21" s="136">
        <v>0.26200000000000001</v>
      </c>
      <c r="K21" s="136">
        <v>7.7052709112200004</v>
      </c>
      <c r="L21" s="134">
        <f t="shared" si="0"/>
        <v>8.5461728099978096</v>
      </c>
      <c r="M21" s="134">
        <f t="shared" si="1"/>
        <v>16.100000000000001</v>
      </c>
      <c r="N21" s="134">
        <f t="shared" si="2"/>
        <v>2.5</v>
      </c>
    </row>
    <row r="22" spans="1:14">
      <c r="A22" s="135" t="s">
        <v>282</v>
      </c>
      <c r="B22" s="135" t="s">
        <v>93</v>
      </c>
      <c r="C22" s="135" t="s">
        <v>150</v>
      </c>
      <c r="D22" s="135">
        <v>4340</v>
      </c>
      <c r="E22" s="136">
        <v>0.22</v>
      </c>
      <c r="F22" s="136">
        <v>50.8</v>
      </c>
      <c r="G22" s="136">
        <v>0</v>
      </c>
      <c r="H22" s="136">
        <v>0.69099999999999995</v>
      </c>
      <c r="I22" s="136">
        <v>3.5999999999999997E-2</v>
      </c>
      <c r="J22" s="136">
        <v>0.26200000000000001</v>
      </c>
      <c r="K22" s="136">
        <v>4.74201295659</v>
      </c>
      <c r="L22" s="134">
        <f t="shared" si="0"/>
        <v>5.2595246372525217</v>
      </c>
      <c r="M22" s="134">
        <f t="shared" si="1"/>
        <v>9.9</v>
      </c>
      <c r="N22" s="134">
        <f t="shared" si="2"/>
        <v>1.6</v>
      </c>
    </row>
    <row r="23" spans="1:14">
      <c r="A23" s="135" t="s">
        <v>282</v>
      </c>
      <c r="B23" s="135" t="s">
        <v>93</v>
      </c>
      <c r="C23" s="135" t="s">
        <v>150</v>
      </c>
      <c r="D23" s="135">
        <v>5120</v>
      </c>
      <c r="E23" s="136">
        <v>0.22</v>
      </c>
      <c r="F23" s="136">
        <v>50.8</v>
      </c>
      <c r="G23" s="136">
        <v>0</v>
      </c>
      <c r="H23" s="136">
        <v>0.505</v>
      </c>
      <c r="I23" s="136">
        <v>6.8000000000000005E-2</v>
      </c>
      <c r="J23" s="136">
        <v>5.2999999999999999E-2</v>
      </c>
      <c r="K23" s="136">
        <v>0.19705340111700001</v>
      </c>
      <c r="L23" s="134">
        <f t="shared" si="0"/>
        <v>4.4212214763950895E-2</v>
      </c>
      <c r="M23" s="134">
        <f t="shared" si="1"/>
        <v>0.1</v>
      </c>
      <c r="N23" s="134">
        <f t="shared" si="2"/>
        <v>0.1</v>
      </c>
    </row>
    <row r="24" spans="1:14">
      <c r="A24" s="135" t="s">
        <v>282</v>
      </c>
      <c r="B24" s="135" t="s">
        <v>93</v>
      </c>
      <c r="C24" s="135" t="s">
        <v>150</v>
      </c>
      <c r="D24" s="135">
        <v>5300</v>
      </c>
      <c r="E24" s="136">
        <v>0.22</v>
      </c>
      <c r="F24" s="136">
        <v>50.8</v>
      </c>
      <c r="G24" s="136">
        <v>0</v>
      </c>
      <c r="H24" s="136">
        <v>0.505</v>
      </c>
      <c r="I24" s="136">
        <v>6.8000000000000005E-2</v>
      </c>
      <c r="J24" s="136">
        <v>5.2999999999999999E-2</v>
      </c>
      <c r="K24" s="136">
        <v>2.7608294414599999</v>
      </c>
      <c r="L24" s="134">
        <f t="shared" si="0"/>
        <v>0.61943809901557523</v>
      </c>
      <c r="M24" s="134">
        <f t="shared" si="1"/>
        <v>0.9</v>
      </c>
      <c r="N24" s="134">
        <f t="shared" si="2"/>
        <v>0.7</v>
      </c>
    </row>
    <row r="25" spans="1:14">
      <c r="A25" s="135" t="s">
        <v>282</v>
      </c>
      <c r="B25" s="135" t="s">
        <v>93</v>
      </c>
      <c r="C25" s="135" t="s">
        <v>150</v>
      </c>
      <c r="D25" s="135">
        <v>6172</v>
      </c>
      <c r="E25" s="136">
        <v>0.22</v>
      </c>
      <c r="F25" s="136">
        <v>50.8</v>
      </c>
      <c r="G25" s="136">
        <v>0</v>
      </c>
      <c r="H25" s="136">
        <v>0.60699999999999998</v>
      </c>
      <c r="I25" s="136">
        <v>3.3000000000000002E-2</v>
      </c>
      <c r="J25" s="136">
        <v>2.5999999999999999E-2</v>
      </c>
      <c r="K25" s="136">
        <v>3.4074686303500003E-2</v>
      </c>
      <c r="L25" s="134">
        <f t="shared" si="0"/>
        <v>3.7504871391385668E-3</v>
      </c>
      <c r="M25" s="134">
        <f t="shared" si="1"/>
        <v>0</v>
      </c>
      <c r="N25" s="134">
        <f t="shared" si="2"/>
        <v>0</v>
      </c>
    </row>
    <row r="26" spans="1:14">
      <c r="A26" s="135" t="s">
        <v>282</v>
      </c>
      <c r="B26" s="135" t="s">
        <v>93</v>
      </c>
      <c r="C26" s="135" t="s">
        <v>150</v>
      </c>
      <c r="D26" s="135">
        <v>6410</v>
      </c>
      <c r="E26" s="136">
        <v>0.22</v>
      </c>
      <c r="F26" s="136">
        <v>50.8</v>
      </c>
      <c r="G26" s="136">
        <v>0</v>
      </c>
      <c r="H26" s="136">
        <v>0.60699999999999998</v>
      </c>
      <c r="I26" s="136">
        <v>3.3000000000000002E-2</v>
      </c>
      <c r="J26" s="136">
        <v>2.5999999999999999E-2</v>
      </c>
      <c r="K26" s="136">
        <v>7.9472316387199995E-2</v>
      </c>
      <c r="L26" s="134">
        <f t="shared" si="0"/>
        <v>8.7472529570178127E-3</v>
      </c>
      <c r="M26" s="134">
        <f t="shared" si="1"/>
        <v>0</v>
      </c>
      <c r="N26" s="134">
        <f t="shared" si="2"/>
        <v>0</v>
      </c>
    </row>
    <row r="27" spans="1:14">
      <c r="A27" s="135" t="s">
        <v>282</v>
      </c>
      <c r="B27" s="135" t="s">
        <v>95</v>
      </c>
      <c r="C27" s="135" t="s">
        <v>150</v>
      </c>
      <c r="D27" s="135">
        <v>1110</v>
      </c>
      <c r="E27" s="136">
        <v>0.22</v>
      </c>
      <c r="F27" s="136">
        <v>50.8</v>
      </c>
      <c r="G27" s="136">
        <v>0</v>
      </c>
      <c r="H27" s="136">
        <v>0.96799999999999997</v>
      </c>
      <c r="I27" s="136">
        <v>0.125</v>
      </c>
      <c r="J27" s="136">
        <v>0.28799999999999998</v>
      </c>
      <c r="K27" s="136">
        <v>0.32504188009000001</v>
      </c>
      <c r="L27" s="134">
        <f t="shared" si="0"/>
        <v>0.39629106020572796</v>
      </c>
      <c r="M27" s="134">
        <f t="shared" si="1"/>
        <v>1</v>
      </c>
      <c r="N27" s="134">
        <f t="shared" si="2"/>
        <v>0.2</v>
      </c>
    </row>
    <row r="28" spans="1:14">
      <c r="A28" s="135" t="s">
        <v>282</v>
      </c>
      <c r="B28" s="135" t="s">
        <v>95</v>
      </c>
      <c r="C28" s="135" t="s">
        <v>150</v>
      </c>
      <c r="D28" s="135">
        <v>1210</v>
      </c>
      <c r="E28" s="136">
        <v>0.22</v>
      </c>
      <c r="F28" s="136">
        <v>50.8</v>
      </c>
      <c r="G28" s="136">
        <v>0</v>
      </c>
      <c r="H28" s="136">
        <v>1.2450000000000001</v>
      </c>
      <c r="I28" s="136">
        <v>0.21299999999999999</v>
      </c>
      <c r="J28" s="136">
        <v>0.28799999999999998</v>
      </c>
      <c r="K28" s="136">
        <v>428.865892739</v>
      </c>
      <c r="L28" s="134">
        <f t="shared" si="0"/>
        <v>522.87329642738871</v>
      </c>
      <c r="M28" s="134">
        <f t="shared" si="1"/>
        <v>1771.3</v>
      </c>
      <c r="N28" s="134">
        <f t="shared" si="2"/>
        <v>397.4</v>
      </c>
    </row>
    <row r="29" spans="1:14">
      <c r="A29" s="135" t="s">
        <v>282</v>
      </c>
      <c r="B29" s="135" t="s">
        <v>95</v>
      </c>
      <c r="C29" s="135" t="s">
        <v>150</v>
      </c>
      <c r="D29" s="135">
        <v>1330</v>
      </c>
      <c r="E29" s="136">
        <v>0.22</v>
      </c>
      <c r="F29" s="136">
        <v>50.8</v>
      </c>
      <c r="G29" s="136">
        <v>0</v>
      </c>
      <c r="H29" s="136">
        <v>1.395</v>
      </c>
      <c r="I29" s="136">
        <v>0.33900000000000002</v>
      </c>
      <c r="J29" s="136">
        <v>0.39300000000000002</v>
      </c>
      <c r="K29" s="136">
        <v>26.236765615100001</v>
      </c>
      <c r="L29" s="134">
        <f t="shared" si="0"/>
        <v>43.650106953841878</v>
      </c>
      <c r="M29" s="134">
        <f t="shared" si="1"/>
        <v>165.7</v>
      </c>
      <c r="N29" s="134">
        <f t="shared" si="2"/>
        <v>46</v>
      </c>
    </row>
    <row r="30" spans="1:14">
      <c r="A30" s="135" t="s">
        <v>282</v>
      </c>
      <c r="B30" s="135" t="s">
        <v>95</v>
      </c>
      <c r="C30" s="135" t="s">
        <v>150</v>
      </c>
      <c r="D30" s="135">
        <v>1400</v>
      </c>
      <c r="E30" s="136">
        <v>0.22</v>
      </c>
      <c r="F30" s="136">
        <v>50.8</v>
      </c>
      <c r="G30" s="136">
        <v>0</v>
      </c>
      <c r="H30" s="136">
        <v>0.70899999999999996</v>
      </c>
      <c r="I30" s="136">
        <v>0.11700000000000001</v>
      </c>
      <c r="J30" s="136">
        <v>0.43099999999999999</v>
      </c>
      <c r="K30" s="136">
        <v>3.6643579159000002</v>
      </c>
      <c r="L30" s="134">
        <f t="shared" si="0"/>
        <v>6.6858653080872772</v>
      </c>
      <c r="M30" s="134">
        <f t="shared" si="1"/>
        <v>12.9</v>
      </c>
      <c r="N30" s="134">
        <f t="shared" si="2"/>
        <v>2.9</v>
      </c>
    </row>
    <row r="31" spans="1:14">
      <c r="A31" s="135" t="s">
        <v>282</v>
      </c>
      <c r="B31" s="135" t="s">
        <v>95</v>
      </c>
      <c r="C31" s="135" t="s">
        <v>150</v>
      </c>
      <c r="D31" s="135">
        <v>1550</v>
      </c>
      <c r="E31" s="136">
        <v>0.22</v>
      </c>
      <c r="F31" s="136">
        <v>50.8</v>
      </c>
      <c r="G31" s="136">
        <v>0</v>
      </c>
      <c r="H31" s="136">
        <v>0.72099999999999997</v>
      </c>
      <c r="I31" s="136">
        <v>0.17</v>
      </c>
      <c r="J31" s="136">
        <v>0.34100000000000003</v>
      </c>
      <c r="K31" s="136">
        <v>0.34571645681500002</v>
      </c>
      <c r="L31" s="134">
        <f t="shared" si="0"/>
        <v>0.49906475317624022</v>
      </c>
      <c r="M31" s="134">
        <f t="shared" si="1"/>
        <v>1</v>
      </c>
      <c r="N31" s="134">
        <f t="shared" si="2"/>
        <v>0.3</v>
      </c>
    </row>
    <row r="32" spans="1:14">
      <c r="A32" s="135" t="s">
        <v>282</v>
      </c>
      <c r="B32" s="135" t="s">
        <v>95</v>
      </c>
      <c r="C32" s="135" t="s">
        <v>150</v>
      </c>
      <c r="D32" s="135">
        <v>1700</v>
      </c>
      <c r="E32" s="136">
        <v>0.22</v>
      </c>
      <c r="F32" s="136">
        <v>50.8</v>
      </c>
      <c r="G32" s="136">
        <v>0</v>
      </c>
      <c r="H32" s="136">
        <v>0.96799999999999997</v>
      </c>
      <c r="I32" s="136">
        <v>0.125</v>
      </c>
      <c r="J32" s="136">
        <v>0.34100000000000003</v>
      </c>
      <c r="K32" s="136">
        <v>8.5662214192199997</v>
      </c>
      <c r="L32" s="134">
        <f t="shared" si="0"/>
        <v>12.365911700072019</v>
      </c>
      <c r="M32" s="134">
        <f t="shared" si="1"/>
        <v>32.6</v>
      </c>
      <c r="N32" s="134">
        <f t="shared" si="2"/>
        <v>6.1</v>
      </c>
    </row>
    <row r="33" spans="1:14">
      <c r="A33" s="135" t="s">
        <v>282</v>
      </c>
      <c r="B33" s="135" t="s">
        <v>95</v>
      </c>
      <c r="C33" s="135" t="s">
        <v>150</v>
      </c>
      <c r="D33" s="135">
        <v>1710</v>
      </c>
      <c r="E33" s="136">
        <v>0.22</v>
      </c>
      <c r="F33" s="136">
        <v>50.8</v>
      </c>
      <c r="G33" s="136">
        <v>0</v>
      </c>
      <c r="H33" s="136">
        <v>0.96799999999999997</v>
      </c>
      <c r="I33" s="136">
        <v>0.125</v>
      </c>
      <c r="J33" s="136">
        <v>0.34100000000000003</v>
      </c>
      <c r="K33" s="136">
        <v>9.2645463612800008</v>
      </c>
      <c r="L33" s="134">
        <f t="shared" si="0"/>
        <v>13.373990308931766</v>
      </c>
      <c r="M33" s="134">
        <f t="shared" si="1"/>
        <v>35.200000000000003</v>
      </c>
      <c r="N33" s="134">
        <f t="shared" si="2"/>
        <v>6.6</v>
      </c>
    </row>
    <row r="34" spans="1:14">
      <c r="A34" s="135" t="s">
        <v>282</v>
      </c>
      <c r="B34" s="135" t="s">
        <v>95</v>
      </c>
      <c r="C34" s="135" t="s">
        <v>150</v>
      </c>
      <c r="D34" s="135">
        <v>2210</v>
      </c>
      <c r="E34" s="136">
        <v>0.22</v>
      </c>
      <c r="F34" s="136">
        <v>50.8</v>
      </c>
      <c r="G34" s="136">
        <v>0</v>
      </c>
      <c r="H34" s="136">
        <v>1.347</v>
      </c>
      <c r="I34" s="136">
        <v>0.27400000000000002</v>
      </c>
      <c r="J34" s="136">
        <v>0.315</v>
      </c>
      <c r="K34" s="136">
        <v>5.9301254356700001E-2</v>
      </c>
      <c r="L34" s="134">
        <f t="shared" si="0"/>
        <v>7.9078222684659444E-2</v>
      </c>
      <c r="M34" s="134">
        <f t="shared" si="1"/>
        <v>0.3</v>
      </c>
      <c r="N34" s="134">
        <f t="shared" si="2"/>
        <v>0.1</v>
      </c>
    </row>
    <row r="35" spans="1:14">
      <c r="A35" s="135" t="s">
        <v>282</v>
      </c>
      <c r="B35" s="135" t="s">
        <v>95</v>
      </c>
      <c r="C35" s="135" t="s">
        <v>150</v>
      </c>
      <c r="D35" s="135">
        <v>4110</v>
      </c>
      <c r="E35" s="136">
        <v>0.22</v>
      </c>
      <c r="F35" s="136">
        <v>50.8</v>
      </c>
      <c r="G35" s="136">
        <v>0</v>
      </c>
      <c r="H35" s="136">
        <v>0.69099999999999995</v>
      </c>
      <c r="I35" s="136">
        <v>3.5999999999999997E-2</v>
      </c>
      <c r="J35" s="136">
        <v>0.26200000000000001</v>
      </c>
      <c r="K35" s="136">
        <v>35.493748816900002</v>
      </c>
      <c r="L35" s="134">
        <f t="shared" si="0"/>
        <v>39.367299937784352</v>
      </c>
      <c r="M35" s="134">
        <f t="shared" si="1"/>
        <v>74</v>
      </c>
      <c r="N35" s="134">
        <f t="shared" si="2"/>
        <v>11.7</v>
      </c>
    </row>
    <row r="36" spans="1:14">
      <c r="A36" s="135" t="s">
        <v>282</v>
      </c>
      <c r="B36" s="135" t="s">
        <v>95</v>
      </c>
      <c r="C36" s="135" t="s">
        <v>150</v>
      </c>
      <c r="D36" s="135">
        <v>4220</v>
      </c>
      <c r="E36" s="136">
        <v>0.22</v>
      </c>
      <c r="F36" s="136">
        <v>50.8</v>
      </c>
      <c r="G36" s="136">
        <v>0</v>
      </c>
      <c r="H36" s="136">
        <v>0.69099999999999995</v>
      </c>
      <c r="I36" s="136">
        <v>3.5999999999999997E-2</v>
      </c>
      <c r="J36" s="136">
        <v>0.26200000000000001</v>
      </c>
      <c r="K36" s="136">
        <v>11.769027717</v>
      </c>
      <c r="L36" s="134">
        <f t="shared" si="0"/>
        <v>13.0534209418486</v>
      </c>
      <c r="M36" s="134">
        <f t="shared" si="1"/>
        <v>24.5</v>
      </c>
      <c r="N36" s="134">
        <f t="shared" si="2"/>
        <v>3.9</v>
      </c>
    </row>
    <row r="37" spans="1:14">
      <c r="A37" s="135" t="s">
        <v>282</v>
      </c>
      <c r="B37" s="135" t="s">
        <v>95</v>
      </c>
      <c r="C37" s="135" t="s">
        <v>150</v>
      </c>
      <c r="D37" s="135">
        <v>4340</v>
      </c>
      <c r="E37" s="136">
        <v>0.22</v>
      </c>
      <c r="F37" s="136">
        <v>50.8</v>
      </c>
      <c r="G37" s="136">
        <v>0</v>
      </c>
      <c r="H37" s="136">
        <v>0.69099999999999995</v>
      </c>
      <c r="I37" s="136">
        <v>3.5999999999999997E-2</v>
      </c>
      <c r="J37" s="136">
        <v>0.26200000000000001</v>
      </c>
      <c r="K37" s="136">
        <v>2.0975437517</v>
      </c>
      <c r="L37" s="134">
        <f t="shared" si="0"/>
        <v>2.3264556931355265</v>
      </c>
      <c r="M37" s="134">
        <f t="shared" si="1"/>
        <v>4.4000000000000004</v>
      </c>
      <c r="N37" s="134">
        <f t="shared" si="2"/>
        <v>0.7</v>
      </c>
    </row>
    <row r="38" spans="1:14">
      <c r="A38" s="135" t="s">
        <v>282</v>
      </c>
      <c r="B38" s="135" t="s">
        <v>95</v>
      </c>
      <c r="C38" s="135" t="s">
        <v>150</v>
      </c>
      <c r="D38" s="135">
        <v>5120</v>
      </c>
      <c r="E38" s="136">
        <v>0.22</v>
      </c>
      <c r="F38" s="136">
        <v>50.8</v>
      </c>
      <c r="G38" s="136">
        <v>0</v>
      </c>
      <c r="H38" s="136">
        <v>0.505</v>
      </c>
      <c r="I38" s="136">
        <v>6.8000000000000005E-2</v>
      </c>
      <c r="J38" s="136">
        <v>5.2999999999999999E-2</v>
      </c>
      <c r="K38" s="136">
        <v>3.6295028979700001</v>
      </c>
      <c r="L38" s="134">
        <f t="shared" si="0"/>
        <v>0.81433946687453551</v>
      </c>
      <c r="M38" s="134">
        <f t="shared" si="1"/>
        <v>1.1000000000000001</v>
      </c>
      <c r="N38" s="134">
        <f t="shared" si="2"/>
        <v>0.9</v>
      </c>
    </row>
    <row r="39" spans="1:14">
      <c r="A39" s="135" t="s">
        <v>282</v>
      </c>
      <c r="B39" s="135" t="s">
        <v>95</v>
      </c>
      <c r="C39" s="135" t="s">
        <v>150</v>
      </c>
      <c r="D39" s="135">
        <v>5300</v>
      </c>
      <c r="E39" s="136">
        <v>0.22</v>
      </c>
      <c r="F39" s="136">
        <v>50.8</v>
      </c>
      <c r="G39" s="136">
        <v>0</v>
      </c>
      <c r="H39" s="136">
        <v>0.505</v>
      </c>
      <c r="I39" s="136">
        <v>6.8000000000000005E-2</v>
      </c>
      <c r="J39" s="136">
        <v>5.2999999999999999E-2</v>
      </c>
      <c r="K39" s="136">
        <v>2.9942506722300002</v>
      </c>
      <c r="L39" s="134">
        <f t="shared" si="0"/>
        <v>0.67181004249267096</v>
      </c>
      <c r="M39" s="134">
        <f t="shared" si="1"/>
        <v>0.9</v>
      </c>
      <c r="N39" s="134">
        <f t="shared" si="2"/>
        <v>0.8</v>
      </c>
    </row>
    <row r="40" spans="1:14">
      <c r="A40" s="135" t="s">
        <v>282</v>
      </c>
      <c r="B40" s="135" t="s">
        <v>95</v>
      </c>
      <c r="C40" s="135" t="s">
        <v>150</v>
      </c>
      <c r="D40" s="135">
        <v>6170</v>
      </c>
      <c r="E40" s="136">
        <v>0.22</v>
      </c>
      <c r="F40" s="136">
        <v>50.8</v>
      </c>
      <c r="G40" s="136">
        <v>0</v>
      </c>
      <c r="H40" s="136">
        <v>0.60699999999999998</v>
      </c>
      <c r="I40" s="136">
        <v>3.3000000000000002E-2</v>
      </c>
      <c r="J40" s="136">
        <v>2.5999999999999999E-2</v>
      </c>
      <c r="K40" s="136">
        <v>0.19233748933399999</v>
      </c>
      <c r="L40" s="134">
        <f t="shared" si="0"/>
        <v>2.1169946326028932E-2</v>
      </c>
      <c r="M40" s="134">
        <f t="shared" si="1"/>
        <v>0</v>
      </c>
      <c r="N40" s="134">
        <f t="shared" si="2"/>
        <v>0</v>
      </c>
    </row>
    <row r="41" spans="1:14">
      <c r="A41" s="135" t="s">
        <v>282</v>
      </c>
      <c r="B41" s="135" t="s">
        <v>95</v>
      </c>
      <c r="C41" s="135" t="s">
        <v>150</v>
      </c>
      <c r="D41" s="135">
        <v>6172</v>
      </c>
      <c r="E41" s="136">
        <v>0.22</v>
      </c>
      <c r="F41" s="136">
        <v>50.8</v>
      </c>
      <c r="G41" s="136">
        <v>0</v>
      </c>
      <c r="H41" s="136">
        <v>0.60699999999999998</v>
      </c>
      <c r="I41" s="136">
        <v>3.3000000000000002E-2</v>
      </c>
      <c r="J41" s="136">
        <v>2.5999999999999999E-2</v>
      </c>
      <c r="K41" s="136">
        <v>8.3580513115299997</v>
      </c>
      <c r="L41" s="134">
        <f t="shared" si="0"/>
        <v>0.91994284768906864</v>
      </c>
      <c r="M41" s="134">
        <f t="shared" si="1"/>
        <v>1.5</v>
      </c>
      <c r="N41" s="134">
        <f t="shared" si="2"/>
        <v>1.9</v>
      </c>
    </row>
    <row r="42" spans="1:14">
      <c r="A42" s="135" t="s">
        <v>282</v>
      </c>
      <c r="B42" s="135" t="s">
        <v>95</v>
      </c>
      <c r="C42" s="135" t="s">
        <v>150</v>
      </c>
      <c r="D42" s="135">
        <v>6410</v>
      </c>
      <c r="E42" s="136">
        <v>0.22</v>
      </c>
      <c r="F42" s="136">
        <v>50.8</v>
      </c>
      <c r="G42" s="136">
        <v>0</v>
      </c>
      <c r="H42" s="136">
        <v>0.60699999999999998</v>
      </c>
      <c r="I42" s="136">
        <v>3.3000000000000002E-2</v>
      </c>
      <c r="J42" s="136">
        <v>2.5999999999999999E-2</v>
      </c>
      <c r="K42" s="136">
        <v>15.9262108005</v>
      </c>
      <c r="L42" s="134">
        <f t="shared" si="0"/>
        <v>1.7529449354417002</v>
      </c>
      <c r="M42" s="134">
        <f t="shared" si="1"/>
        <v>2.9</v>
      </c>
      <c r="N42" s="134">
        <f t="shared" si="2"/>
        <v>3.7</v>
      </c>
    </row>
    <row r="43" spans="1:14">
      <c r="A43" s="135" t="s">
        <v>282</v>
      </c>
      <c r="B43" s="135" t="s">
        <v>92</v>
      </c>
      <c r="C43" s="135" t="s">
        <v>150</v>
      </c>
      <c r="D43" s="135">
        <v>1210</v>
      </c>
      <c r="E43" s="136">
        <v>0.22</v>
      </c>
      <c r="F43" s="136">
        <v>50.8</v>
      </c>
      <c r="G43" s="136">
        <v>0</v>
      </c>
      <c r="H43" s="136">
        <v>1.2450000000000001</v>
      </c>
      <c r="I43" s="136">
        <v>0.21299999999999999</v>
      </c>
      <c r="J43" s="136">
        <v>0.28799999999999998</v>
      </c>
      <c r="K43" s="136">
        <v>2.5451374745100002</v>
      </c>
      <c r="L43" s="134">
        <f t="shared" si="0"/>
        <v>3.103031608922592</v>
      </c>
      <c r="M43" s="134">
        <f t="shared" si="1"/>
        <v>10.5</v>
      </c>
      <c r="N43" s="134">
        <f t="shared" si="2"/>
        <v>2.4</v>
      </c>
    </row>
    <row r="44" spans="1:14">
      <c r="K44" s="134">
        <f t="shared" ref="K44:M44" si="3">SUM(K2:K43)</f>
        <v>902.18583486910904</v>
      </c>
      <c r="L44" s="134">
        <f t="shared" si="3"/>
        <v>1069.2219906320493</v>
      </c>
      <c r="M44" s="134">
        <f t="shared" si="3"/>
        <v>3465.5</v>
      </c>
      <c r="N44" s="134">
        <f>SUM(N2:N43)</f>
        <v>797.2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N12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2.8554687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239</v>
      </c>
      <c r="B2" s="135" t="s">
        <v>95</v>
      </c>
      <c r="C2" s="135" t="s">
        <v>150</v>
      </c>
      <c r="D2" s="135">
        <v>1210</v>
      </c>
      <c r="E2" s="136">
        <v>0.22</v>
      </c>
      <c r="F2" s="136">
        <v>50.8</v>
      </c>
      <c r="G2" s="136">
        <v>0</v>
      </c>
      <c r="H2" s="136">
        <v>1.2450000000000001</v>
      </c>
      <c r="I2" s="136">
        <v>0.21299999999999999</v>
      </c>
      <c r="J2" s="136">
        <v>0.28799999999999998</v>
      </c>
      <c r="K2" s="136">
        <v>1.6559025656399999</v>
      </c>
      <c r="L2" s="134">
        <f>F2*J2*K2/12</f>
        <v>2.0188764080282877</v>
      </c>
      <c r="M2" s="134">
        <f>ROUND(2.721*H2*L2,1)</f>
        <v>6.8</v>
      </c>
      <c r="N2" s="134">
        <f>ROUND((2.721*I2*L2)+(E2*K2),1)</f>
        <v>1.5</v>
      </c>
    </row>
    <row r="3" spans="1:14" s="134" customFormat="1">
      <c r="A3" s="135" t="s">
        <v>239</v>
      </c>
      <c r="B3" s="135" t="s">
        <v>95</v>
      </c>
      <c r="C3" s="135" t="s">
        <v>150</v>
      </c>
      <c r="D3" s="135">
        <v>1330</v>
      </c>
      <c r="E3" s="136">
        <v>0.22</v>
      </c>
      <c r="F3" s="136">
        <v>50.8</v>
      </c>
      <c r="G3" s="136">
        <v>0</v>
      </c>
      <c r="H3" s="136">
        <v>1.395</v>
      </c>
      <c r="I3" s="136">
        <v>0.33900000000000002</v>
      </c>
      <c r="J3" s="136">
        <v>0.39300000000000002</v>
      </c>
      <c r="K3" s="136">
        <v>39.825606506500002</v>
      </c>
      <c r="L3" s="134">
        <f t="shared" ref="L3:L11" si="0">F3*J3*K3/12</f>
        <v>66.257861544864056</v>
      </c>
      <c r="M3" s="134">
        <f t="shared" ref="M3:M11" si="1">ROUND(2.721*H3*L3,1)</f>
        <v>251.5</v>
      </c>
      <c r="N3" s="134">
        <f t="shared" ref="N3:N11" si="2">ROUND((2.721*I3*L3)+(E3*K3),1)</f>
        <v>69.900000000000006</v>
      </c>
    </row>
    <row r="4" spans="1:14" s="134" customFormat="1">
      <c r="A4" s="135" t="s">
        <v>239</v>
      </c>
      <c r="B4" s="135" t="s">
        <v>95</v>
      </c>
      <c r="C4" s="135" t="s">
        <v>150</v>
      </c>
      <c r="D4" s="135">
        <v>1210</v>
      </c>
      <c r="E4" s="136">
        <v>0.22</v>
      </c>
      <c r="F4" s="136">
        <v>50.8</v>
      </c>
      <c r="G4" s="136">
        <v>0</v>
      </c>
      <c r="H4" s="136">
        <v>1.2450000000000001</v>
      </c>
      <c r="I4" s="136">
        <v>0.21299999999999999</v>
      </c>
      <c r="J4" s="136">
        <v>0.28799999999999998</v>
      </c>
      <c r="K4" s="136">
        <v>0.16108425689700001</v>
      </c>
      <c r="L4" s="134">
        <f t="shared" si="0"/>
        <v>0.19639392600882241</v>
      </c>
      <c r="M4" s="134">
        <f t="shared" si="1"/>
        <v>0.7</v>
      </c>
      <c r="N4" s="134">
        <f t="shared" si="2"/>
        <v>0.1</v>
      </c>
    </row>
    <row r="5" spans="1:14" s="134" customFormat="1">
      <c r="A5" s="135" t="s">
        <v>239</v>
      </c>
      <c r="B5" s="135" t="s">
        <v>95</v>
      </c>
      <c r="C5" s="135" t="s">
        <v>150</v>
      </c>
      <c r="D5" s="135">
        <v>1210</v>
      </c>
      <c r="E5" s="136">
        <v>0.22</v>
      </c>
      <c r="F5" s="136">
        <v>50.8</v>
      </c>
      <c r="G5" s="136">
        <v>0</v>
      </c>
      <c r="H5" s="136">
        <v>1.2450000000000001</v>
      </c>
      <c r="I5" s="136">
        <v>0.21299999999999999</v>
      </c>
      <c r="J5" s="136">
        <v>0.28799999999999998</v>
      </c>
      <c r="K5" s="136">
        <v>4.42160621889E-2</v>
      </c>
      <c r="L5" s="134">
        <f t="shared" si="0"/>
        <v>5.3908223020706879E-2</v>
      </c>
      <c r="M5" s="134">
        <f t="shared" si="1"/>
        <v>0.2</v>
      </c>
      <c r="N5" s="134">
        <f t="shared" si="2"/>
        <v>0</v>
      </c>
    </row>
    <row r="6" spans="1:14" s="134" customFormat="1">
      <c r="A6" s="135" t="s">
        <v>239</v>
      </c>
      <c r="B6" s="135" t="s">
        <v>95</v>
      </c>
      <c r="C6" s="135" t="s">
        <v>150</v>
      </c>
      <c r="D6" s="135">
        <v>1330</v>
      </c>
      <c r="E6" s="136">
        <v>0.22</v>
      </c>
      <c r="F6" s="136">
        <v>50.8</v>
      </c>
      <c r="G6" s="136">
        <v>0</v>
      </c>
      <c r="H6" s="136">
        <v>1.395</v>
      </c>
      <c r="I6" s="136">
        <v>0.33900000000000002</v>
      </c>
      <c r="J6" s="136">
        <v>0.39300000000000002</v>
      </c>
      <c r="K6" s="136">
        <v>1.1170935969</v>
      </c>
      <c r="L6" s="134">
        <f t="shared" si="0"/>
        <v>1.8585086171625302</v>
      </c>
      <c r="M6" s="134">
        <f t="shared" si="1"/>
        <v>7.1</v>
      </c>
      <c r="N6" s="134">
        <f t="shared" si="2"/>
        <v>2</v>
      </c>
    </row>
    <row r="7" spans="1:14" s="134" customFormat="1">
      <c r="A7" s="135" t="s">
        <v>239</v>
      </c>
      <c r="B7" s="135" t="s">
        <v>95</v>
      </c>
      <c r="C7" s="135" t="s">
        <v>150</v>
      </c>
      <c r="D7" s="135">
        <v>1210</v>
      </c>
      <c r="E7" s="136">
        <v>0.22</v>
      </c>
      <c r="F7" s="136">
        <v>50.8</v>
      </c>
      <c r="G7" s="136">
        <v>0</v>
      </c>
      <c r="H7" s="136">
        <v>1.2450000000000001</v>
      </c>
      <c r="I7" s="136">
        <v>0.21299999999999999</v>
      </c>
      <c r="J7" s="136">
        <v>0.28799999999999998</v>
      </c>
      <c r="K7" s="136">
        <v>6.94459000218</v>
      </c>
      <c r="L7" s="134">
        <f t="shared" si="0"/>
        <v>8.4668441306578544</v>
      </c>
      <c r="M7" s="134">
        <f t="shared" si="1"/>
        <v>28.7</v>
      </c>
      <c r="N7" s="134">
        <f t="shared" si="2"/>
        <v>6.4</v>
      </c>
    </row>
    <row r="8" spans="1:14" s="134" customFormat="1">
      <c r="A8" s="135" t="s">
        <v>239</v>
      </c>
      <c r="B8" s="135" t="s">
        <v>95</v>
      </c>
      <c r="C8" s="135" t="s">
        <v>150</v>
      </c>
      <c r="D8" s="135">
        <v>1330</v>
      </c>
      <c r="E8" s="136">
        <v>0.22</v>
      </c>
      <c r="F8" s="136">
        <v>50.8</v>
      </c>
      <c r="G8" s="136">
        <v>0</v>
      </c>
      <c r="H8" s="136">
        <v>1.395</v>
      </c>
      <c r="I8" s="136">
        <v>0.33900000000000002</v>
      </c>
      <c r="J8" s="136">
        <v>0.39300000000000002</v>
      </c>
      <c r="K8" s="136">
        <v>0.21370009350300001</v>
      </c>
      <c r="L8" s="134">
        <f t="shared" si="0"/>
        <v>0.35553284556094117</v>
      </c>
      <c r="M8" s="134">
        <f t="shared" si="1"/>
        <v>1.3</v>
      </c>
      <c r="N8" s="134">
        <f t="shared" si="2"/>
        <v>0.4</v>
      </c>
    </row>
    <row r="9" spans="1:14" s="134" customFormat="1">
      <c r="A9" s="135" t="s">
        <v>239</v>
      </c>
      <c r="B9" s="135" t="s">
        <v>95</v>
      </c>
      <c r="C9" s="135" t="s">
        <v>150</v>
      </c>
      <c r="D9" s="135">
        <v>1400</v>
      </c>
      <c r="E9" s="136">
        <v>0.22</v>
      </c>
      <c r="F9" s="136">
        <v>50.8</v>
      </c>
      <c r="G9" s="136">
        <v>0</v>
      </c>
      <c r="H9" s="136">
        <v>0.70899999999999996</v>
      </c>
      <c r="I9" s="136">
        <v>0.11700000000000001</v>
      </c>
      <c r="J9" s="136">
        <v>0.43099999999999999</v>
      </c>
      <c r="K9" s="136">
        <v>0.42758916512700001</v>
      </c>
      <c r="L9" s="134">
        <f t="shared" si="0"/>
        <v>0.78016493771855322</v>
      </c>
      <c r="M9" s="134">
        <f t="shared" si="1"/>
        <v>1.5</v>
      </c>
      <c r="N9" s="134">
        <f t="shared" si="2"/>
        <v>0.3</v>
      </c>
    </row>
    <row r="10" spans="1:14" s="134" customFormat="1">
      <c r="A10" s="135" t="s">
        <v>239</v>
      </c>
      <c r="B10" s="135" t="s">
        <v>95</v>
      </c>
      <c r="C10" s="135" t="s">
        <v>150</v>
      </c>
      <c r="D10" s="135">
        <v>4110</v>
      </c>
      <c r="E10" s="136">
        <v>0.22</v>
      </c>
      <c r="F10" s="136">
        <v>50.8</v>
      </c>
      <c r="G10" s="136">
        <v>0</v>
      </c>
      <c r="H10" s="136">
        <v>0.69099999999999995</v>
      </c>
      <c r="I10" s="136">
        <v>3.5999999999999997E-2</v>
      </c>
      <c r="J10" s="136">
        <v>0.26200000000000001</v>
      </c>
      <c r="K10" s="136">
        <v>0.99116340954600002</v>
      </c>
      <c r="L10" s="134">
        <f t="shared" si="0"/>
        <v>1.0993323763077869</v>
      </c>
      <c r="M10" s="134">
        <f t="shared" si="1"/>
        <v>2.1</v>
      </c>
      <c r="N10" s="134">
        <f t="shared" si="2"/>
        <v>0.3</v>
      </c>
    </row>
    <row r="11" spans="1:14" s="134" customFormat="1">
      <c r="A11" s="135" t="s">
        <v>239</v>
      </c>
      <c r="B11" s="135" t="s">
        <v>95</v>
      </c>
      <c r="C11" s="135" t="s">
        <v>150</v>
      </c>
      <c r="D11" s="135">
        <v>1210</v>
      </c>
      <c r="E11" s="136">
        <v>0.22</v>
      </c>
      <c r="F11" s="136">
        <v>50.8</v>
      </c>
      <c r="G11" s="136">
        <v>0</v>
      </c>
      <c r="H11" s="136">
        <v>1.2450000000000001</v>
      </c>
      <c r="I11" s="136">
        <v>0.21299999999999999</v>
      </c>
      <c r="J11" s="136">
        <v>0.28799999999999998</v>
      </c>
      <c r="K11" s="136">
        <v>3.95686163862</v>
      </c>
      <c r="L11" s="134">
        <f t="shared" si="0"/>
        <v>4.8242057098055033</v>
      </c>
      <c r="M11" s="134">
        <f t="shared" si="1"/>
        <v>16.3</v>
      </c>
      <c r="N11" s="134">
        <f t="shared" si="2"/>
        <v>3.7</v>
      </c>
    </row>
    <row r="12" spans="1:14">
      <c r="K12" s="134">
        <f t="shared" ref="K12:M12" si="3">SUM(K2:K11)</f>
        <v>55.337807297101897</v>
      </c>
      <c r="L12" s="134">
        <f t="shared" si="3"/>
        <v>85.911628719135052</v>
      </c>
      <c r="M12" s="134">
        <f t="shared" si="3"/>
        <v>316.20000000000005</v>
      </c>
      <c r="N12">
        <f>SUM(N2:N11)</f>
        <v>84.600000000000009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4.710937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238</v>
      </c>
      <c r="B2" s="135" t="s">
        <v>95</v>
      </c>
      <c r="C2" s="135" t="s">
        <v>150</v>
      </c>
      <c r="D2" s="135">
        <v>1210</v>
      </c>
      <c r="E2" s="136">
        <v>0.22</v>
      </c>
      <c r="F2" s="136">
        <v>50.8</v>
      </c>
      <c r="G2" s="136">
        <v>0</v>
      </c>
      <c r="H2" s="136">
        <v>1.2450000000000001</v>
      </c>
      <c r="I2" s="136">
        <v>0.21299999999999999</v>
      </c>
      <c r="J2" s="136">
        <v>0.28799999999999998</v>
      </c>
      <c r="K2" s="136">
        <v>4.7554619061399999</v>
      </c>
      <c r="L2" s="134">
        <f>F2*J2*K2/12</f>
        <v>5.7978591559658872</v>
      </c>
      <c r="M2" s="134">
        <f>ROUND(2.721*H2*L2,1)</f>
        <v>19.600000000000001</v>
      </c>
      <c r="N2" s="134">
        <f>ROUND((2.721*I2*L2)+(E2*K2),1)</f>
        <v>4.4000000000000004</v>
      </c>
    </row>
    <row r="3" spans="1:14" s="134" customFormat="1">
      <c r="A3" s="135" t="s">
        <v>238</v>
      </c>
      <c r="B3" s="135" t="s">
        <v>95</v>
      </c>
      <c r="C3" s="135" t="s">
        <v>150</v>
      </c>
      <c r="D3" s="135">
        <v>1330</v>
      </c>
      <c r="E3" s="136">
        <v>0.22</v>
      </c>
      <c r="F3" s="136">
        <v>50.8</v>
      </c>
      <c r="G3" s="136">
        <v>0</v>
      </c>
      <c r="H3" s="136">
        <v>1.395</v>
      </c>
      <c r="I3" s="136">
        <v>0.33900000000000002</v>
      </c>
      <c r="J3" s="136">
        <v>0.39300000000000002</v>
      </c>
      <c r="K3" s="136">
        <v>5.8508396722399998E-2</v>
      </c>
      <c r="L3" s="134">
        <f t="shared" ref="L3:L24" si="0">F3*J3*K3/12</f>
        <v>9.7340419627056876E-2</v>
      </c>
      <c r="M3" s="134">
        <f t="shared" ref="M3:M24" si="1">ROUND(2.721*H3*L3,1)</f>
        <v>0.4</v>
      </c>
      <c r="N3" s="134">
        <f t="shared" ref="N3:N24" si="2">ROUND((2.721*I3*L3)+(E3*K3),1)</f>
        <v>0.1</v>
      </c>
    </row>
    <row r="4" spans="1:14" s="134" customFormat="1">
      <c r="A4" s="135" t="s">
        <v>238</v>
      </c>
      <c r="B4" s="135" t="s">
        <v>95</v>
      </c>
      <c r="C4" s="135" t="s">
        <v>150</v>
      </c>
      <c r="D4" s="135">
        <v>1210</v>
      </c>
      <c r="E4" s="136">
        <v>0.22</v>
      </c>
      <c r="F4" s="136">
        <v>50.8</v>
      </c>
      <c r="G4" s="136">
        <v>0</v>
      </c>
      <c r="H4" s="136">
        <v>1.2450000000000001</v>
      </c>
      <c r="I4" s="136">
        <v>0.21299999999999999</v>
      </c>
      <c r="J4" s="136">
        <v>0.28799999999999998</v>
      </c>
      <c r="K4" s="136">
        <v>4.1136828745799998E-2</v>
      </c>
      <c r="L4" s="134">
        <f t="shared" si="0"/>
        <v>5.0154021606879352E-2</v>
      </c>
      <c r="M4" s="134">
        <f t="shared" si="1"/>
        <v>0.2</v>
      </c>
      <c r="N4" s="134">
        <f t="shared" si="2"/>
        <v>0</v>
      </c>
    </row>
    <row r="5" spans="1:14" s="134" customFormat="1">
      <c r="A5" s="135" t="s">
        <v>238</v>
      </c>
      <c r="B5" s="135" t="s">
        <v>95</v>
      </c>
      <c r="C5" s="135" t="s">
        <v>150</v>
      </c>
      <c r="D5" s="135">
        <v>1550</v>
      </c>
      <c r="E5" s="136">
        <v>0.22</v>
      </c>
      <c r="F5" s="136">
        <v>50.8</v>
      </c>
      <c r="G5" s="136">
        <v>0</v>
      </c>
      <c r="H5" s="136">
        <v>0.72099999999999997</v>
      </c>
      <c r="I5" s="136">
        <v>0.17</v>
      </c>
      <c r="J5" s="136">
        <v>0.34100000000000003</v>
      </c>
      <c r="K5" s="136">
        <v>1.21375642837</v>
      </c>
      <c r="L5" s="134">
        <f t="shared" si="0"/>
        <v>1.7521383214473198</v>
      </c>
      <c r="M5" s="134">
        <f t="shared" si="1"/>
        <v>3.4</v>
      </c>
      <c r="N5" s="134">
        <f t="shared" si="2"/>
        <v>1.1000000000000001</v>
      </c>
    </row>
    <row r="6" spans="1:14" s="134" customFormat="1">
      <c r="A6" s="135" t="s">
        <v>238</v>
      </c>
      <c r="B6" s="135" t="s">
        <v>93</v>
      </c>
      <c r="C6" s="135" t="s">
        <v>150</v>
      </c>
      <c r="D6" s="135">
        <v>1330</v>
      </c>
      <c r="E6" s="136">
        <v>0.22</v>
      </c>
      <c r="F6" s="136">
        <v>50.8</v>
      </c>
      <c r="G6" s="136">
        <v>0</v>
      </c>
      <c r="H6" s="136">
        <v>1.395</v>
      </c>
      <c r="I6" s="136">
        <v>0.33900000000000002</v>
      </c>
      <c r="J6" s="136">
        <v>0.39300000000000002</v>
      </c>
      <c r="K6" s="136">
        <v>1.66250837962</v>
      </c>
      <c r="L6" s="134">
        <f t="shared" si="0"/>
        <v>2.7659151911737943</v>
      </c>
      <c r="M6" s="134">
        <f t="shared" si="1"/>
        <v>10.5</v>
      </c>
      <c r="N6" s="134">
        <f t="shared" si="2"/>
        <v>2.9</v>
      </c>
    </row>
    <row r="7" spans="1:14" s="134" customFormat="1">
      <c r="A7" s="135" t="s">
        <v>238</v>
      </c>
      <c r="B7" s="135" t="s">
        <v>93</v>
      </c>
      <c r="C7" s="135" t="s">
        <v>150</v>
      </c>
      <c r="D7" s="135">
        <v>1210</v>
      </c>
      <c r="E7" s="136">
        <v>0.22</v>
      </c>
      <c r="F7" s="136">
        <v>50.8</v>
      </c>
      <c r="G7" s="136">
        <v>0</v>
      </c>
      <c r="H7" s="136">
        <v>1.2450000000000001</v>
      </c>
      <c r="I7" s="136">
        <v>0.21299999999999999</v>
      </c>
      <c r="J7" s="136">
        <v>0.28799999999999998</v>
      </c>
      <c r="K7" s="136">
        <v>2.5217985195799999</v>
      </c>
      <c r="L7" s="134">
        <f t="shared" si="0"/>
        <v>3.0745767550719356</v>
      </c>
      <c r="M7" s="134">
        <f t="shared" si="1"/>
        <v>10.4</v>
      </c>
      <c r="N7" s="134">
        <f t="shared" si="2"/>
        <v>2.2999999999999998</v>
      </c>
    </row>
    <row r="8" spans="1:14" s="134" customFormat="1">
      <c r="A8" s="135" t="s">
        <v>238</v>
      </c>
      <c r="B8" s="135" t="s">
        <v>93</v>
      </c>
      <c r="C8" s="135" t="s">
        <v>150</v>
      </c>
      <c r="D8" s="135">
        <v>1550</v>
      </c>
      <c r="E8" s="136">
        <v>0.22</v>
      </c>
      <c r="F8" s="136">
        <v>50.8</v>
      </c>
      <c r="G8" s="136">
        <v>0</v>
      </c>
      <c r="H8" s="136">
        <v>0.72099999999999997</v>
      </c>
      <c r="I8" s="136">
        <v>0.17</v>
      </c>
      <c r="J8" s="136">
        <v>0.34100000000000003</v>
      </c>
      <c r="K8" s="136">
        <v>3.80027623389</v>
      </c>
      <c r="L8" s="134">
        <f t="shared" si="0"/>
        <v>5.4859520953691421</v>
      </c>
      <c r="M8" s="134">
        <f t="shared" si="1"/>
        <v>10.8</v>
      </c>
      <c r="N8" s="134">
        <f t="shared" si="2"/>
        <v>3.4</v>
      </c>
    </row>
    <row r="9" spans="1:14" s="134" customFormat="1">
      <c r="A9" s="135" t="s">
        <v>238</v>
      </c>
      <c r="B9" s="135" t="s">
        <v>95</v>
      </c>
      <c r="C9" s="135" t="s">
        <v>150</v>
      </c>
      <c r="D9" s="135">
        <v>4220</v>
      </c>
      <c r="E9" s="136">
        <v>0.22</v>
      </c>
      <c r="F9" s="136">
        <v>50.8</v>
      </c>
      <c r="G9" s="136">
        <v>0</v>
      </c>
      <c r="H9" s="136">
        <v>0.69099999999999995</v>
      </c>
      <c r="I9" s="136">
        <v>3.5999999999999997E-2</v>
      </c>
      <c r="J9" s="136">
        <v>0.26200000000000001</v>
      </c>
      <c r="K9" s="136">
        <v>0.282807172562</v>
      </c>
      <c r="L9" s="134">
        <f t="shared" si="0"/>
        <v>0.31367086199426625</v>
      </c>
      <c r="M9" s="134">
        <f t="shared" si="1"/>
        <v>0.6</v>
      </c>
      <c r="N9" s="134">
        <f t="shared" si="2"/>
        <v>0.1</v>
      </c>
    </row>
    <row r="10" spans="1:14" s="134" customFormat="1">
      <c r="A10" s="135" t="s">
        <v>238</v>
      </c>
      <c r="B10" s="135" t="s">
        <v>95</v>
      </c>
      <c r="C10" s="135" t="s">
        <v>150</v>
      </c>
      <c r="D10" s="135">
        <v>4220</v>
      </c>
      <c r="E10" s="136">
        <v>0.22</v>
      </c>
      <c r="F10" s="136">
        <v>50.8</v>
      </c>
      <c r="G10" s="136">
        <v>0</v>
      </c>
      <c r="H10" s="136">
        <v>0.69099999999999995</v>
      </c>
      <c r="I10" s="136">
        <v>3.5999999999999997E-2</v>
      </c>
      <c r="J10" s="136">
        <v>0.26200000000000001</v>
      </c>
      <c r="K10" s="136">
        <v>4.2632962337100002</v>
      </c>
      <c r="L10" s="134">
        <f t="shared" si="0"/>
        <v>4.7285639626822187</v>
      </c>
      <c r="M10" s="134">
        <f t="shared" si="1"/>
        <v>8.9</v>
      </c>
      <c r="N10" s="134">
        <f t="shared" si="2"/>
        <v>1.4</v>
      </c>
    </row>
    <row r="11" spans="1:14" s="134" customFormat="1">
      <c r="A11" s="135" t="s">
        <v>238</v>
      </c>
      <c r="B11" s="135" t="s">
        <v>95</v>
      </c>
      <c r="C11" s="135" t="s">
        <v>150</v>
      </c>
      <c r="D11" s="135">
        <v>1210</v>
      </c>
      <c r="E11" s="136">
        <v>0.22</v>
      </c>
      <c r="F11" s="136">
        <v>50.8</v>
      </c>
      <c r="G11" s="136">
        <v>0</v>
      </c>
      <c r="H11" s="136">
        <v>1.2450000000000001</v>
      </c>
      <c r="I11" s="136">
        <v>0.21299999999999999</v>
      </c>
      <c r="J11" s="136">
        <v>0.28799999999999998</v>
      </c>
      <c r="K11" s="136">
        <v>8.6835935765799996E-2</v>
      </c>
      <c r="L11" s="134">
        <f t="shared" si="0"/>
        <v>0.10587037288566335</v>
      </c>
      <c r="M11" s="134">
        <f t="shared" si="1"/>
        <v>0.4</v>
      </c>
      <c r="N11" s="134">
        <f t="shared" si="2"/>
        <v>0.1</v>
      </c>
    </row>
    <row r="12" spans="1:14" s="134" customFormat="1">
      <c r="A12" s="135" t="s">
        <v>238</v>
      </c>
      <c r="B12" s="135" t="s">
        <v>93</v>
      </c>
      <c r="C12" s="135" t="s">
        <v>150</v>
      </c>
      <c r="D12" s="135">
        <v>4220</v>
      </c>
      <c r="E12" s="136">
        <v>0.22</v>
      </c>
      <c r="F12" s="136">
        <v>50.8</v>
      </c>
      <c r="G12" s="136">
        <v>0</v>
      </c>
      <c r="H12" s="136">
        <v>0.69099999999999995</v>
      </c>
      <c r="I12" s="136">
        <v>3.5999999999999997E-2</v>
      </c>
      <c r="J12" s="136">
        <v>0.26200000000000001</v>
      </c>
      <c r="K12" s="136">
        <v>0.123147246424</v>
      </c>
      <c r="L12" s="134">
        <f t="shared" si="0"/>
        <v>0.13658671591707253</v>
      </c>
      <c r="M12" s="134">
        <f t="shared" si="1"/>
        <v>0.3</v>
      </c>
      <c r="N12" s="134">
        <f t="shared" si="2"/>
        <v>0</v>
      </c>
    </row>
    <row r="13" spans="1:14" s="134" customFormat="1">
      <c r="A13" s="135" t="s">
        <v>238</v>
      </c>
      <c r="B13" s="135" t="s">
        <v>93</v>
      </c>
      <c r="C13" s="135" t="s">
        <v>150</v>
      </c>
      <c r="D13" s="135">
        <v>4220</v>
      </c>
      <c r="E13" s="136">
        <v>0.22</v>
      </c>
      <c r="F13" s="136">
        <v>50.8</v>
      </c>
      <c r="G13" s="136">
        <v>0</v>
      </c>
      <c r="H13" s="136">
        <v>0.69099999999999995</v>
      </c>
      <c r="I13" s="136">
        <v>3.5999999999999997E-2</v>
      </c>
      <c r="J13" s="136">
        <v>0.26200000000000001</v>
      </c>
      <c r="K13" s="136">
        <v>2.51427941698E-2</v>
      </c>
      <c r="L13" s="134">
        <f t="shared" si="0"/>
        <v>2.7886711106864175E-2</v>
      </c>
      <c r="M13" s="134">
        <f t="shared" si="1"/>
        <v>0.1</v>
      </c>
      <c r="N13" s="134">
        <f t="shared" si="2"/>
        <v>0</v>
      </c>
    </row>
    <row r="14" spans="1:14" s="134" customFormat="1">
      <c r="A14" s="135" t="s">
        <v>238</v>
      </c>
      <c r="B14" s="135" t="s">
        <v>93</v>
      </c>
      <c r="C14" s="135" t="s">
        <v>150</v>
      </c>
      <c r="D14" s="135">
        <v>1210</v>
      </c>
      <c r="E14" s="136">
        <v>0.22</v>
      </c>
      <c r="F14" s="136">
        <v>50.8</v>
      </c>
      <c r="G14" s="136">
        <v>0</v>
      </c>
      <c r="H14" s="136">
        <v>1.2450000000000001</v>
      </c>
      <c r="I14" s="136">
        <v>0.21299999999999999</v>
      </c>
      <c r="J14" s="136">
        <v>0.28799999999999998</v>
      </c>
      <c r="K14" s="136">
        <v>1.8860098802900001</v>
      </c>
      <c r="L14" s="134">
        <f t="shared" si="0"/>
        <v>2.2994232460495678</v>
      </c>
      <c r="M14" s="134">
        <f t="shared" si="1"/>
        <v>7.8</v>
      </c>
      <c r="N14" s="134">
        <f t="shared" si="2"/>
        <v>1.7</v>
      </c>
    </row>
    <row r="15" spans="1:14" s="134" customFormat="1">
      <c r="A15" s="135" t="s">
        <v>238</v>
      </c>
      <c r="B15" s="135" t="s">
        <v>95</v>
      </c>
      <c r="C15" s="135" t="s">
        <v>150</v>
      </c>
      <c r="D15" s="135">
        <v>1210</v>
      </c>
      <c r="E15" s="136">
        <v>0.22</v>
      </c>
      <c r="F15" s="136">
        <v>50.8</v>
      </c>
      <c r="G15" s="136">
        <v>0</v>
      </c>
      <c r="H15" s="136">
        <v>1.2450000000000001</v>
      </c>
      <c r="I15" s="136">
        <v>0.21299999999999999</v>
      </c>
      <c r="J15" s="136">
        <v>0.28799999999999998</v>
      </c>
      <c r="K15" s="136">
        <v>0.199844031482</v>
      </c>
      <c r="L15" s="134">
        <f t="shared" si="0"/>
        <v>0.24364984318285435</v>
      </c>
      <c r="M15" s="134">
        <f t="shared" si="1"/>
        <v>0.8</v>
      </c>
      <c r="N15" s="134">
        <f t="shared" si="2"/>
        <v>0.2</v>
      </c>
    </row>
    <row r="16" spans="1:14" s="134" customFormat="1">
      <c r="A16" s="135" t="s">
        <v>238</v>
      </c>
      <c r="B16" s="135" t="s">
        <v>93</v>
      </c>
      <c r="C16" s="135" t="s">
        <v>150</v>
      </c>
      <c r="D16" s="135">
        <v>4220</v>
      </c>
      <c r="E16" s="136">
        <v>0.22</v>
      </c>
      <c r="F16" s="136">
        <v>50.8</v>
      </c>
      <c r="G16" s="136">
        <v>0</v>
      </c>
      <c r="H16" s="136">
        <v>0.69099999999999995</v>
      </c>
      <c r="I16" s="136">
        <v>3.5999999999999997E-2</v>
      </c>
      <c r="J16" s="136">
        <v>0.26200000000000001</v>
      </c>
      <c r="K16" s="136">
        <v>1.3627425213600001E-2</v>
      </c>
      <c r="L16" s="134">
        <f t="shared" si="0"/>
        <v>1.5114631551910881E-2</v>
      </c>
      <c r="M16" s="134">
        <f t="shared" si="1"/>
        <v>0</v>
      </c>
      <c r="N16" s="134">
        <f t="shared" si="2"/>
        <v>0</v>
      </c>
    </row>
    <row r="17" spans="1:14" s="134" customFormat="1">
      <c r="A17" s="135" t="s">
        <v>238</v>
      </c>
      <c r="B17" s="135" t="s">
        <v>93</v>
      </c>
      <c r="C17" s="135" t="s">
        <v>150</v>
      </c>
      <c r="D17" s="135">
        <v>1210</v>
      </c>
      <c r="E17" s="136">
        <v>0.22</v>
      </c>
      <c r="F17" s="136">
        <v>50.8</v>
      </c>
      <c r="G17" s="136">
        <v>0</v>
      </c>
      <c r="H17" s="136">
        <v>1.2450000000000001</v>
      </c>
      <c r="I17" s="136">
        <v>0.21299999999999999</v>
      </c>
      <c r="J17" s="136">
        <v>0.28799999999999998</v>
      </c>
      <c r="K17" s="136">
        <v>7.9857790283900006E-3</v>
      </c>
      <c r="L17" s="134">
        <f t="shared" si="0"/>
        <v>9.7362617914130874E-3</v>
      </c>
      <c r="M17" s="134">
        <f t="shared" si="1"/>
        <v>0</v>
      </c>
      <c r="N17" s="134">
        <f t="shared" si="2"/>
        <v>0</v>
      </c>
    </row>
    <row r="18" spans="1:14" s="134" customFormat="1">
      <c r="A18" s="135" t="s">
        <v>238</v>
      </c>
      <c r="B18" s="135" t="s">
        <v>91</v>
      </c>
      <c r="C18" s="135" t="s">
        <v>150</v>
      </c>
      <c r="D18" s="135">
        <v>1210</v>
      </c>
      <c r="E18" s="136">
        <v>0.22</v>
      </c>
      <c r="F18" s="136">
        <v>50.8</v>
      </c>
      <c r="G18" s="136">
        <v>0</v>
      </c>
      <c r="H18" s="136">
        <v>1.2450000000000001</v>
      </c>
      <c r="I18" s="136">
        <v>0.21299999999999999</v>
      </c>
      <c r="J18" s="136">
        <v>0.28799999999999998</v>
      </c>
      <c r="K18" s="136">
        <v>3.8283854727299997E-2</v>
      </c>
      <c r="L18" s="134">
        <f t="shared" si="0"/>
        <v>4.6675675683524154E-2</v>
      </c>
      <c r="M18" s="134">
        <f t="shared" si="1"/>
        <v>0.2</v>
      </c>
      <c r="N18" s="134">
        <f t="shared" si="2"/>
        <v>0</v>
      </c>
    </row>
    <row r="19" spans="1:14" s="134" customFormat="1">
      <c r="A19" s="135" t="s">
        <v>238</v>
      </c>
      <c r="B19" s="135" t="s">
        <v>91</v>
      </c>
      <c r="C19" s="135" t="s">
        <v>150</v>
      </c>
      <c r="D19" s="135">
        <v>1550</v>
      </c>
      <c r="E19" s="136">
        <v>0.22</v>
      </c>
      <c r="F19" s="136">
        <v>50.8</v>
      </c>
      <c r="G19" s="136">
        <v>0</v>
      </c>
      <c r="H19" s="136">
        <v>0.72099999999999997</v>
      </c>
      <c r="I19" s="136">
        <v>0.17</v>
      </c>
      <c r="J19" s="136">
        <v>0.34100000000000003</v>
      </c>
      <c r="K19" s="136">
        <v>6.7861546779600004E-2</v>
      </c>
      <c r="L19" s="134">
        <f t="shared" si="0"/>
        <v>9.796266687947125E-2</v>
      </c>
      <c r="M19" s="134">
        <f t="shared" si="1"/>
        <v>0.2</v>
      </c>
      <c r="N19" s="134">
        <f t="shared" si="2"/>
        <v>0.1</v>
      </c>
    </row>
    <row r="20" spans="1:14" s="134" customFormat="1">
      <c r="A20" s="135" t="s">
        <v>238</v>
      </c>
      <c r="B20" s="135" t="s">
        <v>95</v>
      </c>
      <c r="C20" s="135" t="s">
        <v>150</v>
      </c>
      <c r="D20" s="135">
        <v>4220</v>
      </c>
      <c r="E20" s="136">
        <v>0.22</v>
      </c>
      <c r="F20" s="136">
        <v>50.8</v>
      </c>
      <c r="G20" s="136">
        <v>0</v>
      </c>
      <c r="H20" s="136">
        <v>0.69099999999999995</v>
      </c>
      <c r="I20" s="136">
        <v>3.5999999999999997E-2</v>
      </c>
      <c r="J20" s="136">
        <v>0.26200000000000001</v>
      </c>
      <c r="K20" s="136">
        <v>1.54902688215E-3</v>
      </c>
      <c r="L20" s="134">
        <f t="shared" si="0"/>
        <v>1.7180773492219701E-3</v>
      </c>
      <c r="M20" s="134">
        <f t="shared" si="1"/>
        <v>0</v>
      </c>
      <c r="N20" s="134">
        <f t="shared" si="2"/>
        <v>0</v>
      </c>
    </row>
    <row r="21" spans="1:14" s="134" customFormat="1">
      <c r="A21" s="135" t="s">
        <v>238</v>
      </c>
      <c r="B21" s="135" t="s">
        <v>95</v>
      </c>
      <c r="C21" s="135" t="s">
        <v>150</v>
      </c>
      <c r="D21" s="135">
        <v>1330</v>
      </c>
      <c r="E21" s="136">
        <v>0.22</v>
      </c>
      <c r="F21" s="136">
        <v>50.8</v>
      </c>
      <c r="G21" s="136">
        <v>0</v>
      </c>
      <c r="H21" s="136">
        <v>1.395</v>
      </c>
      <c r="I21" s="136">
        <v>0.33900000000000002</v>
      </c>
      <c r="J21" s="136">
        <v>0.39300000000000002</v>
      </c>
      <c r="K21" s="136">
        <v>4.9258646879499999</v>
      </c>
      <c r="L21" s="134">
        <f t="shared" si="0"/>
        <v>8.1951610813424143</v>
      </c>
      <c r="M21" s="134">
        <f t="shared" si="1"/>
        <v>31.1</v>
      </c>
      <c r="N21" s="134">
        <f t="shared" si="2"/>
        <v>8.6</v>
      </c>
    </row>
    <row r="22" spans="1:14" s="134" customFormat="1">
      <c r="A22" s="135" t="s">
        <v>238</v>
      </c>
      <c r="B22" s="135" t="s">
        <v>95</v>
      </c>
      <c r="C22" s="135" t="s">
        <v>150</v>
      </c>
      <c r="D22" s="135">
        <v>1210</v>
      </c>
      <c r="E22" s="136">
        <v>0.22</v>
      </c>
      <c r="F22" s="136">
        <v>50.8</v>
      </c>
      <c r="G22" s="136">
        <v>0</v>
      </c>
      <c r="H22" s="136">
        <v>1.2450000000000001</v>
      </c>
      <c r="I22" s="136">
        <v>0.21299999999999999</v>
      </c>
      <c r="J22" s="136">
        <v>0.28799999999999998</v>
      </c>
      <c r="K22" s="136">
        <v>28.706887970499999</v>
      </c>
      <c r="L22" s="134">
        <f t="shared" si="0"/>
        <v>34.999437813633598</v>
      </c>
      <c r="M22" s="134">
        <f t="shared" si="1"/>
        <v>118.6</v>
      </c>
      <c r="N22" s="134">
        <f t="shared" si="2"/>
        <v>26.6</v>
      </c>
    </row>
    <row r="23" spans="1:14" s="134" customFormat="1">
      <c r="A23" s="135" t="s">
        <v>238</v>
      </c>
      <c r="B23" s="135" t="s">
        <v>95</v>
      </c>
      <c r="C23" s="135" t="s">
        <v>150</v>
      </c>
      <c r="D23" s="135">
        <v>1210</v>
      </c>
      <c r="E23" s="136">
        <v>0.22</v>
      </c>
      <c r="F23" s="136">
        <v>50.8</v>
      </c>
      <c r="G23" s="136">
        <v>0</v>
      </c>
      <c r="H23" s="136">
        <v>1.2450000000000001</v>
      </c>
      <c r="I23" s="136">
        <v>0.21299999999999999</v>
      </c>
      <c r="J23" s="136">
        <v>0.28799999999999998</v>
      </c>
      <c r="K23" s="136">
        <v>1.10044499553E-2</v>
      </c>
      <c r="L23" s="134">
        <f t="shared" si="0"/>
        <v>1.3416625385501759E-2</v>
      </c>
      <c r="M23" s="134">
        <f t="shared" si="1"/>
        <v>0</v>
      </c>
      <c r="N23" s="134">
        <f t="shared" si="2"/>
        <v>0</v>
      </c>
    </row>
    <row r="24" spans="1:14" s="134" customFormat="1">
      <c r="A24" s="135" t="s">
        <v>238</v>
      </c>
      <c r="B24" s="135" t="s">
        <v>93</v>
      </c>
      <c r="C24" s="135" t="s">
        <v>150</v>
      </c>
      <c r="D24" s="135">
        <v>1210</v>
      </c>
      <c r="E24" s="136">
        <v>0.22</v>
      </c>
      <c r="F24" s="136">
        <v>50.8</v>
      </c>
      <c r="G24" s="136">
        <v>0</v>
      </c>
      <c r="H24" s="136">
        <v>1.2450000000000001</v>
      </c>
      <c r="I24" s="136">
        <v>0.21299999999999999</v>
      </c>
      <c r="J24" s="136">
        <v>0.28799999999999998</v>
      </c>
      <c r="K24" s="136">
        <v>3.04842106661</v>
      </c>
      <c r="L24" s="134">
        <f t="shared" si="0"/>
        <v>3.7166349644109116</v>
      </c>
      <c r="M24" s="134">
        <f t="shared" si="1"/>
        <v>12.6</v>
      </c>
      <c r="N24" s="134">
        <f t="shared" si="2"/>
        <v>2.8</v>
      </c>
    </row>
    <row r="25" spans="1:14">
      <c r="K25" s="134">
        <f t="shared" ref="K25:M25" si="3">SUM(K2:K24)</f>
        <v>57.742015795118135</v>
      </c>
      <c r="L25" s="134">
        <f t="shared" si="3"/>
        <v>73.97544547210849</v>
      </c>
      <c r="M25" s="134">
        <f t="shared" si="3"/>
        <v>236.89999999999998</v>
      </c>
      <c r="N25">
        <f>SUM(N2:N24)</f>
        <v>55.8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0"/>
  <sheetViews>
    <sheetView workbookViewId="0">
      <selection activeCell="L1" sqref="L1:N2"/>
    </sheetView>
  </sheetViews>
  <sheetFormatPr defaultRowHeight="15"/>
  <cols>
    <col min="1" max="1" width="16.710937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1" width="13.7109375" bestFit="1" customWidth="1"/>
    <col min="12" max="12" width="13.8554687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236</v>
      </c>
      <c r="B2" s="135" t="s">
        <v>95</v>
      </c>
      <c r="C2" s="135" t="s">
        <v>150</v>
      </c>
      <c r="D2" s="135">
        <v>1210</v>
      </c>
      <c r="E2" s="136">
        <v>0.22</v>
      </c>
      <c r="F2" s="136">
        <v>50.8</v>
      </c>
      <c r="G2" s="136">
        <v>0</v>
      </c>
      <c r="H2" s="136">
        <v>1.2450000000000001</v>
      </c>
      <c r="I2" s="136">
        <v>0.21299999999999999</v>
      </c>
      <c r="J2" s="136">
        <v>0.28799999999999998</v>
      </c>
      <c r="K2" s="136">
        <v>0.43182893405099998</v>
      </c>
      <c r="L2" s="134">
        <f>F2*J2*K2/12</f>
        <v>0.52648583639497903</v>
      </c>
      <c r="M2" s="134">
        <f>ROUND(2.721*H2*L2,1)</f>
        <v>1.8</v>
      </c>
      <c r="N2" s="134">
        <f>ROUND((2.721*I2*L2)+(E2*K2),1)</f>
        <v>0.4</v>
      </c>
    </row>
    <row r="3" spans="1:14" s="134" customFormat="1">
      <c r="A3" s="135" t="s">
        <v>236</v>
      </c>
      <c r="B3" s="135" t="s">
        <v>95</v>
      </c>
      <c r="C3" s="135" t="s">
        <v>150</v>
      </c>
      <c r="D3" s="135">
        <v>1210</v>
      </c>
      <c r="E3" s="136">
        <v>0.22</v>
      </c>
      <c r="F3" s="136">
        <v>50.8</v>
      </c>
      <c r="G3" s="136">
        <v>0</v>
      </c>
      <c r="H3" s="136">
        <v>1.2450000000000001</v>
      </c>
      <c r="I3" s="136">
        <v>0.21299999999999999</v>
      </c>
      <c r="J3" s="136">
        <v>0.28799999999999998</v>
      </c>
      <c r="K3" s="136">
        <v>0.172928182273</v>
      </c>
      <c r="L3" s="134">
        <f t="shared" ref="L3:L39" si="0">F3*J3*K3/12</f>
        <v>0.21083403982724158</v>
      </c>
      <c r="M3" s="134">
        <f t="shared" ref="M3:M39" si="1">ROUND(2.721*H3*L3,1)</f>
        <v>0.7</v>
      </c>
      <c r="N3" s="134">
        <f t="shared" ref="N3:N39" si="2">ROUND((2.721*I3*L3)+(E3*K3),1)</f>
        <v>0.2</v>
      </c>
    </row>
    <row r="4" spans="1:14" s="134" customFormat="1">
      <c r="A4" s="135" t="s">
        <v>236</v>
      </c>
      <c r="B4" s="135" t="s">
        <v>95</v>
      </c>
      <c r="C4" s="135" t="s">
        <v>150</v>
      </c>
      <c r="D4" s="135">
        <v>5120</v>
      </c>
      <c r="E4" s="136">
        <v>0.22</v>
      </c>
      <c r="F4" s="136">
        <v>50.8</v>
      </c>
      <c r="G4" s="136">
        <v>0</v>
      </c>
      <c r="H4" s="136">
        <v>0.505</v>
      </c>
      <c r="I4" s="136">
        <v>6.8000000000000005E-2</v>
      </c>
      <c r="J4" s="136">
        <v>5.2999999999999999E-2</v>
      </c>
      <c r="K4" s="136">
        <v>1.1603425438600001E-2</v>
      </c>
      <c r="L4" s="134">
        <f t="shared" si="0"/>
        <v>2.6034218875738862E-3</v>
      </c>
      <c r="M4" s="134">
        <f t="shared" si="1"/>
        <v>0</v>
      </c>
      <c r="N4" s="134">
        <f t="shared" si="2"/>
        <v>0</v>
      </c>
    </row>
    <row r="5" spans="1:14" s="134" customFormat="1">
      <c r="A5" s="135" t="s">
        <v>236</v>
      </c>
      <c r="B5" s="135" t="s">
        <v>95</v>
      </c>
      <c r="C5" s="135" t="s">
        <v>150</v>
      </c>
      <c r="D5" s="135">
        <v>5120</v>
      </c>
      <c r="E5" s="136">
        <v>0.22</v>
      </c>
      <c r="F5" s="136">
        <v>50.8</v>
      </c>
      <c r="G5" s="136">
        <v>0</v>
      </c>
      <c r="H5" s="136">
        <v>0.505</v>
      </c>
      <c r="I5" s="136">
        <v>6.8000000000000005E-2</v>
      </c>
      <c r="J5" s="136">
        <v>5.2999999999999999E-2</v>
      </c>
      <c r="K5" s="136">
        <v>0.120531625771</v>
      </c>
      <c r="L5" s="134">
        <f t="shared" si="0"/>
        <v>2.7043279102153362E-2</v>
      </c>
      <c r="M5" s="134">
        <f t="shared" si="1"/>
        <v>0</v>
      </c>
      <c r="N5" s="134">
        <f t="shared" si="2"/>
        <v>0</v>
      </c>
    </row>
    <row r="6" spans="1:14" s="134" customFormat="1">
      <c r="A6" s="135" t="s">
        <v>236</v>
      </c>
      <c r="B6" s="135" t="s">
        <v>93</v>
      </c>
      <c r="C6" s="135" t="s">
        <v>150</v>
      </c>
      <c r="D6" s="135">
        <v>1210</v>
      </c>
      <c r="E6" s="136">
        <v>0.22</v>
      </c>
      <c r="F6" s="136">
        <v>50.8</v>
      </c>
      <c r="G6" s="136">
        <v>0</v>
      </c>
      <c r="H6" s="136">
        <v>1.2450000000000001</v>
      </c>
      <c r="I6" s="136">
        <v>0.21299999999999999</v>
      </c>
      <c r="J6" s="136">
        <v>0.28799999999999998</v>
      </c>
      <c r="K6" s="136">
        <v>3.58505165533</v>
      </c>
      <c r="L6" s="134">
        <f t="shared" si="0"/>
        <v>4.3708949781783355</v>
      </c>
      <c r="M6" s="134">
        <f t="shared" si="1"/>
        <v>14.8</v>
      </c>
      <c r="N6" s="134">
        <f t="shared" si="2"/>
        <v>3.3</v>
      </c>
    </row>
    <row r="7" spans="1:14" s="134" customFormat="1">
      <c r="A7" s="135" t="s">
        <v>236</v>
      </c>
      <c r="B7" s="135" t="s">
        <v>91</v>
      </c>
      <c r="C7" s="135" t="s">
        <v>150</v>
      </c>
      <c r="D7" s="135">
        <v>1210</v>
      </c>
      <c r="E7" s="136">
        <v>0.22</v>
      </c>
      <c r="F7" s="136">
        <v>50.8</v>
      </c>
      <c r="G7" s="136">
        <v>0</v>
      </c>
      <c r="H7" s="136">
        <v>1.2450000000000001</v>
      </c>
      <c r="I7" s="136">
        <v>0.21299999999999999</v>
      </c>
      <c r="J7" s="136">
        <v>0.28799999999999998</v>
      </c>
      <c r="K7" s="136">
        <v>9.5344699797699994E-2</v>
      </c>
      <c r="L7" s="134">
        <f t="shared" si="0"/>
        <v>0.11624425799335582</v>
      </c>
      <c r="M7" s="134">
        <f t="shared" si="1"/>
        <v>0.4</v>
      </c>
      <c r="N7" s="134">
        <f t="shared" si="2"/>
        <v>0.1</v>
      </c>
    </row>
    <row r="8" spans="1:14" s="134" customFormat="1">
      <c r="A8" s="135" t="s">
        <v>236</v>
      </c>
      <c r="B8" s="135" t="s">
        <v>95</v>
      </c>
      <c r="C8" s="135" t="s">
        <v>150</v>
      </c>
      <c r="D8" s="135">
        <v>1210</v>
      </c>
      <c r="E8" s="136">
        <v>0.22</v>
      </c>
      <c r="F8" s="136">
        <v>50.8</v>
      </c>
      <c r="G8" s="136">
        <v>0</v>
      </c>
      <c r="H8" s="136">
        <v>1.2450000000000001</v>
      </c>
      <c r="I8" s="136">
        <v>0.21299999999999999</v>
      </c>
      <c r="J8" s="136">
        <v>0.28799999999999998</v>
      </c>
      <c r="K8" s="136">
        <v>8.6534725959699996E-4</v>
      </c>
      <c r="L8" s="134">
        <f t="shared" si="0"/>
        <v>1.0550313789006623E-3</v>
      </c>
      <c r="M8" s="134">
        <f t="shared" si="1"/>
        <v>0</v>
      </c>
      <c r="N8" s="134">
        <f t="shared" si="2"/>
        <v>0</v>
      </c>
    </row>
    <row r="9" spans="1:14" s="134" customFormat="1">
      <c r="A9" s="135" t="s">
        <v>236</v>
      </c>
      <c r="B9" s="135" t="s">
        <v>93</v>
      </c>
      <c r="C9" s="135" t="s">
        <v>150</v>
      </c>
      <c r="D9" s="135">
        <v>1210</v>
      </c>
      <c r="E9" s="136">
        <v>0.22</v>
      </c>
      <c r="F9" s="136">
        <v>50.8</v>
      </c>
      <c r="G9" s="136">
        <v>0</v>
      </c>
      <c r="H9" s="136">
        <v>1.2450000000000001</v>
      </c>
      <c r="I9" s="136">
        <v>0.21299999999999999</v>
      </c>
      <c r="J9" s="136">
        <v>0.28799999999999998</v>
      </c>
      <c r="K9" s="136">
        <v>3.4738275080300002E-2</v>
      </c>
      <c r="L9" s="134">
        <f t="shared" si="0"/>
        <v>4.2352904977901756E-2</v>
      </c>
      <c r="M9" s="134">
        <f t="shared" si="1"/>
        <v>0.1</v>
      </c>
      <c r="N9" s="134">
        <f t="shared" si="2"/>
        <v>0</v>
      </c>
    </row>
    <row r="10" spans="1:14" s="134" customFormat="1">
      <c r="A10" s="135" t="s">
        <v>236</v>
      </c>
      <c r="B10" s="135" t="s">
        <v>93</v>
      </c>
      <c r="C10" s="135" t="s">
        <v>150</v>
      </c>
      <c r="D10" s="135">
        <v>4110</v>
      </c>
      <c r="E10" s="136">
        <v>0.22</v>
      </c>
      <c r="F10" s="136">
        <v>50.8</v>
      </c>
      <c r="G10" s="136">
        <v>0</v>
      </c>
      <c r="H10" s="136">
        <v>0.69099999999999995</v>
      </c>
      <c r="I10" s="136">
        <v>3.5999999999999997E-2</v>
      </c>
      <c r="J10" s="136">
        <v>0.26200000000000001</v>
      </c>
      <c r="K10" s="136">
        <v>1.8899264107100001E-2</v>
      </c>
      <c r="L10" s="134">
        <f t="shared" si="0"/>
        <v>2.0961803796654851E-2</v>
      </c>
      <c r="M10" s="134">
        <f t="shared" si="1"/>
        <v>0</v>
      </c>
      <c r="N10" s="134">
        <f t="shared" si="2"/>
        <v>0</v>
      </c>
    </row>
    <row r="11" spans="1:14" s="134" customFormat="1">
      <c r="A11" s="135" t="s">
        <v>236</v>
      </c>
      <c r="B11" s="135" t="s">
        <v>93</v>
      </c>
      <c r="C11" s="135" t="s">
        <v>150</v>
      </c>
      <c r="D11" s="135">
        <v>1210</v>
      </c>
      <c r="E11" s="136">
        <v>0.22</v>
      </c>
      <c r="F11" s="136">
        <v>50.8</v>
      </c>
      <c r="G11" s="136">
        <v>0</v>
      </c>
      <c r="H11" s="136">
        <v>1.2450000000000001</v>
      </c>
      <c r="I11" s="136">
        <v>0.21299999999999999</v>
      </c>
      <c r="J11" s="136">
        <v>0.28799999999999998</v>
      </c>
      <c r="K11" s="136">
        <v>0.25677897371000002</v>
      </c>
      <c r="L11" s="134">
        <f t="shared" si="0"/>
        <v>0.31306492474723197</v>
      </c>
      <c r="M11" s="134">
        <f t="shared" si="1"/>
        <v>1.1000000000000001</v>
      </c>
      <c r="N11" s="134">
        <f t="shared" si="2"/>
        <v>0.2</v>
      </c>
    </row>
    <row r="12" spans="1:14" s="134" customFormat="1">
      <c r="A12" s="135" t="s">
        <v>236</v>
      </c>
      <c r="B12" s="135" t="s">
        <v>93</v>
      </c>
      <c r="C12" s="135" t="s">
        <v>150</v>
      </c>
      <c r="D12" s="135">
        <v>1210</v>
      </c>
      <c r="E12" s="136">
        <v>0.22</v>
      </c>
      <c r="F12" s="136">
        <v>50.8</v>
      </c>
      <c r="G12" s="136">
        <v>0</v>
      </c>
      <c r="H12" s="136">
        <v>1.2450000000000001</v>
      </c>
      <c r="I12" s="136">
        <v>0.21299999999999999</v>
      </c>
      <c r="J12" s="136">
        <v>0.28799999999999998</v>
      </c>
      <c r="K12" s="136">
        <v>3.08449886937</v>
      </c>
      <c r="L12" s="134">
        <f t="shared" si="0"/>
        <v>3.7606210215359037</v>
      </c>
      <c r="M12" s="134">
        <f t="shared" si="1"/>
        <v>12.7</v>
      </c>
      <c r="N12" s="134">
        <f t="shared" si="2"/>
        <v>2.9</v>
      </c>
    </row>
    <row r="13" spans="1:14" s="134" customFormat="1">
      <c r="A13" s="135" t="s">
        <v>236</v>
      </c>
      <c r="B13" s="135" t="s">
        <v>93</v>
      </c>
      <c r="C13" s="135" t="s">
        <v>150</v>
      </c>
      <c r="D13" s="135">
        <v>1210</v>
      </c>
      <c r="E13" s="136">
        <v>0.22</v>
      </c>
      <c r="F13" s="136">
        <v>50.8</v>
      </c>
      <c r="G13" s="136">
        <v>0</v>
      </c>
      <c r="H13" s="136">
        <v>1.2450000000000001</v>
      </c>
      <c r="I13" s="136">
        <v>0.21299999999999999</v>
      </c>
      <c r="J13" s="136">
        <v>0.28799999999999998</v>
      </c>
      <c r="K13" s="136">
        <v>5.5773128626799999E-2</v>
      </c>
      <c r="L13" s="134">
        <f t="shared" si="0"/>
        <v>6.7998598421794551E-2</v>
      </c>
      <c r="M13" s="134">
        <f t="shared" si="1"/>
        <v>0.2</v>
      </c>
      <c r="N13" s="134">
        <f t="shared" si="2"/>
        <v>0.1</v>
      </c>
    </row>
    <row r="14" spans="1:14" s="134" customFormat="1">
      <c r="A14" s="135" t="s">
        <v>236</v>
      </c>
      <c r="B14" s="135" t="s">
        <v>93</v>
      </c>
      <c r="C14" s="135" t="s">
        <v>150</v>
      </c>
      <c r="D14" s="135">
        <v>1210</v>
      </c>
      <c r="E14" s="136">
        <v>0.22</v>
      </c>
      <c r="F14" s="136">
        <v>50.8</v>
      </c>
      <c r="G14" s="136">
        <v>0</v>
      </c>
      <c r="H14" s="136">
        <v>1.2450000000000001</v>
      </c>
      <c r="I14" s="136">
        <v>0.21299999999999999</v>
      </c>
      <c r="J14" s="136">
        <v>0.28799999999999998</v>
      </c>
      <c r="K14" s="136">
        <v>1.38509104384E-2</v>
      </c>
      <c r="L14" s="134">
        <f t="shared" si="0"/>
        <v>1.6887030006497276E-2</v>
      </c>
      <c r="M14" s="134">
        <f t="shared" si="1"/>
        <v>0.1</v>
      </c>
      <c r="N14" s="134">
        <f t="shared" si="2"/>
        <v>0</v>
      </c>
    </row>
    <row r="15" spans="1:14" s="134" customFormat="1">
      <c r="A15" s="135" t="s">
        <v>236</v>
      </c>
      <c r="B15" s="135" t="s">
        <v>93</v>
      </c>
      <c r="C15" s="135" t="s">
        <v>150</v>
      </c>
      <c r="D15" s="135">
        <v>4110</v>
      </c>
      <c r="E15" s="136">
        <v>0.22</v>
      </c>
      <c r="F15" s="136">
        <v>50.8</v>
      </c>
      <c r="G15" s="136">
        <v>0</v>
      </c>
      <c r="H15" s="136">
        <v>0.69099999999999995</v>
      </c>
      <c r="I15" s="136">
        <v>3.5999999999999997E-2</v>
      </c>
      <c r="J15" s="136">
        <v>0.26200000000000001</v>
      </c>
      <c r="K15" s="136">
        <v>8.5520467476099995</v>
      </c>
      <c r="L15" s="134">
        <f t="shared" si="0"/>
        <v>9.4853601159991694</v>
      </c>
      <c r="M15" s="134">
        <f t="shared" si="1"/>
        <v>17.8</v>
      </c>
      <c r="N15" s="134">
        <f t="shared" si="2"/>
        <v>2.8</v>
      </c>
    </row>
    <row r="16" spans="1:14" s="134" customFormat="1">
      <c r="A16" s="135" t="s">
        <v>236</v>
      </c>
      <c r="B16" s="135"/>
      <c r="C16" s="135" t="s">
        <v>150</v>
      </c>
      <c r="D16" s="135">
        <v>1210</v>
      </c>
      <c r="E16" s="136">
        <v>0.22</v>
      </c>
      <c r="F16" s="136">
        <v>50.8</v>
      </c>
      <c r="G16" s="136">
        <v>0</v>
      </c>
      <c r="H16" s="136">
        <v>1.2450000000000001</v>
      </c>
      <c r="I16" s="136">
        <v>0.21299999999999999</v>
      </c>
      <c r="J16" s="136">
        <v>0.28799999999999998</v>
      </c>
      <c r="K16" s="136">
        <v>1.0223212838600001E-2</v>
      </c>
      <c r="L16" s="134">
        <f t="shared" si="0"/>
        <v>1.2464141092821119E-2</v>
      </c>
      <c r="M16" s="134">
        <f t="shared" si="1"/>
        <v>0</v>
      </c>
      <c r="N16" s="134">
        <f t="shared" si="2"/>
        <v>0</v>
      </c>
    </row>
    <row r="17" spans="1:14" s="134" customFormat="1">
      <c r="A17" s="135" t="s">
        <v>236</v>
      </c>
      <c r="B17" s="135"/>
      <c r="C17" s="135" t="s">
        <v>150</v>
      </c>
      <c r="D17" s="135">
        <v>1210</v>
      </c>
      <c r="E17" s="136">
        <v>0.22</v>
      </c>
      <c r="F17" s="136">
        <v>50.8</v>
      </c>
      <c r="G17" s="136">
        <v>0</v>
      </c>
      <c r="H17" s="136">
        <v>1.2450000000000001</v>
      </c>
      <c r="I17" s="136">
        <v>0.21299999999999999</v>
      </c>
      <c r="J17" s="136">
        <v>0.28799999999999998</v>
      </c>
      <c r="K17" s="136">
        <v>0.42563417772399997</v>
      </c>
      <c r="L17" s="134">
        <f t="shared" si="0"/>
        <v>0.51893318948110068</v>
      </c>
      <c r="M17" s="134">
        <f t="shared" si="1"/>
        <v>1.8</v>
      </c>
      <c r="N17" s="134">
        <f t="shared" si="2"/>
        <v>0.4</v>
      </c>
    </row>
    <row r="18" spans="1:14" s="134" customFormat="1">
      <c r="A18" s="135" t="s">
        <v>236</v>
      </c>
      <c r="B18" s="135"/>
      <c r="C18" s="135" t="s">
        <v>150</v>
      </c>
      <c r="D18" s="135">
        <v>1210</v>
      </c>
      <c r="E18" s="136">
        <v>0.22</v>
      </c>
      <c r="F18" s="136">
        <v>50.8</v>
      </c>
      <c r="G18" s="136">
        <v>0</v>
      </c>
      <c r="H18" s="136">
        <v>1.2450000000000001</v>
      </c>
      <c r="I18" s="136">
        <v>0.21299999999999999</v>
      </c>
      <c r="J18" s="136">
        <v>0.28799999999999998</v>
      </c>
      <c r="K18" s="136">
        <v>5.0496065448799997E-2</v>
      </c>
      <c r="L18" s="134">
        <f t="shared" si="0"/>
        <v>6.156480299517695E-2</v>
      </c>
      <c r="M18" s="134">
        <f t="shared" si="1"/>
        <v>0.2</v>
      </c>
      <c r="N18" s="134">
        <f t="shared" si="2"/>
        <v>0</v>
      </c>
    </row>
    <row r="19" spans="1:14" s="134" customFormat="1">
      <c r="A19" s="135" t="s">
        <v>236</v>
      </c>
      <c r="B19" s="135"/>
      <c r="C19" s="135" t="s">
        <v>150</v>
      </c>
      <c r="D19" s="135">
        <v>1210</v>
      </c>
      <c r="E19" s="136">
        <v>0.22</v>
      </c>
      <c r="F19" s="136">
        <v>50.8</v>
      </c>
      <c r="G19" s="136">
        <v>0</v>
      </c>
      <c r="H19" s="136">
        <v>1.2450000000000001</v>
      </c>
      <c r="I19" s="136">
        <v>0.21299999999999999</v>
      </c>
      <c r="J19" s="136">
        <v>0.28799999999999998</v>
      </c>
      <c r="K19" s="136">
        <v>1.9930418104400001</v>
      </c>
      <c r="L19" s="134">
        <f t="shared" si="0"/>
        <v>2.429916575288448</v>
      </c>
      <c r="M19" s="134">
        <f t="shared" si="1"/>
        <v>8.1999999999999993</v>
      </c>
      <c r="N19" s="134">
        <f t="shared" si="2"/>
        <v>1.8</v>
      </c>
    </row>
    <row r="20" spans="1:14" s="134" customFormat="1">
      <c r="A20" s="135" t="s">
        <v>236</v>
      </c>
      <c r="B20" s="135"/>
      <c r="C20" s="135" t="s">
        <v>150</v>
      </c>
      <c r="D20" s="135">
        <v>1210</v>
      </c>
      <c r="E20" s="136">
        <v>0.22</v>
      </c>
      <c r="F20" s="136">
        <v>50.8</v>
      </c>
      <c r="G20" s="136">
        <v>0</v>
      </c>
      <c r="H20" s="136">
        <v>1.2450000000000001</v>
      </c>
      <c r="I20" s="136">
        <v>0.21299999999999999</v>
      </c>
      <c r="J20" s="136">
        <v>0.28799999999999998</v>
      </c>
      <c r="K20" s="136">
        <v>1.55943263716</v>
      </c>
      <c r="L20" s="134">
        <f t="shared" si="0"/>
        <v>1.9012602712254718</v>
      </c>
      <c r="M20" s="134">
        <f t="shared" si="1"/>
        <v>6.4</v>
      </c>
      <c r="N20" s="134">
        <f t="shared" si="2"/>
        <v>1.4</v>
      </c>
    </row>
    <row r="21" spans="1:14" s="134" customFormat="1">
      <c r="A21" s="135" t="s">
        <v>236</v>
      </c>
      <c r="B21" s="135"/>
      <c r="C21" s="135" t="s">
        <v>150</v>
      </c>
      <c r="D21" s="135">
        <v>1210</v>
      </c>
      <c r="E21" s="136">
        <v>0.22</v>
      </c>
      <c r="F21" s="136">
        <v>50.8</v>
      </c>
      <c r="G21" s="136">
        <v>0</v>
      </c>
      <c r="H21" s="136">
        <v>1.2450000000000001</v>
      </c>
      <c r="I21" s="136">
        <v>0.21299999999999999</v>
      </c>
      <c r="J21" s="136">
        <v>0.28799999999999998</v>
      </c>
      <c r="K21" s="136">
        <v>0.96439724097500001</v>
      </c>
      <c r="L21" s="134">
        <f t="shared" si="0"/>
        <v>1.1757931161967199</v>
      </c>
      <c r="M21" s="134">
        <f t="shared" si="1"/>
        <v>4</v>
      </c>
      <c r="N21" s="134">
        <f t="shared" si="2"/>
        <v>0.9</v>
      </c>
    </row>
    <row r="22" spans="1:14" s="134" customFormat="1">
      <c r="A22" s="135" t="s">
        <v>236</v>
      </c>
      <c r="B22" s="135"/>
      <c r="C22" s="135" t="s">
        <v>150</v>
      </c>
      <c r="D22" s="135">
        <v>5120</v>
      </c>
      <c r="E22" s="136">
        <v>0.22</v>
      </c>
      <c r="F22" s="136">
        <v>50.8</v>
      </c>
      <c r="G22" s="136">
        <v>0</v>
      </c>
      <c r="H22" s="136">
        <v>0.505</v>
      </c>
      <c r="I22" s="136">
        <v>6.8000000000000005E-2</v>
      </c>
      <c r="J22" s="136">
        <v>5.2999999999999999E-2</v>
      </c>
      <c r="K22" s="136">
        <v>8.2143037405300004E-2</v>
      </c>
      <c r="L22" s="134">
        <f t="shared" si="0"/>
        <v>1.8430159492502474E-2</v>
      </c>
      <c r="M22" s="134">
        <f t="shared" si="1"/>
        <v>0</v>
      </c>
      <c r="N22" s="134">
        <f t="shared" si="2"/>
        <v>0</v>
      </c>
    </row>
    <row r="23" spans="1:14" s="134" customFormat="1">
      <c r="A23" s="135" t="s">
        <v>236</v>
      </c>
      <c r="B23" s="135" t="s">
        <v>95</v>
      </c>
      <c r="C23" s="135" t="s">
        <v>150</v>
      </c>
      <c r="D23" s="135">
        <v>1210</v>
      </c>
      <c r="E23" s="136">
        <v>0.22</v>
      </c>
      <c r="F23" s="136">
        <v>50.8</v>
      </c>
      <c r="G23" s="136">
        <v>0</v>
      </c>
      <c r="H23" s="136">
        <v>1.2450000000000001</v>
      </c>
      <c r="I23" s="136">
        <v>0.21299999999999999</v>
      </c>
      <c r="J23" s="136">
        <v>0.28799999999999998</v>
      </c>
      <c r="K23" s="136">
        <v>8.5946864379899998E-2</v>
      </c>
      <c r="L23" s="134">
        <f t="shared" si="0"/>
        <v>0.10478641705197406</v>
      </c>
      <c r="M23" s="134">
        <f t="shared" si="1"/>
        <v>0.4</v>
      </c>
      <c r="N23" s="134">
        <f t="shared" si="2"/>
        <v>0.1</v>
      </c>
    </row>
    <row r="24" spans="1:14" s="134" customFormat="1">
      <c r="A24" s="135" t="s">
        <v>236</v>
      </c>
      <c r="B24" s="135" t="s">
        <v>95</v>
      </c>
      <c r="C24" s="135" t="s">
        <v>150</v>
      </c>
      <c r="D24" s="135">
        <v>5120</v>
      </c>
      <c r="E24" s="136">
        <v>0.22</v>
      </c>
      <c r="F24" s="136">
        <v>50.8</v>
      </c>
      <c r="G24" s="136">
        <v>0</v>
      </c>
      <c r="H24" s="136">
        <v>0.505</v>
      </c>
      <c r="I24" s="136">
        <v>6.8000000000000005E-2</v>
      </c>
      <c r="J24" s="136">
        <v>5.2999999999999999E-2</v>
      </c>
      <c r="K24" s="136">
        <v>0.95485438447600002</v>
      </c>
      <c r="L24" s="134">
        <f t="shared" si="0"/>
        <v>0.21423749539693185</v>
      </c>
      <c r="M24" s="134">
        <f t="shared" si="1"/>
        <v>0.3</v>
      </c>
      <c r="N24" s="134">
        <f t="shared" si="2"/>
        <v>0.2</v>
      </c>
    </row>
    <row r="25" spans="1:14" s="134" customFormat="1">
      <c r="A25" s="135" t="s">
        <v>236</v>
      </c>
      <c r="B25" s="135" t="s">
        <v>95</v>
      </c>
      <c r="C25" s="135" t="s">
        <v>150</v>
      </c>
      <c r="D25" s="135">
        <v>4220</v>
      </c>
      <c r="E25" s="136">
        <v>0.22</v>
      </c>
      <c r="F25" s="136">
        <v>50.8</v>
      </c>
      <c r="G25" s="136">
        <v>0</v>
      </c>
      <c r="H25" s="136">
        <v>0.69099999999999995</v>
      </c>
      <c r="I25" s="136">
        <v>3.5999999999999997E-2</v>
      </c>
      <c r="J25" s="136">
        <v>0.26200000000000001</v>
      </c>
      <c r="K25" s="136">
        <v>0.30289928377999997</v>
      </c>
      <c r="L25" s="134">
        <f t="shared" si="0"/>
        <v>0.33595569228319061</v>
      </c>
      <c r="M25" s="134">
        <f t="shared" si="1"/>
        <v>0.6</v>
      </c>
      <c r="N25" s="134">
        <f t="shared" si="2"/>
        <v>0.1</v>
      </c>
    </row>
    <row r="26" spans="1:14" s="134" customFormat="1">
      <c r="A26" s="135" t="s">
        <v>236</v>
      </c>
      <c r="B26" s="135" t="s">
        <v>93</v>
      </c>
      <c r="C26" s="135" t="s">
        <v>150</v>
      </c>
      <c r="D26" s="135">
        <v>1210</v>
      </c>
      <c r="E26" s="136">
        <v>0.22</v>
      </c>
      <c r="F26" s="136">
        <v>50.8</v>
      </c>
      <c r="G26" s="136">
        <v>0</v>
      </c>
      <c r="H26" s="136">
        <v>1.2450000000000001</v>
      </c>
      <c r="I26" s="136">
        <v>0.21299999999999999</v>
      </c>
      <c r="J26" s="136">
        <v>0.28799999999999998</v>
      </c>
      <c r="K26" s="136">
        <v>1.7751796205299999</v>
      </c>
      <c r="L26" s="134">
        <f t="shared" si="0"/>
        <v>2.1642989933501755</v>
      </c>
      <c r="M26" s="134">
        <f t="shared" si="1"/>
        <v>7.3</v>
      </c>
      <c r="N26" s="134">
        <f t="shared" si="2"/>
        <v>1.6</v>
      </c>
    </row>
    <row r="27" spans="1:14" s="134" customFormat="1">
      <c r="A27" s="135" t="s">
        <v>236</v>
      </c>
      <c r="B27" s="135" t="s">
        <v>95</v>
      </c>
      <c r="C27" s="135" t="s">
        <v>150</v>
      </c>
      <c r="D27" s="135">
        <v>1210</v>
      </c>
      <c r="E27" s="136">
        <v>0.22</v>
      </c>
      <c r="F27" s="136">
        <v>50.8</v>
      </c>
      <c r="G27" s="136">
        <v>0</v>
      </c>
      <c r="H27" s="136">
        <v>1.2450000000000001</v>
      </c>
      <c r="I27" s="136">
        <v>0.21299999999999999</v>
      </c>
      <c r="J27" s="136">
        <v>0.28799999999999998</v>
      </c>
      <c r="K27" s="136">
        <v>9.4259383152699994E-3</v>
      </c>
      <c r="L27" s="134">
        <f t="shared" si="0"/>
        <v>1.1492103993977182E-2</v>
      </c>
      <c r="M27" s="134">
        <f t="shared" si="1"/>
        <v>0</v>
      </c>
      <c r="N27" s="134">
        <f t="shared" si="2"/>
        <v>0</v>
      </c>
    </row>
    <row r="28" spans="1:14" s="134" customFormat="1">
      <c r="A28" s="135" t="s">
        <v>236</v>
      </c>
      <c r="B28" s="135" t="s">
        <v>95</v>
      </c>
      <c r="C28" s="135" t="s">
        <v>150</v>
      </c>
      <c r="D28" s="135">
        <v>5120</v>
      </c>
      <c r="E28" s="136">
        <v>0.22</v>
      </c>
      <c r="F28" s="136">
        <v>50.8</v>
      </c>
      <c r="G28" s="136">
        <v>0</v>
      </c>
      <c r="H28" s="136">
        <v>0.505</v>
      </c>
      <c r="I28" s="136">
        <v>6.8000000000000005E-2</v>
      </c>
      <c r="J28" s="136">
        <v>5.2999999999999999E-2</v>
      </c>
      <c r="K28" s="136">
        <v>3.12957106608</v>
      </c>
      <c r="L28" s="134">
        <f t="shared" si="0"/>
        <v>0.70217142819281586</v>
      </c>
      <c r="M28" s="134">
        <f t="shared" si="1"/>
        <v>1</v>
      </c>
      <c r="N28" s="134">
        <f t="shared" si="2"/>
        <v>0.8</v>
      </c>
    </row>
    <row r="29" spans="1:14" s="134" customFormat="1">
      <c r="A29" s="135" t="s">
        <v>236</v>
      </c>
      <c r="B29" s="135" t="s">
        <v>95</v>
      </c>
      <c r="C29" s="135" t="s">
        <v>150</v>
      </c>
      <c r="D29" s="135">
        <v>5120</v>
      </c>
      <c r="E29" s="136">
        <v>0.22</v>
      </c>
      <c r="F29" s="136">
        <v>50.8</v>
      </c>
      <c r="G29" s="136">
        <v>0</v>
      </c>
      <c r="H29" s="136">
        <v>0.505</v>
      </c>
      <c r="I29" s="136">
        <v>6.8000000000000005E-2</v>
      </c>
      <c r="J29" s="136">
        <v>5.2999999999999999E-2</v>
      </c>
      <c r="K29" s="136">
        <v>0.68789517007199996</v>
      </c>
      <c r="L29" s="134">
        <f t="shared" si="0"/>
        <v>0.15434074632515438</v>
      </c>
      <c r="M29" s="134">
        <f t="shared" si="1"/>
        <v>0.2</v>
      </c>
      <c r="N29" s="134">
        <f t="shared" si="2"/>
        <v>0.2</v>
      </c>
    </row>
    <row r="30" spans="1:14" s="134" customFormat="1">
      <c r="A30" s="135" t="s">
        <v>236</v>
      </c>
      <c r="B30" s="135" t="s">
        <v>95</v>
      </c>
      <c r="C30" s="135" t="s">
        <v>150</v>
      </c>
      <c r="D30" s="135">
        <v>4110</v>
      </c>
      <c r="E30" s="136">
        <v>0.22</v>
      </c>
      <c r="F30" s="136">
        <v>50.8</v>
      </c>
      <c r="G30" s="136">
        <v>0</v>
      </c>
      <c r="H30" s="136">
        <v>0.69099999999999995</v>
      </c>
      <c r="I30" s="136">
        <v>3.5999999999999997E-2</v>
      </c>
      <c r="J30" s="136">
        <v>0.26200000000000001</v>
      </c>
      <c r="K30" s="136">
        <v>0.58262021943800002</v>
      </c>
      <c r="L30" s="134">
        <f t="shared" si="0"/>
        <v>0.64620350605266708</v>
      </c>
      <c r="M30" s="134">
        <f t="shared" si="1"/>
        <v>1.2</v>
      </c>
      <c r="N30" s="134">
        <f t="shared" si="2"/>
        <v>0.2</v>
      </c>
    </row>
    <row r="31" spans="1:14" s="134" customFormat="1">
      <c r="A31" s="135" t="s">
        <v>236</v>
      </c>
      <c r="B31" s="135" t="s">
        <v>95</v>
      </c>
      <c r="C31" s="135" t="s">
        <v>150</v>
      </c>
      <c r="D31" s="135">
        <v>4110</v>
      </c>
      <c r="E31" s="136">
        <v>0.22</v>
      </c>
      <c r="F31" s="136">
        <v>50.8</v>
      </c>
      <c r="G31" s="136">
        <v>0</v>
      </c>
      <c r="H31" s="136">
        <v>0.69099999999999995</v>
      </c>
      <c r="I31" s="136">
        <v>3.5999999999999997E-2</v>
      </c>
      <c r="J31" s="136">
        <v>0.26200000000000001</v>
      </c>
      <c r="K31" s="136">
        <v>5.8903895014999999E-2</v>
      </c>
      <c r="L31" s="134">
        <f t="shared" si="0"/>
        <v>6.5332273424303658E-2</v>
      </c>
      <c r="M31" s="134">
        <f t="shared" si="1"/>
        <v>0.1</v>
      </c>
      <c r="N31" s="134">
        <f t="shared" si="2"/>
        <v>0</v>
      </c>
    </row>
    <row r="32" spans="1:14" s="134" customFormat="1">
      <c r="A32" s="135" t="s">
        <v>236</v>
      </c>
      <c r="B32" s="135" t="s">
        <v>95</v>
      </c>
      <c r="C32" s="135" t="s">
        <v>150</v>
      </c>
      <c r="D32" s="135">
        <v>4110</v>
      </c>
      <c r="E32" s="136">
        <v>0.22</v>
      </c>
      <c r="F32" s="136">
        <v>50.8</v>
      </c>
      <c r="G32" s="136">
        <v>0</v>
      </c>
      <c r="H32" s="136">
        <v>0.69099999999999995</v>
      </c>
      <c r="I32" s="136">
        <v>3.5999999999999997E-2</v>
      </c>
      <c r="J32" s="136">
        <v>0.26200000000000001</v>
      </c>
      <c r="K32" s="136">
        <v>7.9112919498199993E-6</v>
      </c>
      <c r="L32" s="134">
        <f t="shared" si="0"/>
        <v>8.7746776112770215E-6</v>
      </c>
      <c r="M32" s="134">
        <f t="shared" si="1"/>
        <v>0</v>
      </c>
      <c r="N32" s="134">
        <f t="shared" si="2"/>
        <v>0</v>
      </c>
    </row>
    <row r="33" spans="1:14" s="134" customFormat="1">
      <c r="A33" s="135" t="s">
        <v>236</v>
      </c>
      <c r="B33" s="135" t="s">
        <v>95</v>
      </c>
      <c r="C33" s="135" t="s">
        <v>150</v>
      </c>
      <c r="D33" s="135">
        <v>1210</v>
      </c>
      <c r="E33" s="136">
        <v>0.22</v>
      </c>
      <c r="F33" s="136">
        <v>50.8</v>
      </c>
      <c r="G33" s="136">
        <v>0</v>
      </c>
      <c r="H33" s="136">
        <v>1.2450000000000001</v>
      </c>
      <c r="I33" s="136">
        <v>0.21299999999999999</v>
      </c>
      <c r="J33" s="136">
        <v>0.28799999999999998</v>
      </c>
      <c r="K33" s="136">
        <v>0.93754266567199995</v>
      </c>
      <c r="L33" s="134">
        <f t="shared" si="0"/>
        <v>1.143052017987302</v>
      </c>
      <c r="M33" s="134">
        <f t="shared" si="1"/>
        <v>3.9</v>
      </c>
      <c r="N33" s="134">
        <f t="shared" si="2"/>
        <v>0.9</v>
      </c>
    </row>
    <row r="34" spans="1:14" s="134" customFormat="1">
      <c r="A34" s="135" t="s">
        <v>236</v>
      </c>
      <c r="B34" s="135" t="s">
        <v>95</v>
      </c>
      <c r="C34" s="135" t="s">
        <v>150</v>
      </c>
      <c r="D34" s="135">
        <v>1210</v>
      </c>
      <c r="E34" s="136">
        <v>0.22</v>
      </c>
      <c r="F34" s="136">
        <v>50.8</v>
      </c>
      <c r="G34" s="136">
        <v>0</v>
      </c>
      <c r="H34" s="136">
        <v>1.2450000000000001</v>
      </c>
      <c r="I34" s="136">
        <v>0.21299999999999999</v>
      </c>
      <c r="J34" s="136">
        <v>0.28799999999999998</v>
      </c>
      <c r="K34" s="136">
        <v>0.79660544483100004</v>
      </c>
      <c r="L34" s="134">
        <f t="shared" si="0"/>
        <v>0.97122135833795509</v>
      </c>
      <c r="M34" s="134">
        <f t="shared" si="1"/>
        <v>3.3</v>
      </c>
      <c r="N34" s="134">
        <f t="shared" si="2"/>
        <v>0.7</v>
      </c>
    </row>
    <row r="35" spans="1:14" s="134" customFormat="1">
      <c r="A35" s="135" t="s">
        <v>236</v>
      </c>
      <c r="B35" s="135" t="s">
        <v>95</v>
      </c>
      <c r="C35" s="135" t="s">
        <v>150</v>
      </c>
      <c r="D35" s="135">
        <v>1210</v>
      </c>
      <c r="E35" s="136">
        <v>0.22</v>
      </c>
      <c r="F35" s="136">
        <v>50.8</v>
      </c>
      <c r="G35" s="136">
        <v>0</v>
      </c>
      <c r="H35" s="136">
        <v>1.2450000000000001</v>
      </c>
      <c r="I35" s="136">
        <v>0.21299999999999999</v>
      </c>
      <c r="J35" s="136">
        <v>0.28799999999999998</v>
      </c>
      <c r="K35" s="136">
        <v>0.15558093688899999</v>
      </c>
      <c r="L35" s="134">
        <f t="shared" si="0"/>
        <v>0.18968427825506876</v>
      </c>
      <c r="M35" s="134">
        <f t="shared" si="1"/>
        <v>0.6</v>
      </c>
      <c r="N35" s="134">
        <f t="shared" si="2"/>
        <v>0.1</v>
      </c>
    </row>
    <row r="36" spans="1:14" s="134" customFormat="1">
      <c r="A36" s="135" t="s">
        <v>236</v>
      </c>
      <c r="B36" s="135" t="s">
        <v>93</v>
      </c>
      <c r="C36" s="135" t="s">
        <v>150</v>
      </c>
      <c r="D36" s="135">
        <v>1210</v>
      </c>
      <c r="E36" s="136">
        <v>0.22</v>
      </c>
      <c r="F36" s="136">
        <v>50.8</v>
      </c>
      <c r="G36" s="136">
        <v>0</v>
      </c>
      <c r="H36" s="136">
        <v>1.2450000000000001</v>
      </c>
      <c r="I36" s="136">
        <v>0.21299999999999999</v>
      </c>
      <c r="J36" s="136">
        <v>0.28799999999999998</v>
      </c>
      <c r="K36" s="136">
        <v>5.1246836870199999E-2</v>
      </c>
      <c r="L36" s="134">
        <f t="shared" si="0"/>
        <v>6.2480143512147833E-2</v>
      </c>
      <c r="M36" s="134">
        <f t="shared" si="1"/>
        <v>0.2</v>
      </c>
      <c r="N36" s="134">
        <f t="shared" si="2"/>
        <v>0</v>
      </c>
    </row>
    <row r="37" spans="1:14" s="134" customFormat="1">
      <c r="A37" s="135" t="s">
        <v>236</v>
      </c>
      <c r="B37" s="135" t="s">
        <v>95</v>
      </c>
      <c r="C37" s="135" t="s">
        <v>150</v>
      </c>
      <c r="D37" s="135">
        <v>1210</v>
      </c>
      <c r="E37" s="136">
        <v>0.22</v>
      </c>
      <c r="F37" s="136">
        <v>50.8</v>
      </c>
      <c r="G37" s="136">
        <v>0</v>
      </c>
      <c r="H37" s="136">
        <v>1.2450000000000001</v>
      </c>
      <c r="I37" s="136">
        <v>0.21299999999999999</v>
      </c>
      <c r="J37" s="136">
        <v>0.28799999999999998</v>
      </c>
      <c r="K37" s="136">
        <v>0.25529354761700002</v>
      </c>
      <c r="L37" s="134">
        <f t="shared" si="0"/>
        <v>0.31125389325464636</v>
      </c>
      <c r="M37" s="134">
        <f t="shared" si="1"/>
        <v>1.1000000000000001</v>
      </c>
      <c r="N37" s="134">
        <f t="shared" si="2"/>
        <v>0.2</v>
      </c>
    </row>
    <row r="38" spans="1:14" s="134" customFormat="1">
      <c r="A38" s="135" t="s">
        <v>236</v>
      </c>
      <c r="B38" s="135" t="s">
        <v>93</v>
      </c>
      <c r="C38" s="135" t="s">
        <v>150</v>
      </c>
      <c r="D38" s="135">
        <v>1210</v>
      </c>
      <c r="E38" s="136">
        <v>0.22</v>
      </c>
      <c r="F38" s="136">
        <v>50.8</v>
      </c>
      <c r="G38" s="136">
        <v>0</v>
      </c>
      <c r="H38" s="136">
        <v>1.2450000000000001</v>
      </c>
      <c r="I38" s="136">
        <v>0.21299999999999999</v>
      </c>
      <c r="J38" s="136">
        <v>0.28799999999999998</v>
      </c>
      <c r="K38" s="136">
        <v>6.8311592380799993E-2</v>
      </c>
      <c r="L38" s="134">
        <f t="shared" si="0"/>
        <v>8.3285493430671334E-2</v>
      </c>
      <c r="M38" s="134">
        <f t="shared" si="1"/>
        <v>0.3</v>
      </c>
      <c r="N38" s="134">
        <f t="shared" si="2"/>
        <v>0.1</v>
      </c>
    </row>
    <row r="39" spans="1:14" s="134" customFormat="1">
      <c r="A39" s="135" t="s">
        <v>236</v>
      </c>
      <c r="B39" s="135" t="s">
        <v>93</v>
      </c>
      <c r="C39" s="135" t="s">
        <v>150</v>
      </c>
      <c r="D39" s="135">
        <v>5120</v>
      </c>
      <c r="E39" s="136">
        <v>0.22</v>
      </c>
      <c r="F39" s="136">
        <v>50.8</v>
      </c>
      <c r="G39" s="136">
        <v>0</v>
      </c>
      <c r="H39" s="136">
        <v>0.505</v>
      </c>
      <c r="I39" s="136">
        <v>6.8000000000000005E-2</v>
      </c>
      <c r="J39" s="136">
        <v>5.2999999999999999E-2</v>
      </c>
      <c r="K39" s="136">
        <v>0.14516304394900001</v>
      </c>
      <c r="L39" s="134">
        <f t="shared" si="0"/>
        <v>3.256974829402396E-2</v>
      </c>
      <c r="M39" s="134">
        <f t="shared" si="1"/>
        <v>0</v>
      </c>
      <c r="N39" s="134">
        <f t="shared" si="2"/>
        <v>0</v>
      </c>
    </row>
    <row r="40" spans="1:14">
      <c r="K40" s="134">
        <f t="shared" ref="K40:M40" si="3">SUM(K2:K39)</f>
        <v>31.517156642442316</v>
      </c>
      <c r="L40" s="134">
        <f t="shared" si="3"/>
        <v>32.273143863840545</v>
      </c>
      <c r="M40" s="134">
        <f t="shared" si="3"/>
        <v>90.8</v>
      </c>
      <c r="N40">
        <f>SUM(N2:N39)</f>
        <v>19.7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27"/>
  <sheetViews>
    <sheetView workbookViewId="0">
      <pane ySplit="1" topLeftCell="A200" activePane="bottomLeft" state="frozen"/>
      <selection pane="bottomLeft" activeCell="N227" sqref="K227:N227"/>
    </sheetView>
  </sheetViews>
  <sheetFormatPr defaultRowHeight="15"/>
  <cols>
    <col min="1" max="1" width="24.710937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5.570312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242</v>
      </c>
      <c r="B2" s="135"/>
      <c r="C2" s="135" t="s">
        <v>150</v>
      </c>
      <c r="D2" s="135">
        <v>2210</v>
      </c>
      <c r="E2" s="136">
        <v>0.22</v>
      </c>
      <c r="F2" s="136">
        <v>50.8</v>
      </c>
      <c r="G2" s="136">
        <v>0</v>
      </c>
      <c r="H2" s="136">
        <v>1.347</v>
      </c>
      <c r="I2" s="136">
        <v>0.27400000000000002</v>
      </c>
      <c r="J2" s="136">
        <v>0.315</v>
      </c>
      <c r="K2" s="136">
        <v>0.137218478256</v>
      </c>
      <c r="L2" s="134">
        <f>F2*J2*K2/12</f>
        <v>0.18298084075437601</v>
      </c>
      <c r="M2" s="134">
        <f>ROUND(2.721*H2*L2,1)</f>
        <v>0.7</v>
      </c>
      <c r="N2" s="134">
        <f>ROUND((2.721*I2*L2)+(E2*K2),1)</f>
        <v>0.2</v>
      </c>
    </row>
    <row r="3" spans="1:14" s="134" customFormat="1">
      <c r="A3" s="135" t="s">
        <v>242</v>
      </c>
      <c r="B3" s="135"/>
      <c r="C3" s="135" t="s">
        <v>150</v>
      </c>
      <c r="D3" s="135">
        <v>4220</v>
      </c>
      <c r="E3" s="136">
        <v>0.22</v>
      </c>
      <c r="F3" s="136">
        <v>50.8</v>
      </c>
      <c r="G3" s="136">
        <v>0</v>
      </c>
      <c r="H3" s="136">
        <v>0.69099999999999995</v>
      </c>
      <c r="I3" s="136">
        <v>3.5999999999999997E-2</v>
      </c>
      <c r="J3" s="136">
        <v>0.26200000000000001</v>
      </c>
      <c r="K3" s="136">
        <v>0.13321107621299999</v>
      </c>
      <c r="L3" s="134">
        <f t="shared" ref="L3:L66" si="0">F3*J3*K3/12</f>
        <v>0.14774884499704538</v>
      </c>
      <c r="M3" s="134">
        <f t="shared" ref="M3:M66" si="1">ROUND(2.721*H3*L3,1)</f>
        <v>0.3</v>
      </c>
      <c r="N3" s="134">
        <f t="shared" ref="N3:N66" si="2">ROUND((2.721*I3*L3)+(E3*K3),1)</f>
        <v>0</v>
      </c>
    </row>
    <row r="4" spans="1:14" s="134" customFormat="1">
      <c r="A4" s="135" t="s">
        <v>242</v>
      </c>
      <c r="B4" s="135"/>
      <c r="C4" s="135" t="s">
        <v>150</v>
      </c>
      <c r="D4" s="135">
        <v>5300</v>
      </c>
      <c r="E4" s="136">
        <v>0.22</v>
      </c>
      <c r="F4" s="136">
        <v>50.8</v>
      </c>
      <c r="G4" s="136">
        <v>0</v>
      </c>
      <c r="H4" s="136">
        <v>0.505</v>
      </c>
      <c r="I4" s="136">
        <v>6.8000000000000005E-2</v>
      </c>
      <c r="J4" s="136">
        <v>5.2999999999999999E-2</v>
      </c>
      <c r="K4" s="136">
        <v>1.2412752675400001E-2</v>
      </c>
      <c r="L4" s="134">
        <f t="shared" si="0"/>
        <v>2.7850079419372465E-3</v>
      </c>
      <c r="M4" s="134">
        <f t="shared" si="1"/>
        <v>0</v>
      </c>
      <c r="N4" s="134">
        <f t="shared" si="2"/>
        <v>0</v>
      </c>
    </row>
    <row r="5" spans="1:14" s="134" customFormat="1">
      <c r="A5" s="135" t="s">
        <v>242</v>
      </c>
      <c r="B5" s="135" t="s">
        <v>93</v>
      </c>
      <c r="C5" s="135" t="s">
        <v>150</v>
      </c>
      <c r="D5" s="135">
        <v>1390</v>
      </c>
      <c r="E5" s="136">
        <v>0.22</v>
      </c>
      <c r="F5" s="136">
        <v>50.8</v>
      </c>
      <c r="G5" s="136">
        <v>0</v>
      </c>
      <c r="H5" s="136">
        <v>1.395</v>
      </c>
      <c r="I5" s="136">
        <v>0.33900000000000002</v>
      </c>
      <c r="J5" s="136">
        <v>0.39300000000000002</v>
      </c>
      <c r="K5" s="136">
        <v>1.43226850122E-2</v>
      </c>
      <c r="L5" s="134">
        <f t="shared" si="0"/>
        <v>2.3828651054797142E-2</v>
      </c>
      <c r="M5" s="134">
        <f t="shared" si="1"/>
        <v>0.1</v>
      </c>
      <c r="N5" s="134">
        <f t="shared" si="2"/>
        <v>0</v>
      </c>
    </row>
    <row r="6" spans="1:14" s="134" customFormat="1">
      <c r="A6" s="135" t="s">
        <v>242</v>
      </c>
      <c r="B6" s="135" t="s">
        <v>93</v>
      </c>
      <c r="C6" s="135" t="s">
        <v>150</v>
      </c>
      <c r="D6" s="135">
        <v>2210</v>
      </c>
      <c r="E6" s="136">
        <v>0.22</v>
      </c>
      <c r="F6" s="136">
        <v>50.8</v>
      </c>
      <c r="G6" s="136">
        <v>0</v>
      </c>
      <c r="H6" s="136">
        <v>1.347</v>
      </c>
      <c r="I6" s="136">
        <v>0.27400000000000002</v>
      </c>
      <c r="J6" s="136">
        <v>0.315</v>
      </c>
      <c r="K6" s="136">
        <v>2.7777302273000001E-2</v>
      </c>
      <c r="L6" s="134">
        <f t="shared" si="0"/>
        <v>3.7041032581045498E-2</v>
      </c>
      <c r="M6" s="134">
        <f t="shared" si="1"/>
        <v>0.1</v>
      </c>
      <c r="N6" s="134">
        <f t="shared" si="2"/>
        <v>0</v>
      </c>
    </row>
    <row r="7" spans="1:14" s="134" customFormat="1">
      <c r="A7" s="135" t="s">
        <v>242</v>
      </c>
      <c r="B7" s="135" t="s">
        <v>93</v>
      </c>
      <c r="C7" s="135" t="s">
        <v>150</v>
      </c>
      <c r="D7" s="135">
        <v>4220</v>
      </c>
      <c r="E7" s="136">
        <v>0.22</v>
      </c>
      <c r="F7" s="136">
        <v>50.8</v>
      </c>
      <c r="G7" s="136">
        <v>0</v>
      </c>
      <c r="H7" s="136">
        <v>0.69099999999999995</v>
      </c>
      <c r="I7" s="136">
        <v>3.5999999999999997E-2</v>
      </c>
      <c r="J7" s="136">
        <v>0.26200000000000001</v>
      </c>
      <c r="K7" s="136">
        <v>0.37544476720100001</v>
      </c>
      <c r="L7" s="134">
        <f t="shared" si="0"/>
        <v>0.41641830612820246</v>
      </c>
      <c r="M7" s="134">
        <f t="shared" si="1"/>
        <v>0.8</v>
      </c>
      <c r="N7" s="134">
        <f t="shared" si="2"/>
        <v>0.1</v>
      </c>
    </row>
    <row r="8" spans="1:14" s="134" customFormat="1">
      <c r="A8" s="135" t="s">
        <v>242</v>
      </c>
      <c r="B8" s="135" t="s">
        <v>95</v>
      </c>
      <c r="C8" s="135" t="s">
        <v>150</v>
      </c>
      <c r="D8" s="135">
        <v>1400</v>
      </c>
      <c r="E8" s="136">
        <v>0.22</v>
      </c>
      <c r="F8" s="136">
        <v>50.8</v>
      </c>
      <c r="G8" s="136">
        <v>0</v>
      </c>
      <c r="H8" s="136">
        <v>0.70899999999999996</v>
      </c>
      <c r="I8" s="136">
        <v>0.11700000000000001</v>
      </c>
      <c r="J8" s="136">
        <v>0.43099999999999999</v>
      </c>
      <c r="K8" s="136">
        <v>0.38515101339800001</v>
      </c>
      <c r="L8" s="134">
        <f t="shared" si="0"/>
        <v>0.70273370067887753</v>
      </c>
      <c r="M8" s="134">
        <f t="shared" si="1"/>
        <v>1.4</v>
      </c>
      <c r="N8" s="134">
        <f t="shared" si="2"/>
        <v>0.3</v>
      </c>
    </row>
    <row r="9" spans="1:14" s="134" customFormat="1">
      <c r="A9" s="135" t="s">
        <v>242</v>
      </c>
      <c r="B9" s="135" t="s">
        <v>95</v>
      </c>
      <c r="C9" s="135" t="s">
        <v>150</v>
      </c>
      <c r="D9" s="135">
        <v>4220</v>
      </c>
      <c r="E9" s="136">
        <v>0.22</v>
      </c>
      <c r="F9" s="136">
        <v>50.8</v>
      </c>
      <c r="G9" s="136">
        <v>0</v>
      </c>
      <c r="H9" s="136">
        <v>0.69099999999999995</v>
      </c>
      <c r="I9" s="136">
        <v>3.5999999999999997E-2</v>
      </c>
      <c r="J9" s="136">
        <v>0.26200000000000001</v>
      </c>
      <c r="K9" s="136">
        <v>3.0245397891699999</v>
      </c>
      <c r="L9" s="134">
        <f t="shared" si="0"/>
        <v>3.3546178981614188</v>
      </c>
      <c r="M9" s="134">
        <f t="shared" si="1"/>
        <v>6.3</v>
      </c>
      <c r="N9" s="134">
        <f t="shared" si="2"/>
        <v>1</v>
      </c>
    </row>
    <row r="10" spans="1:14" s="134" customFormat="1">
      <c r="A10" s="135" t="s">
        <v>242</v>
      </c>
      <c r="B10" s="135" t="s">
        <v>95</v>
      </c>
      <c r="C10" s="135" t="s">
        <v>150</v>
      </c>
      <c r="D10" s="135">
        <v>1330</v>
      </c>
      <c r="E10" s="136">
        <v>0.22</v>
      </c>
      <c r="F10" s="136">
        <v>50.8</v>
      </c>
      <c r="G10" s="136">
        <v>0</v>
      </c>
      <c r="H10" s="136">
        <v>1.395</v>
      </c>
      <c r="I10" s="136">
        <v>0.33900000000000002</v>
      </c>
      <c r="J10" s="136">
        <v>0.39300000000000002</v>
      </c>
      <c r="K10" s="136">
        <v>0.210542035599</v>
      </c>
      <c r="L10" s="134">
        <f t="shared" si="0"/>
        <v>0.35027878462605638</v>
      </c>
      <c r="M10" s="134">
        <f t="shared" si="1"/>
        <v>1.3</v>
      </c>
      <c r="N10" s="134">
        <f t="shared" si="2"/>
        <v>0.4</v>
      </c>
    </row>
    <row r="11" spans="1:14" s="134" customFormat="1">
      <c r="A11" s="135" t="s">
        <v>242</v>
      </c>
      <c r="B11" s="135" t="s">
        <v>95</v>
      </c>
      <c r="C11" s="135" t="s">
        <v>150</v>
      </c>
      <c r="D11" s="135">
        <v>1710</v>
      </c>
      <c r="E11" s="136">
        <v>0.22</v>
      </c>
      <c r="F11" s="136">
        <v>50.8</v>
      </c>
      <c r="G11" s="136">
        <v>0</v>
      </c>
      <c r="H11" s="136">
        <v>0.96799999999999997</v>
      </c>
      <c r="I11" s="136">
        <v>0.125</v>
      </c>
      <c r="J11" s="136">
        <v>0.34100000000000003</v>
      </c>
      <c r="K11" s="136">
        <v>1.5438942245500001E-5</v>
      </c>
      <c r="L11" s="134">
        <f t="shared" si="0"/>
        <v>2.2287142394195619E-5</v>
      </c>
      <c r="M11" s="134">
        <f t="shared" si="1"/>
        <v>0</v>
      </c>
      <c r="N11" s="134">
        <f t="shared" si="2"/>
        <v>0</v>
      </c>
    </row>
    <row r="12" spans="1:14" s="134" customFormat="1">
      <c r="A12" s="135" t="s">
        <v>242</v>
      </c>
      <c r="B12" s="135" t="s">
        <v>95</v>
      </c>
      <c r="C12" s="135" t="s">
        <v>150</v>
      </c>
      <c r="D12" s="135">
        <v>2210</v>
      </c>
      <c r="E12" s="136">
        <v>0.22</v>
      </c>
      <c r="F12" s="136">
        <v>50.8</v>
      </c>
      <c r="G12" s="136">
        <v>0</v>
      </c>
      <c r="H12" s="136">
        <v>1.347</v>
      </c>
      <c r="I12" s="136">
        <v>0.27400000000000002</v>
      </c>
      <c r="J12" s="136">
        <v>0.315</v>
      </c>
      <c r="K12" s="136">
        <v>0.65120019252100003</v>
      </c>
      <c r="L12" s="134">
        <f t="shared" si="0"/>
        <v>0.86837545672675354</v>
      </c>
      <c r="M12" s="134">
        <f t="shared" si="1"/>
        <v>3.2</v>
      </c>
      <c r="N12" s="134">
        <f t="shared" si="2"/>
        <v>0.8</v>
      </c>
    </row>
    <row r="13" spans="1:14" s="134" customFormat="1">
      <c r="A13" s="135" t="s">
        <v>242</v>
      </c>
      <c r="B13" s="135" t="s">
        <v>95</v>
      </c>
      <c r="C13" s="135" t="s">
        <v>150</v>
      </c>
      <c r="D13" s="135">
        <v>4220</v>
      </c>
      <c r="E13" s="136">
        <v>0.22</v>
      </c>
      <c r="F13" s="136">
        <v>50.8</v>
      </c>
      <c r="G13" s="136">
        <v>0</v>
      </c>
      <c r="H13" s="136">
        <v>0.69099999999999995</v>
      </c>
      <c r="I13" s="136">
        <v>3.5999999999999997E-2</v>
      </c>
      <c r="J13" s="136">
        <v>0.26200000000000001</v>
      </c>
      <c r="K13" s="136">
        <v>9.9632191810599999E-2</v>
      </c>
      <c r="L13" s="134">
        <f t="shared" si="0"/>
        <v>0.11050538501019681</v>
      </c>
      <c r="M13" s="134">
        <f t="shared" si="1"/>
        <v>0.2</v>
      </c>
      <c r="N13" s="134">
        <f t="shared" si="2"/>
        <v>0</v>
      </c>
    </row>
    <row r="14" spans="1:14" s="134" customFormat="1">
      <c r="A14" s="135" t="s">
        <v>242</v>
      </c>
      <c r="B14" s="135" t="s">
        <v>95</v>
      </c>
      <c r="C14" s="135" t="s">
        <v>150</v>
      </c>
      <c r="D14" s="135">
        <v>5300</v>
      </c>
      <c r="E14" s="136">
        <v>0.22</v>
      </c>
      <c r="F14" s="136">
        <v>50.8</v>
      </c>
      <c r="G14" s="136">
        <v>0</v>
      </c>
      <c r="H14" s="136">
        <v>0.505</v>
      </c>
      <c r="I14" s="136">
        <v>6.8000000000000005E-2</v>
      </c>
      <c r="J14" s="136">
        <v>5.2999999999999999E-2</v>
      </c>
      <c r="K14" s="136">
        <v>9.3109322289399998E-2</v>
      </c>
      <c r="L14" s="134">
        <f t="shared" si="0"/>
        <v>2.0890628277665042E-2</v>
      </c>
      <c r="M14" s="134">
        <f t="shared" si="1"/>
        <v>0</v>
      </c>
      <c r="N14" s="134">
        <f t="shared" si="2"/>
        <v>0</v>
      </c>
    </row>
    <row r="15" spans="1:14" s="134" customFormat="1">
      <c r="A15" s="135" t="s">
        <v>242</v>
      </c>
      <c r="B15" s="135" t="s">
        <v>95</v>
      </c>
      <c r="C15" s="135" t="s">
        <v>150</v>
      </c>
      <c r="D15" s="135">
        <v>2210</v>
      </c>
      <c r="E15" s="136">
        <v>0.22</v>
      </c>
      <c r="F15" s="136">
        <v>50.8</v>
      </c>
      <c r="G15" s="136">
        <v>0</v>
      </c>
      <c r="H15" s="136">
        <v>1.347</v>
      </c>
      <c r="I15" s="136">
        <v>0.27400000000000002</v>
      </c>
      <c r="J15" s="136">
        <v>0.315</v>
      </c>
      <c r="K15" s="136">
        <v>9.6549189637299992</v>
      </c>
      <c r="L15" s="134">
        <f t="shared" si="0"/>
        <v>12.874834438133952</v>
      </c>
      <c r="M15" s="134">
        <f t="shared" si="1"/>
        <v>47.2</v>
      </c>
      <c r="N15" s="134">
        <f t="shared" si="2"/>
        <v>11.7</v>
      </c>
    </row>
    <row r="16" spans="1:14" s="134" customFormat="1">
      <c r="A16" s="135" t="s">
        <v>242</v>
      </c>
      <c r="B16" s="135" t="s">
        <v>95</v>
      </c>
      <c r="C16" s="135" t="s">
        <v>150</v>
      </c>
      <c r="D16" s="135">
        <v>4200</v>
      </c>
      <c r="E16" s="136">
        <v>0.22</v>
      </c>
      <c r="F16" s="136">
        <v>50.8</v>
      </c>
      <c r="G16" s="136">
        <v>0</v>
      </c>
      <c r="H16" s="136">
        <v>0.69099999999999995</v>
      </c>
      <c r="I16" s="136">
        <v>3.5999999999999997E-2</v>
      </c>
      <c r="J16" s="136">
        <v>0.26200000000000001</v>
      </c>
      <c r="K16" s="136">
        <v>7.9260906285400001E-2</v>
      </c>
      <c r="L16" s="134">
        <f t="shared" si="0"/>
        <v>8.7910913191346654E-2</v>
      </c>
      <c r="M16" s="134">
        <f t="shared" si="1"/>
        <v>0.2</v>
      </c>
      <c r="N16" s="134">
        <f t="shared" si="2"/>
        <v>0</v>
      </c>
    </row>
    <row r="17" spans="1:14" s="134" customFormat="1">
      <c r="A17" s="135" t="s">
        <v>242</v>
      </c>
      <c r="B17" s="135" t="s">
        <v>95</v>
      </c>
      <c r="C17" s="135" t="s">
        <v>150</v>
      </c>
      <c r="D17" s="135">
        <v>4200</v>
      </c>
      <c r="E17" s="136">
        <v>0.22</v>
      </c>
      <c r="F17" s="136">
        <v>50.8</v>
      </c>
      <c r="G17" s="136">
        <v>0</v>
      </c>
      <c r="H17" s="136">
        <v>0.69099999999999995</v>
      </c>
      <c r="I17" s="136">
        <v>3.5999999999999997E-2</v>
      </c>
      <c r="J17" s="136">
        <v>0.26200000000000001</v>
      </c>
      <c r="K17" s="136">
        <v>5.5834173510000001E-3</v>
      </c>
      <c r="L17" s="134">
        <f t="shared" si="0"/>
        <v>6.1927542979057998E-3</v>
      </c>
      <c r="M17" s="134">
        <f t="shared" si="1"/>
        <v>0</v>
      </c>
      <c r="N17" s="134">
        <f t="shared" si="2"/>
        <v>0</v>
      </c>
    </row>
    <row r="18" spans="1:14" s="134" customFormat="1">
      <c r="A18" s="135" t="s">
        <v>242</v>
      </c>
      <c r="B18" s="135" t="s">
        <v>95</v>
      </c>
      <c r="C18" s="135" t="s">
        <v>150</v>
      </c>
      <c r="D18" s="135">
        <v>5300</v>
      </c>
      <c r="E18" s="136">
        <v>0.22</v>
      </c>
      <c r="F18" s="136">
        <v>50.8</v>
      </c>
      <c r="G18" s="136">
        <v>0</v>
      </c>
      <c r="H18" s="136">
        <v>0.505</v>
      </c>
      <c r="I18" s="136">
        <v>6.8000000000000005E-2</v>
      </c>
      <c r="J18" s="136">
        <v>5.2999999999999999E-2</v>
      </c>
      <c r="K18" s="136">
        <v>1.10053506688</v>
      </c>
      <c r="L18" s="134">
        <f t="shared" si="0"/>
        <v>0.24692338450564263</v>
      </c>
      <c r="M18" s="134">
        <f t="shared" si="1"/>
        <v>0.3</v>
      </c>
      <c r="N18" s="134">
        <f t="shared" si="2"/>
        <v>0.3</v>
      </c>
    </row>
    <row r="19" spans="1:14" s="134" customFormat="1">
      <c r="A19" s="135" t="s">
        <v>242</v>
      </c>
      <c r="B19" s="135" t="s">
        <v>95</v>
      </c>
      <c r="C19" s="135" t="s">
        <v>150</v>
      </c>
      <c r="D19" s="135">
        <v>2210</v>
      </c>
      <c r="E19" s="136">
        <v>0.22</v>
      </c>
      <c r="F19" s="136">
        <v>50.8</v>
      </c>
      <c r="G19" s="136">
        <v>0</v>
      </c>
      <c r="H19" s="136">
        <v>1.347</v>
      </c>
      <c r="I19" s="136">
        <v>0.27400000000000002</v>
      </c>
      <c r="J19" s="136">
        <v>0.315</v>
      </c>
      <c r="K19" s="136">
        <v>0.53493637844700004</v>
      </c>
      <c r="L19" s="134">
        <f t="shared" si="0"/>
        <v>0.71333766065907456</v>
      </c>
      <c r="M19" s="134">
        <f t="shared" si="1"/>
        <v>2.6</v>
      </c>
      <c r="N19" s="134">
        <f t="shared" si="2"/>
        <v>0.6</v>
      </c>
    </row>
    <row r="20" spans="1:14" s="134" customFormat="1">
      <c r="A20" s="135" t="s">
        <v>242</v>
      </c>
      <c r="B20" s="135" t="s">
        <v>95</v>
      </c>
      <c r="C20" s="135" t="s">
        <v>150</v>
      </c>
      <c r="D20" s="135">
        <v>2210</v>
      </c>
      <c r="E20" s="136">
        <v>0.22</v>
      </c>
      <c r="F20" s="136">
        <v>50.8</v>
      </c>
      <c r="G20" s="136">
        <v>0</v>
      </c>
      <c r="H20" s="136">
        <v>1.347</v>
      </c>
      <c r="I20" s="136">
        <v>0.27400000000000002</v>
      </c>
      <c r="J20" s="136">
        <v>0.315</v>
      </c>
      <c r="K20" s="136">
        <v>1.31353506785</v>
      </c>
      <c r="L20" s="134">
        <f t="shared" si="0"/>
        <v>1.7515990129779748</v>
      </c>
      <c r="M20" s="134">
        <f t="shared" si="1"/>
        <v>6.4</v>
      </c>
      <c r="N20" s="134">
        <f t="shared" si="2"/>
        <v>1.6</v>
      </c>
    </row>
    <row r="21" spans="1:14" s="134" customFormat="1">
      <c r="A21" s="135" t="s">
        <v>242</v>
      </c>
      <c r="B21" s="135" t="s">
        <v>95</v>
      </c>
      <c r="C21" s="135" t="s">
        <v>150</v>
      </c>
      <c r="D21" s="135">
        <v>6172</v>
      </c>
      <c r="E21" s="136">
        <v>0.22</v>
      </c>
      <c r="F21" s="136">
        <v>50.8</v>
      </c>
      <c r="G21" s="136">
        <v>0</v>
      </c>
      <c r="H21" s="136">
        <v>0.60699999999999998</v>
      </c>
      <c r="I21" s="136">
        <v>3.3000000000000002E-2</v>
      </c>
      <c r="J21" s="136">
        <v>2.5999999999999999E-2</v>
      </c>
      <c r="K21" s="136">
        <v>0.967588566411</v>
      </c>
      <c r="L21" s="134">
        <f t="shared" si="0"/>
        <v>0.1064992482096374</v>
      </c>
      <c r="M21" s="134">
        <f t="shared" si="1"/>
        <v>0.2</v>
      </c>
      <c r="N21" s="134">
        <f t="shared" si="2"/>
        <v>0.2</v>
      </c>
    </row>
    <row r="22" spans="1:14" s="134" customFormat="1">
      <c r="A22" s="135" t="s">
        <v>242</v>
      </c>
      <c r="B22" s="135" t="s">
        <v>95</v>
      </c>
      <c r="C22" s="135" t="s">
        <v>150</v>
      </c>
      <c r="D22" s="135">
        <v>4200</v>
      </c>
      <c r="E22" s="136">
        <v>0.22</v>
      </c>
      <c r="F22" s="136">
        <v>50.8</v>
      </c>
      <c r="G22" s="136">
        <v>0</v>
      </c>
      <c r="H22" s="136">
        <v>0.69099999999999995</v>
      </c>
      <c r="I22" s="136">
        <v>3.5999999999999997E-2</v>
      </c>
      <c r="J22" s="136">
        <v>0.26200000000000001</v>
      </c>
      <c r="K22" s="136">
        <v>0.30522959241499997</v>
      </c>
      <c r="L22" s="134">
        <f t="shared" si="0"/>
        <v>0.33854031526722367</v>
      </c>
      <c r="M22" s="134">
        <f t="shared" si="1"/>
        <v>0.6</v>
      </c>
      <c r="N22" s="134">
        <f t="shared" si="2"/>
        <v>0.1</v>
      </c>
    </row>
    <row r="23" spans="1:14" s="134" customFormat="1">
      <c r="A23" s="135" t="s">
        <v>242</v>
      </c>
      <c r="B23" s="135" t="s">
        <v>95</v>
      </c>
      <c r="C23" s="135" t="s">
        <v>150</v>
      </c>
      <c r="D23" s="135">
        <v>4340</v>
      </c>
      <c r="E23" s="136">
        <v>0.22</v>
      </c>
      <c r="F23" s="136">
        <v>50.8</v>
      </c>
      <c r="G23" s="136">
        <v>0</v>
      </c>
      <c r="H23" s="136">
        <v>0.69099999999999995</v>
      </c>
      <c r="I23" s="136">
        <v>3.5999999999999997E-2</v>
      </c>
      <c r="J23" s="136">
        <v>0.26200000000000001</v>
      </c>
      <c r="K23" s="136">
        <v>0.114802804503</v>
      </c>
      <c r="L23" s="134">
        <f t="shared" si="0"/>
        <v>0.1273316172344274</v>
      </c>
      <c r="M23" s="134">
        <f t="shared" si="1"/>
        <v>0.2</v>
      </c>
      <c r="N23" s="134">
        <f t="shared" si="2"/>
        <v>0</v>
      </c>
    </row>
    <row r="24" spans="1:14" s="134" customFormat="1">
      <c r="A24" s="135" t="s">
        <v>242</v>
      </c>
      <c r="B24" s="135" t="s">
        <v>95</v>
      </c>
      <c r="C24" s="135" t="s">
        <v>150</v>
      </c>
      <c r="D24" s="135">
        <v>5300</v>
      </c>
      <c r="E24" s="136">
        <v>0.22</v>
      </c>
      <c r="F24" s="136">
        <v>50.8</v>
      </c>
      <c r="G24" s="136">
        <v>0</v>
      </c>
      <c r="H24" s="136">
        <v>0.505</v>
      </c>
      <c r="I24" s="136">
        <v>6.8000000000000005E-2</v>
      </c>
      <c r="J24" s="136">
        <v>5.2999999999999999E-2</v>
      </c>
      <c r="K24" s="136">
        <v>1.4454129497899999</v>
      </c>
      <c r="L24" s="134">
        <f t="shared" si="0"/>
        <v>0.32430248550121626</v>
      </c>
      <c r="M24" s="134">
        <f t="shared" si="1"/>
        <v>0.4</v>
      </c>
      <c r="N24" s="134">
        <f t="shared" si="2"/>
        <v>0.4</v>
      </c>
    </row>
    <row r="25" spans="1:14" s="134" customFormat="1">
      <c r="A25" s="135" t="s">
        <v>242</v>
      </c>
      <c r="B25" s="135" t="s">
        <v>95</v>
      </c>
      <c r="C25" s="135" t="s">
        <v>150</v>
      </c>
      <c r="D25" s="135">
        <v>2210</v>
      </c>
      <c r="E25" s="136">
        <v>0.22</v>
      </c>
      <c r="F25" s="136">
        <v>50.8</v>
      </c>
      <c r="G25" s="136">
        <v>0</v>
      </c>
      <c r="H25" s="136">
        <v>1.347</v>
      </c>
      <c r="I25" s="136">
        <v>0.27400000000000002</v>
      </c>
      <c r="J25" s="136">
        <v>0.315</v>
      </c>
      <c r="K25" s="136">
        <v>0.290780180725</v>
      </c>
      <c r="L25" s="134">
        <f t="shared" si="0"/>
        <v>0.38775537099678753</v>
      </c>
      <c r="M25" s="134">
        <f t="shared" si="1"/>
        <v>1.4</v>
      </c>
      <c r="N25" s="134">
        <f t="shared" si="2"/>
        <v>0.4</v>
      </c>
    </row>
    <row r="26" spans="1:14" s="134" customFormat="1">
      <c r="A26" s="135" t="s">
        <v>242</v>
      </c>
      <c r="B26" s="135" t="s">
        <v>95</v>
      </c>
      <c r="C26" s="135" t="s">
        <v>150</v>
      </c>
      <c r="D26" s="135">
        <v>2210</v>
      </c>
      <c r="E26" s="136">
        <v>0.22</v>
      </c>
      <c r="F26" s="136">
        <v>50.8</v>
      </c>
      <c r="G26" s="136">
        <v>0</v>
      </c>
      <c r="H26" s="136">
        <v>1.347</v>
      </c>
      <c r="I26" s="136">
        <v>0.27400000000000002</v>
      </c>
      <c r="J26" s="136">
        <v>0.315</v>
      </c>
      <c r="K26" s="136">
        <v>0.28482714966900002</v>
      </c>
      <c r="L26" s="134">
        <f t="shared" si="0"/>
        <v>0.37981700408361152</v>
      </c>
      <c r="M26" s="134">
        <f t="shared" si="1"/>
        <v>1.4</v>
      </c>
      <c r="N26" s="134">
        <f t="shared" si="2"/>
        <v>0.3</v>
      </c>
    </row>
    <row r="27" spans="1:14" s="134" customFormat="1">
      <c r="A27" s="135" t="s">
        <v>242</v>
      </c>
      <c r="B27" s="135" t="s">
        <v>95</v>
      </c>
      <c r="C27" s="135" t="s">
        <v>150</v>
      </c>
      <c r="D27" s="135">
        <v>1210</v>
      </c>
      <c r="E27" s="136">
        <v>0.22</v>
      </c>
      <c r="F27" s="136">
        <v>50.8</v>
      </c>
      <c r="G27" s="136">
        <v>0</v>
      </c>
      <c r="H27" s="136">
        <v>1.2450000000000001</v>
      </c>
      <c r="I27" s="136">
        <v>0.21299999999999999</v>
      </c>
      <c r="J27" s="136">
        <v>0.28799999999999998</v>
      </c>
      <c r="K27" s="136">
        <v>1.2229105980999999</v>
      </c>
      <c r="L27" s="134">
        <f t="shared" si="0"/>
        <v>1.4909726012035198</v>
      </c>
      <c r="M27" s="134">
        <f t="shared" si="1"/>
        <v>5.0999999999999996</v>
      </c>
      <c r="N27" s="134">
        <f t="shared" si="2"/>
        <v>1.1000000000000001</v>
      </c>
    </row>
    <row r="28" spans="1:14" s="134" customFormat="1">
      <c r="A28" s="135" t="s">
        <v>242</v>
      </c>
      <c r="B28" s="135" t="s">
        <v>95</v>
      </c>
      <c r="C28" s="135" t="s">
        <v>150</v>
      </c>
      <c r="D28" s="135">
        <v>1710</v>
      </c>
      <c r="E28" s="136">
        <v>0.22</v>
      </c>
      <c r="F28" s="136">
        <v>50.8</v>
      </c>
      <c r="G28" s="136">
        <v>0</v>
      </c>
      <c r="H28" s="136">
        <v>0.96799999999999997</v>
      </c>
      <c r="I28" s="136">
        <v>0.125</v>
      </c>
      <c r="J28" s="136">
        <v>0.34100000000000003</v>
      </c>
      <c r="K28" s="136">
        <v>9.3555646898900005</v>
      </c>
      <c r="L28" s="134">
        <f t="shared" si="0"/>
        <v>13.505381334168876</v>
      </c>
      <c r="M28" s="134">
        <f t="shared" si="1"/>
        <v>35.6</v>
      </c>
      <c r="N28" s="134">
        <f t="shared" si="2"/>
        <v>6.7</v>
      </c>
    </row>
    <row r="29" spans="1:14" s="134" customFormat="1">
      <c r="A29" s="135" t="s">
        <v>242</v>
      </c>
      <c r="B29" s="135" t="s">
        <v>95</v>
      </c>
      <c r="C29" s="135" t="s">
        <v>150</v>
      </c>
      <c r="D29" s="135">
        <v>4110</v>
      </c>
      <c r="E29" s="136">
        <v>0.22</v>
      </c>
      <c r="F29" s="136">
        <v>50.8</v>
      </c>
      <c r="G29" s="136">
        <v>0</v>
      </c>
      <c r="H29" s="136">
        <v>0.69099999999999995</v>
      </c>
      <c r="I29" s="136">
        <v>3.5999999999999997E-2</v>
      </c>
      <c r="J29" s="136">
        <v>0.26200000000000001</v>
      </c>
      <c r="K29" s="136">
        <v>4.5788219904599997E-2</v>
      </c>
      <c r="L29" s="134">
        <f t="shared" si="0"/>
        <v>5.0785240970188682E-2</v>
      </c>
      <c r="M29" s="134">
        <f t="shared" si="1"/>
        <v>0.1</v>
      </c>
      <c r="N29" s="134">
        <f t="shared" si="2"/>
        <v>0</v>
      </c>
    </row>
    <row r="30" spans="1:14" s="134" customFormat="1">
      <c r="A30" s="135" t="s">
        <v>242</v>
      </c>
      <c r="B30" s="135" t="s">
        <v>95</v>
      </c>
      <c r="C30" s="135" t="s">
        <v>150</v>
      </c>
      <c r="D30" s="135">
        <v>6172</v>
      </c>
      <c r="E30" s="136">
        <v>0.22</v>
      </c>
      <c r="F30" s="136">
        <v>50.8</v>
      </c>
      <c r="G30" s="136">
        <v>0</v>
      </c>
      <c r="H30" s="136">
        <v>0.60699999999999998</v>
      </c>
      <c r="I30" s="136">
        <v>3.3000000000000002E-2</v>
      </c>
      <c r="J30" s="136">
        <v>2.5999999999999999E-2</v>
      </c>
      <c r="K30" s="136">
        <v>6.36800697592E-3</v>
      </c>
      <c r="L30" s="134">
        <f t="shared" si="0"/>
        <v>7.0090530114959467E-4</v>
      </c>
      <c r="M30" s="134">
        <f t="shared" si="1"/>
        <v>0</v>
      </c>
      <c r="N30" s="134">
        <f t="shared" si="2"/>
        <v>0</v>
      </c>
    </row>
    <row r="31" spans="1:14" s="134" customFormat="1">
      <c r="A31" s="135" t="s">
        <v>242</v>
      </c>
      <c r="B31" s="135" t="s">
        <v>95</v>
      </c>
      <c r="C31" s="135" t="s">
        <v>150</v>
      </c>
      <c r="D31" s="135">
        <v>4340</v>
      </c>
      <c r="E31" s="136">
        <v>0.22</v>
      </c>
      <c r="F31" s="136">
        <v>50.8</v>
      </c>
      <c r="G31" s="136">
        <v>0</v>
      </c>
      <c r="H31" s="136">
        <v>0.69099999999999995</v>
      </c>
      <c r="I31" s="136">
        <v>3.5999999999999997E-2</v>
      </c>
      <c r="J31" s="136">
        <v>0.26200000000000001</v>
      </c>
      <c r="K31" s="136">
        <v>0.171348524793</v>
      </c>
      <c r="L31" s="134">
        <f t="shared" si="0"/>
        <v>0.1900483604654094</v>
      </c>
      <c r="M31" s="134">
        <f t="shared" si="1"/>
        <v>0.4</v>
      </c>
      <c r="N31" s="134">
        <f t="shared" si="2"/>
        <v>0.1</v>
      </c>
    </row>
    <row r="32" spans="1:14" s="134" customFormat="1">
      <c r="A32" s="135" t="s">
        <v>242</v>
      </c>
      <c r="B32" s="135" t="s">
        <v>91</v>
      </c>
      <c r="C32" s="135" t="s">
        <v>150</v>
      </c>
      <c r="D32" s="135">
        <v>2210</v>
      </c>
      <c r="E32" s="136">
        <v>0.22</v>
      </c>
      <c r="F32" s="136">
        <v>50.8</v>
      </c>
      <c r="G32" s="136">
        <v>0</v>
      </c>
      <c r="H32" s="136">
        <v>1.347</v>
      </c>
      <c r="I32" s="136">
        <v>0.27400000000000002</v>
      </c>
      <c r="J32" s="136">
        <v>0.315</v>
      </c>
      <c r="K32" s="136">
        <v>7.1175782123599998E-2</v>
      </c>
      <c r="L32" s="134">
        <f t="shared" si="0"/>
        <v>9.4912905461820588E-2</v>
      </c>
      <c r="M32" s="134">
        <f t="shared" si="1"/>
        <v>0.3</v>
      </c>
      <c r="N32" s="134">
        <f t="shared" si="2"/>
        <v>0.1</v>
      </c>
    </row>
    <row r="33" spans="1:14" s="134" customFormat="1">
      <c r="A33" s="135" t="s">
        <v>242</v>
      </c>
      <c r="B33" s="135" t="s">
        <v>91</v>
      </c>
      <c r="C33" s="135" t="s">
        <v>150</v>
      </c>
      <c r="D33" s="135">
        <v>4220</v>
      </c>
      <c r="E33" s="136">
        <v>0.22</v>
      </c>
      <c r="F33" s="136">
        <v>50.8</v>
      </c>
      <c r="G33" s="136">
        <v>0</v>
      </c>
      <c r="H33" s="136">
        <v>0.69099999999999995</v>
      </c>
      <c r="I33" s="136">
        <v>3.5999999999999997E-2</v>
      </c>
      <c r="J33" s="136">
        <v>0.26200000000000001</v>
      </c>
      <c r="K33" s="136">
        <v>1.85295843076</v>
      </c>
      <c r="L33" s="134">
        <f t="shared" si="0"/>
        <v>2.0551779608369412</v>
      </c>
      <c r="M33" s="134">
        <f t="shared" si="1"/>
        <v>3.9</v>
      </c>
      <c r="N33" s="134">
        <f t="shared" si="2"/>
        <v>0.6</v>
      </c>
    </row>
    <row r="34" spans="1:14" s="134" customFormat="1">
      <c r="A34" s="135" t="s">
        <v>242</v>
      </c>
      <c r="B34" s="135" t="s">
        <v>95</v>
      </c>
      <c r="C34" s="135" t="s">
        <v>150</v>
      </c>
      <c r="D34" s="135">
        <v>1210</v>
      </c>
      <c r="E34" s="136">
        <v>0.22</v>
      </c>
      <c r="F34" s="136">
        <v>50.8</v>
      </c>
      <c r="G34" s="136">
        <v>0</v>
      </c>
      <c r="H34" s="136">
        <v>1.2450000000000001</v>
      </c>
      <c r="I34" s="136">
        <v>0.21299999999999999</v>
      </c>
      <c r="J34" s="136">
        <v>0.28799999999999998</v>
      </c>
      <c r="K34" s="136">
        <v>4.97488336881E-2</v>
      </c>
      <c r="L34" s="134">
        <f t="shared" si="0"/>
        <v>6.0653778032531518E-2</v>
      </c>
      <c r="M34" s="134">
        <f t="shared" si="1"/>
        <v>0.2</v>
      </c>
      <c r="N34" s="134">
        <f t="shared" si="2"/>
        <v>0</v>
      </c>
    </row>
    <row r="35" spans="1:14" s="134" customFormat="1">
      <c r="A35" s="135" t="s">
        <v>242</v>
      </c>
      <c r="B35" s="135" t="s">
        <v>95</v>
      </c>
      <c r="C35" s="135" t="s">
        <v>150</v>
      </c>
      <c r="D35" s="135">
        <v>1330</v>
      </c>
      <c r="E35" s="136">
        <v>0.22</v>
      </c>
      <c r="F35" s="136">
        <v>50.8</v>
      </c>
      <c r="G35" s="136">
        <v>0</v>
      </c>
      <c r="H35" s="136">
        <v>1.395</v>
      </c>
      <c r="I35" s="136">
        <v>0.33900000000000002</v>
      </c>
      <c r="J35" s="136">
        <v>0.39300000000000002</v>
      </c>
      <c r="K35" s="136">
        <v>2.1238580658999999</v>
      </c>
      <c r="L35" s="134">
        <f t="shared" si="0"/>
        <v>3.5334626642378297</v>
      </c>
      <c r="M35" s="134">
        <f t="shared" si="1"/>
        <v>13.4</v>
      </c>
      <c r="N35" s="134">
        <f t="shared" si="2"/>
        <v>3.7</v>
      </c>
    </row>
    <row r="36" spans="1:14" s="134" customFormat="1">
      <c r="A36" s="135" t="s">
        <v>242</v>
      </c>
      <c r="B36" s="135" t="s">
        <v>95</v>
      </c>
      <c r="C36" s="135" t="s">
        <v>150</v>
      </c>
      <c r="D36" s="135">
        <v>1710</v>
      </c>
      <c r="E36" s="136">
        <v>0.22</v>
      </c>
      <c r="F36" s="136">
        <v>50.8</v>
      </c>
      <c r="G36" s="136">
        <v>0</v>
      </c>
      <c r="H36" s="136">
        <v>0.96799999999999997</v>
      </c>
      <c r="I36" s="136">
        <v>0.125</v>
      </c>
      <c r="J36" s="136">
        <v>0.34100000000000003</v>
      </c>
      <c r="K36" s="136">
        <v>2.0989900872099998</v>
      </c>
      <c r="L36" s="134">
        <f t="shared" si="0"/>
        <v>3.0300321235601153</v>
      </c>
      <c r="M36" s="134">
        <f t="shared" si="1"/>
        <v>8</v>
      </c>
      <c r="N36" s="134">
        <f t="shared" si="2"/>
        <v>1.5</v>
      </c>
    </row>
    <row r="37" spans="1:14" s="134" customFormat="1">
      <c r="A37" s="135" t="s">
        <v>242</v>
      </c>
      <c r="B37" s="135" t="s">
        <v>95</v>
      </c>
      <c r="C37" s="135" t="s">
        <v>150</v>
      </c>
      <c r="D37" s="135">
        <v>4340</v>
      </c>
      <c r="E37" s="136">
        <v>0.22</v>
      </c>
      <c r="F37" s="136">
        <v>50.8</v>
      </c>
      <c r="G37" s="136">
        <v>0</v>
      </c>
      <c r="H37" s="136">
        <v>0.69099999999999995</v>
      </c>
      <c r="I37" s="136">
        <v>3.5999999999999997E-2</v>
      </c>
      <c r="J37" s="136">
        <v>0.26200000000000001</v>
      </c>
      <c r="K37" s="136">
        <v>2.1905842063199999E-4</v>
      </c>
      <c r="L37" s="134">
        <f t="shared" si="0"/>
        <v>2.4296499627030557E-4</v>
      </c>
      <c r="M37" s="134">
        <f t="shared" si="1"/>
        <v>0</v>
      </c>
      <c r="N37" s="134">
        <f t="shared" si="2"/>
        <v>0</v>
      </c>
    </row>
    <row r="38" spans="1:14" s="134" customFormat="1">
      <c r="A38" s="135" t="s">
        <v>242</v>
      </c>
      <c r="B38" s="135" t="s">
        <v>95</v>
      </c>
      <c r="C38" s="135" t="s">
        <v>150</v>
      </c>
      <c r="D38" s="135">
        <v>1330</v>
      </c>
      <c r="E38" s="136">
        <v>0.22</v>
      </c>
      <c r="F38" s="136">
        <v>50.8</v>
      </c>
      <c r="G38" s="136">
        <v>0</v>
      </c>
      <c r="H38" s="136">
        <v>1.395</v>
      </c>
      <c r="I38" s="136">
        <v>0.33900000000000002</v>
      </c>
      <c r="J38" s="136">
        <v>0.39300000000000002</v>
      </c>
      <c r="K38" s="136">
        <v>8.0172365797699999E-3</v>
      </c>
      <c r="L38" s="134">
        <f t="shared" si="0"/>
        <v>1.3338276497763349E-2</v>
      </c>
      <c r="M38" s="134">
        <f t="shared" si="1"/>
        <v>0.1</v>
      </c>
      <c r="N38" s="134">
        <f t="shared" si="2"/>
        <v>0</v>
      </c>
    </row>
    <row r="39" spans="1:14" s="134" customFormat="1">
      <c r="A39" s="135" t="s">
        <v>242</v>
      </c>
      <c r="B39" s="135" t="s">
        <v>95</v>
      </c>
      <c r="C39" s="135" t="s">
        <v>150</v>
      </c>
      <c r="D39" s="135">
        <v>2210</v>
      </c>
      <c r="E39" s="136">
        <v>0.22</v>
      </c>
      <c r="F39" s="136">
        <v>50.8</v>
      </c>
      <c r="G39" s="136">
        <v>0</v>
      </c>
      <c r="H39" s="136">
        <v>1.347</v>
      </c>
      <c r="I39" s="136">
        <v>0.27400000000000002</v>
      </c>
      <c r="J39" s="136">
        <v>0.315</v>
      </c>
      <c r="K39" s="136">
        <v>0.68079224870300004</v>
      </c>
      <c r="L39" s="134">
        <f t="shared" si="0"/>
        <v>0.90783646364545045</v>
      </c>
      <c r="M39" s="134">
        <f t="shared" si="1"/>
        <v>3.3</v>
      </c>
      <c r="N39" s="134">
        <f t="shared" si="2"/>
        <v>0.8</v>
      </c>
    </row>
    <row r="40" spans="1:14" s="134" customFormat="1">
      <c r="A40" s="135" t="s">
        <v>242</v>
      </c>
      <c r="B40" s="135" t="s">
        <v>95</v>
      </c>
      <c r="C40" s="135" t="s">
        <v>150</v>
      </c>
      <c r="D40" s="135">
        <v>4220</v>
      </c>
      <c r="E40" s="136">
        <v>0.22</v>
      </c>
      <c r="F40" s="136">
        <v>50.8</v>
      </c>
      <c r="G40" s="136">
        <v>0</v>
      </c>
      <c r="H40" s="136">
        <v>0.69099999999999995</v>
      </c>
      <c r="I40" s="136">
        <v>3.5999999999999997E-2</v>
      </c>
      <c r="J40" s="136">
        <v>0.26200000000000001</v>
      </c>
      <c r="K40" s="136">
        <v>1.2097861325799999</v>
      </c>
      <c r="L40" s="134">
        <f t="shared" si="0"/>
        <v>1.3418141258488971</v>
      </c>
      <c r="M40" s="134">
        <f t="shared" si="1"/>
        <v>2.5</v>
      </c>
      <c r="N40" s="134">
        <f t="shared" si="2"/>
        <v>0.4</v>
      </c>
    </row>
    <row r="41" spans="1:14" s="134" customFormat="1">
      <c r="A41" s="135" t="s">
        <v>242</v>
      </c>
      <c r="B41" s="135" t="s">
        <v>95</v>
      </c>
      <c r="C41" s="135" t="s">
        <v>150</v>
      </c>
      <c r="D41" s="135">
        <v>1550</v>
      </c>
      <c r="E41" s="136">
        <v>0.22</v>
      </c>
      <c r="F41" s="136">
        <v>50.8</v>
      </c>
      <c r="G41" s="136">
        <v>0</v>
      </c>
      <c r="H41" s="136">
        <v>0.72099999999999997</v>
      </c>
      <c r="I41" s="136">
        <v>0.17</v>
      </c>
      <c r="J41" s="136">
        <v>0.34100000000000003</v>
      </c>
      <c r="K41" s="136">
        <v>3.1586251140299998E-3</v>
      </c>
      <c r="L41" s="134">
        <f t="shared" si="0"/>
        <v>4.559685927109907E-3</v>
      </c>
      <c r="M41" s="134">
        <f t="shared" si="1"/>
        <v>0</v>
      </c>
      <c r="N41" s="134">
        <f t="shared" si="2"/>
        <v>0</v>
      </c>
    </row>
    <row r="42" spans="1:14" s="134" customFormat="1">
      <c r="A42" s="135" t="s">
        <v>242</v>
      </c>
      <c r="B42" s="135" t="s">
        <v>95</v>
      </c>
      <c r="C42" s="135" t="s">
        <v>150</v>
      </c>
      <c r="D42" s="135">
        <v>2210</v>
      </c>
      <c r="E42" s="136">
        <v>0.22</v>
      </c>
      <c r="F42" s="136">
        <v>50.8</v>
      </c>
      <c r="G42" s="136">
        <v>0</v>
      </c>
      <c r="H42" s="136">
        <v>1.347</v>
      </c>
      <c r="I42" s="136">
        <v>0.27400000000000002</v>
      </c>
      <c r="J42" s="136">
        <v>0.315</v>
      </c>
      <c r="K42" s="136">
        <v>1.5971964245800001</v>
      </c>
      <c r="L42" s="134">
        <f t="shared" si="0"/>
        <v>2.1298614321774298</v>
      </c>
      <c r="M42" s="134">
        <f t="shared" si="1"/>
        <v>7.8</v>
      </c>
      <c r="N42" s="134">
        <f t="shared" si="2"/>
        <v>1.9</v>
      </c>
    </row>
    <row r="43" spans="1:14" s="134" customFormat="1">
      <c r="A43" s="135" t="s">
        <v>242</v>
      </c>
      <c r="B43" s="135" t="s">
        <v>91</v>
      </c>
      <c r="C43" s="135" t="s">
        <v>150</v>
      </c>
      <c r="D43" s="135">
        <v>4200</v>
      </c>
      <c r="E43" s="136">
        <v>0.22</v>
      </c>
      <c r="F43" s="136">
        <v>50.8</v>
      </c>
      <c r="G43" s="136">
        <v>0</v>
      </c>
      <c r="H43" s="136">
        <v>0.69099999999999995</v>
      </c>
      <c r="I43" s="136">
        <v>3.5999999999999997E-2</v>
      </c>
      <c r="J43" s="136">
        <v>0.26200000000000001</v>
      </c>
      <c r="K43" s="136">
        <v>2.20701617345E-2</v>
      </c>
      <c r="L43" s="134">
        <f t="shared" si="0"/>
        <v>2.4478752051791768E-2</v>
      </c>
      <c r="M43" s="134">
        <f t="shared" si="1"/>
        <v>0</v>
      </c>
      <c r="N43" s="134">
        <f t="shared" si="2"/>
        <v>0</v>
      </c>
    </row>
    <row r="44" spans="1:14" s="134" customFormat="1">
      <c r="A44" s="135" t="s">
        <v>242</v>
      </c>
      <c r="B44" s="135" t="s">
        <v>91</v>
      </c>
      <c r="C44" s="135" t="s">
        <v>150</v>
      </c>
      <c r="D44" s="135">
        <v>4200</v>
      </c>
      <c r="E44" s="136">
        <v>0.22</v>
      </c>
      <c r="F44" s="136">
        <v>50.8</v>
      </c>
      <c r="G44" s="136">
        <v>0</v>
      </c>
      <c r="H44" s="136">
        <v>0.69099999999999995</v>
      </c>
      <c r="I44" s="136">
        <v>3.5999999999999997E-2</v>
      </c>
      <c r="J44" s="136">
        <v>0.26200000000000001</v>
      </c>
      <c r="K44" s="136">
        <v>7.6838216712599994E-2</v>
      </c>
      <c r="L44" s="134">
        <f t="shared" si="0"/>
        <v>8.5223827429835072E-2</v>
      </c>
      <c r="M44" s="134">
        <f t="shared" si="1"/>
        <v>0.2</v>
      </c>
      <c r="N44" s="134">
        <f t="shared" si="2"/>
        <v>0</v>
      </c>
    </row>
    <row r="45" spans="1:14" s="134" customFormat="1">
      <c r="A45" s="135" t="s">
        <v>242</v>
      </c>
      <c r="B45" s="135" t="s">
        <v>91</v>
      </c>
      <c r="C45" s="135" t="s">
        <v>150</v>
      </c>
      <c r="D45" s="135">
        <v>4340</v>
      </c>
      <c r="E45" s="136">
        <v>0.22</v>
      </c>
      <c r="F45" s="136">
        <v>50.8</v>
      </c>
      <c r="G45" s="136">
        <v>0</v>
      </c>
      <c r="H45" s="136">
        <v>0.69099999999999995</v>
      </c>
      <c r="I45" s="136">
        <v>3.5999999999999997E-2</v>
      </c>
      <c r="J45" s="136">
        <v>0.26200000000000001</v>
      </c>
      <c r="K45" s="136">
        <v>5.5966794473699997</v>
      </c>
      <c r="L45" s="134">
        <f t="shared" si="0"/>
        <v>6.2074637310596463</v>
      </c>
      <c r="M45" s="134">
        <f t="shared" si="1"/>
        <v>11.7</v>
      </c>
      <c r="N45" s="134">
        <f t="shared" si="2"/>
        <v>1.8</v>
      </c>
    </row>
    <row r="46" spans="1:14" s="134" customFormat="1">
      <c r="A46" s="135" t="s">
        <v>242</v>
      </c>
      <c r="B46" s="135" t="s">
        <v>91</v>
      </c>
      <c r="C46" s="135" t="s">
        <v>150</v>
      </c>
      <c r="D46" s="135">
        <v>5300</v>
      </c>
      <c r="E46" s="136">
        <v>0.22</v>
      </c>
      <c r="F46" s="136">
        <v>50.8</v>
      </c>
      <c r="G46" s="136">
        <v>0</v>
      </c>
      <c r="H46" s="136">
        <v>0.505</v>
      </c>
      <c r="I46" s="136">
        <v>6.8000000000000005E-2</v>
      </c>
      <c r="J46" s="136">
        <v>5.2999999999999999E-2</v>
      </c>
      <c r="K46" s="136">
        <v>0.63305208084300002</v>
      </c>
      <c r="L46" s="134">
        <f t="shared" si="0"/>
        <v>0.1420357852051411</v>
      </c>
      <c r="M46" s="134">
        <f t="shared" si="1"/>
        <v>0.2</v>
      </c>
      <c r="N46" s="134">
        <f t="shared" si="2"/>
        <v>0.2</v>
      </c>
    </row>
    <row r="47" spans="1:14" s="134" customFormat="1">
      <c r="A47" s="135" t="s">
        <v>242</v>
      </c>
      <c r="B47" s="135" t="s">
        <v>91</v>
      </c>
      <c r="C47" s="135" t="s">
        <v>150</v>
      </c>
      <c r="D47" s="135">
        <v>5300</v>
      </c>
      <c r="E47" s="136">
        <v>0.22</v>
      </c>
      <c r="F47" s="136">
        <v>50.8</v>
      </c>
      <c r="G47" s="136">
        <v>0</v>
      </c>
      <c r="H47" s="136">
        <v>0.505</v>
      </c>
      <c r="I47" s="136">
        <v>6.8000000000000005E-2</v>
      </c>
      <c r="J47" s="136">
        <v>5.2999999999999999E-2</v>
      </c>
      <c r="K47" s="136">
        <v>0.54246549800199995</v>
      </c>
      <c r="L47" s="134">
        <f t="shared" si="0"/>
        <v>0.12171117556838203</v>
      </c>
      <c r="M47" s="134">
        <f t="shared" si="1"/>
        <v>0.2</v>
      </c>
      <c r="N47" s="134">
        <f t="shared" si="2"/>
        <v>0.1</v>
      </c>
    </row>
    <row r="48" spans="1:14" s="134" customFormat="1">
      <c r="A48" s="135" t="s">
        <v>242</v>
      </c>
      <c r="B48" s="135" t="s">
        <v>91</v>
      </c>
      <c r="C48" s="135" t="s">
        <v>150</v>
      </c>
      <c r="D48" s="135">
        <v>5300</v>
      </c>
      <c r="E48" s="136">
        <v>0.22</v>
      </c>
      <c r="F48" s="136">
        <v>50.8</v>
      </c>
      <c r="G48" s="136">
        <v>0</v>
      </c>
      <c r="H48" s="136">
        <v>0.505</v>
      </c>
      <c r="I48" s="136">
        <v>6.8000000000000005E-2</v>
      </c>
      <c r="J48" s="136">
        <v>5.2999999999999999E-2</v>
      </c>
      <c r="K48" s="136">
        <v>2.4509036966400002</v>
      </c>
      <c r="L48" s="134">
        <f t="shared" si="0"/>
        <v>0.54990109273612797</v>
      </c>
      <c r="M48" s="134">
        <f t="shared" si="1"/>
        <v>0.8</v>
      </c>
      <c r="N48" s="134">
        <f t="shared" si="2"/>
        <v>0.6</v>
      </c>
    </row>
    <row r="49" spans="1:14" s="134" customFormat="1">
      <c r="A49" s="135" t="s">
        <v>242</v>
      </c>
      <c r="B49" s="135" t="s">
        <v>91</v>
      </c>
      <c r="C49" s="135" t="s">
        <v>150</v>
      </c>
      <c r="D49" s="135">
        <v>5300</v>
      </c>
      <c r="E49" s="136">
        <v>0.22</v>
      </c>
      <c r="F49" s="136">
        <v>50.8</v>
      </c>
      <c r="G49" s="136">
        <v>0</v>
      </c>
      <c r="H49" s="136">
        <v>0.505</v>
      </c>
      <c r="I49" s="136">
        <v>6.8000000000000005E-2</v>
      </c>
      <c r="J49" s="136">
        <v>5.2999999999999999E-2</v>
      </c>
      <c r="K49" s="136">
        <v>3.29513377408</v>
      </c>
      <c r="L49" s="134">
        <f t="shared" si="0"/>
        <v>0.73931818111108261</v>
      </c>
      <c r="M49" s="134">
        <f t="shared" si="1"/>
        <v>1</v>
      </c>
      <c r="N49" s="134">
        <f t="shared" si="2"/>
        <v>0.9</v>
      </c>
    </row>
    <row r="50" spans="1:14" s="134" customFormat="1">
      <c r="A50" s="135" t="s">
        <v>242</v>
      </c>
      <c r="B50" s="135" t="s">
        <v>91</v>
      </c>
      <c r="C50" s="135" t="s">
        <v>150</v>
      </c>
      <c r="D50" s="135">
        <v>5300</v>
      </c>
      <c r="E50" s="136">
        <v>0.22</v>
      </c>
      <c r="F50" s="136">
        <v>50.8</v>
      </c>
      <c r="G50" s="136">
        <v>0</v>
      </c>
      <c r="H50" s="136">
        <v>0.505</v>
      </c>
      <c r="I50" s="136">
        <v>6.8000000000000005E-2</v>
      </c>
      <c r="J50" s="136">
        <v>5.2999999999999999E-2</v>
      </c>
      <c r="K50" s="136">
        <v>3.4717056727900002</v>
      </c>
      <c r="L50" s="134">
        <f t="shared" si="0"/>
        <v>0.77893502945164961</v>
      </c>
      <c r="M50" s="134">
        <f t="shared" si="1"/>
        <v>1.1000000000000001</v>
      </c>
      <c r="N50" s="134">
        <f t="shared" si="2"/>
        <v>0.9</v>
      </c>
    </row>
    <row r="51" spans="1:14" s="134" customFormat="1">
      <c r="A51" s="135" t="s">
        <v>242</v>
      </c>
      <c r="B51" s="135" t="s">
        <v>91</v>
      </c>
      <c r="C51" s="135" t="s">
        <v>150</v>
      </c>
      <c r="D51" s="135">
        <v>5300</v>
      </c>
      <c r="E51" s="136">
        <v>0.22</v>
      </c>
      <c r="F51" s="136">
        <v>50.8</v>
      </c>
      <c r="G51" s="136">
        <v>0</v>
      </c>
      <c r="H51" s="136">
        <v>0.505</v>
      </c>
      <c r="I51" s="136">
        <v>6.8000000000000005E-2</v>
      </c>
      <c r="J51" s="136">
        <v>5.2999999999999999E-2</v>
      </c>
      <c r="K51" s="136">
        <v>2.95241362199E-3</v>
      </c>
      <c r="L51" s="134">
        <f t="shared" si="0"/>
        <v>6.6242320298715626E-4</v>
      </c>
      <c r="M51" s="134">
        <f t="shared" si="1"/>
        <v>0</v>
      </c>
      <c r="N51" s="134">
        <f t="shared" si="2"/>
        <v>0</v>
      </c>
    </row>
    <row r="52" spans="1:14" s="134" customFormat="1">
      <c r="A52" s="135" t="s">
        <v>242</v>
      </c>
      <c r="B52" s="135" t="s">
        <v>91</v>
      </c>
      <c r="C52" s="135" t="s">
        <v>150</v>
      </c>
      <c r="D52" s="135">
        <v>2210</v>
      </c>
      <c r="E52" s="136">
        <v>0.22</v>
      </c>
      <c r="F52" s="136">
        <v>50.8</v>
      </c>
      <c r="G52" s="136">
        <v>0</v>
      </c>
      <c r="H52" s="136">
        <v>1.347</v>
      </c>
      <c r="I52" s="136">
        <v>0.27400000000000002</v>
      </c>
      <c r="J52" s="136">
        <v>0.315</v>
      </c>
      <c r="K52" s="136">
        <v>5.3868082228399998E-2</v>
      </c>
      <c r="L52" s="134">
        <f t="shared" si="0"/>
        <v>7.1833087651571384E-2</v>
      </c>
      <c r="M52" s="134">
        <f t="shared" si="1"/>
        <v>0.3</v>
      </c>
      <c r="N52" s="134">
        <f t="shared" si="2"/>
        <v>0.1</v>
      </c>
    </row>
    <row r="53" spans="1:14" s="134" customFormat="1">
      <c r="A53" s="135" t="s">
        <v>242</v>
      </c>
      <c r="B53" s="135" t="s">
        <v>91</v>
      </c>
      <c r="C53" s="135" t="s">
        <v>150</v>
      </c>
      <c r="D53" s="135">
        <v>5300</v>
      </c>
      <c r="E53" s="136">
        <v>0.22</v>
      </c>
      <c r="F53" s="136">
        <v>50.8</v>
      </c>
      <c r="G53" s="136">
        <v>0</v>
      </c>
      <c r="H53" s="136">
        <v>0.505</v>
      </c>
      <c r="I53" s="136">
        <v>6.8000000000000005E-2</v>
      </c>
      <c r="J53" s="136">
        <v>5.2999999999999999E-2</v>
      </c>
      <c r="K53" s="136">
        <v>2.4791407973599999</v>
      </c>
      <c r="L53" s="134">
        <f t="shared" si="0"/>
        <v>0.55623655690100526</v>
      </c>
      <c r="M53" s="134">
        <f t="shared" si="1"/>
        <v>0.8</v>
      </c>
      <c r="N53" s="134">
        <f t="shared" si="2"/>
        <v>0.6</v>
      </c>
    </row>
    <row r="54" spans="1:14" s="134" customFormat="1">
      <c r="A54" s="135" t="s">
        <v>242</v>
      </c>
      <c r="B54" s="135" t="s">
        <v>91</v>
      </c>
      <c r="C54" s="135" t="s">
        <v>150</v>
      </c>
      <c r="D54" s="135">
        <v>5300</v>
      </c>
      <c r="E54" s="136">
        <v>0.22</v>
      </c>
      <c r="F54" s="136">
        <v>50.8</v>
      </c>
      <c r="G54" s="136">
        <v>0</v>
      </c>
      <c r="H54" s="136">
        <v>0.505</v>
      </c>
      <c r="I54" s="136">
        <v>6.8000000000000005E-2</v>
      </c>
      <c r="J54" s="136">
        <v>5.2999999999999999E-2</v>
      </c>
      <c r="K54" s="136">
        <v>0.81095254533299999</v>
      </c>
      <c r="L54" s="134">
        <f t="shared" si="0"/>
        <v>0.18195071942121407</v>
      </c>
      <c r="M54" s="134">
        <f t="shared" si="1"/>
        <v>0.3</v>
      </c>
      <c r="N54" s="134">
        <f t="shared" si="2"/>
        <v>0.2</v>
      </c>
    </row>
    <row r="55" spans="1:14" s="134" customFormat="1">
      <c r="A55" s="135" t="s">
        <v>242</v>
      </c>
      <c r="B55" s="135" t="s">
        <v>91</v>
      </c>
      <c r="C55" s="135" t="s">
        <v>150</v>
      </c>
      <c r="D55" s="135">
        <v>5300</v>
      </c>
      <c r="E55" s="136">
        <v>0.22</v>
      </c>
      <c r="F55" s="136">
        <v>50.8</v>
      </c>
      <c r="G55" s="136">
        <v>0</v>
      </c>
      <c r="H55" s="136">
        <v>0.505</v>
      </c>
      <c r="I55" s="136">
        <v>6.8000000000000005E-2</v>
      </c>
      <c r="J55" s="136">
        <v>5.2999999999999999E-2</v>
      </c>
      <c r="K55" s="136">
        <v>4.8551257024199997E-2</v>
      </c>
      <c r="L55" s="134">
        <f t="shared" si="0"/>
        <v>1.0893283700996339E-2</v>
      </c>
      <c r="M55" s="134">
        <f t="shared" si="1"/>
        <v>0</v>
      </c>
      <c r="N55" s="134">
        <f t="shared" si="2"/>
        <v>0</v>
      </c>
    </row>
    <row r="56" spans="1:14" s="134" customFormat="1">
      <c r="A56" s="135" t="s">
        <v>242</v>
      </c>
      <c r="B56" s="135" t="s">
        <v>91</v>
      </c>
      <c r="C56" s="135" t="s">
        <v>150</v>
      </c>
      <c r="D56" s="135">
        <v>5300</v>
      </c>
      <c r="E56" s="136">
        <v>0.22</v>
      </c>
      <c r="F56" s="136">
        <v>50.8</v>
      </c>
      <c r="G56" s="136">
        <v>0</v>
      </c>
      <c r="H56" s="136">
        <v>0.505</v>
      </c>
      <c r="I56" s="136">
        <v>6.8000000000000005E-2</v>
      </c>
      <c r="J56" s="136">
        <v>5.2999999999999999E-2</v>
      </c>
      <c r="K56" s="136">
        <v>0.22340897842499999</v>
      </c>
      <c r="L56" s="134">
        <f t="shared" si="0"/>
        <v>5.0125527792622492E-2</v>
      </c>
      <c r="M56" s="134">
        <f t="shared" si="1"/>
        <v>0.1</v>
      </c>
      <c r="N56" s="134">
        <f t="shared" si="2"/>
        <v>0.1</v>
      </c>
    </row>
    <row r="57" spans="1:14" s="134" customFormat="1">
      <c r="A57" s="135" t="s">
        <v>242</v>
      </c>
      <c r="B57" s="135" t="s">
        <v>91</v>
      </c>
      <c r="C57" s="135" t="s">
        <v>150</v>
      </c>
      <c r="D57" s="135">
        <v>5300</v>
      </c>
      <c r="E57" s="136">
        <v>0.22</v>
      </c>
      <c r="F57" s="136">
        <v>50.8</v>
      </c>
      <c r="G57" s="136">
        <v>0</v>
      </c>
      <c r="H57" s="136">
        <v>0.505</v>
      </c>
      <c r="I57" s="136">
        <v>6.8000000000000005E-2</v>
      </c>
      <c r="J57" s="136">
        <v>5.2999999999999999E-2</v>
      </c>
      <c r="K57" s="136">
        <v>0.39188235583499997</v>
      </c>
      <c r="L57" s="134">
        <f t="shared" si="0"/>
        <v>8.7925337904179487E-2</v>
      </c>
      <c r="M57" s="134">
        <f t="shared" si="1"/>
        <v>0.1</v>
      </c>
      <c r="N57" s="134">
        <f t="shared" si="2"/>
        <v>0.1</v>
      </c>
    </row>
    <row r="58" spans="1:14" s="134" customFormat="1">
      <c r="A58" s="135" t="s">
        <v>242</v>
      </c>
      <c r="B58" s="135" t="s">
        <v>91</v>
      </c>
      <c r="C58" s="135" t="s">
        <v>150</v>
      </c>
      <c r="D58" s="135">
        <v>5300</v>
      </c>
      <c r="E58" s="136">
        <v>0.22</v>
      </c>
      <c r="F58" s="136">
        <v>50.8</v>
      </c>
      <c r="G58" s="136">
        <v>0</v>
      </c>
      <c r="H58" s="136">
        <v>0.505</v>
      </c>
      <c r="I58" s="136">
        <v>6.8000000000000005E-2</v>
      </c>
      <c r="J58" s="136">
        <v>5.2999999999999999E-2</v>
      </c>
      <c r="K58" s="136">
        <v>0.73845959868099997</v>
      </c>
      <c r="L58" s="134">
        <f t="shared" si="0"/>
        <v>0.16568571862406034</v>
      </c>
      <c r="M58" s="134">
        <f t="shared" si="1"/>
        <v>0.2</v>
      </c>
      <c r="N58" s="134">
        <f t="shared" si="2"/>
        <v>0.2</v>
      </c>
    </row>
    <row r="59" spans="1:14" s="134" customFormat="1">
      <c r="A59" s="135" t="s">
        <v>242</v>
      </c>
      <c r="B59" s="135" t="s">
        <v>91</v>
      </c>
      <c r="C59" s="135" t="s">
        <v>150</v>
      </c>
      <c r="D59" s="135">
        <v>6172</v>
      </c>
      <c r="E59" s="136">
        <v>0.22</v>
      </c>
      <c r="F59" s="136">
        <v>50.8</v>
      </c>
      <c r="G59" s="136">
        <v>0</v>
      </c>
      <c r="H59" s="136">
        <v>0.60699999999999998</v>
      </c>
      <c r="I59" s="136">
        <v>3.3000000000000002E-2</v>
      </c>
      <c r="J59" s="136">
        <v>2.5999999999999999E-2</v>
      </c>
      <c r="K59" s="136">
        <v>0.29124172875900001</v>
      </c>
      <c r="L59" s="134">
        <f t="shared" si="0"/>
        <v>3.2056006278740598E-2</v>
      </c>
      <c r="M59" s="134">
        <f t="shared" si="1"/>
        <v>0.1</v>
      </c>
      <c r="N59" s="134">
        <f t="shared" si="2"/>
        <v>0.1</v>
      </c>
    </row>
    <row r="60" spans="1:14" s="134" customFormat="1">
      <c r="A60" s="135" t="s">
        <v>242</v>
      </c>
      <c r="B60" s="135" t="s">
        <v>91</v>
      </c>
      <c r="C60" s="135" t="s">
        <v>150</v>
      </c>
      <c r="D60" s="135">
        <v>6172</v>
      </c>
      <c r="E60" s="136">
        <v>0.22</v>
      </c>
      <c r="F60" s="136">
        <v>50.8</v>
      </c>
      <c r="G60" s="136">
        <v>0</v>
      </c>
      <c r="H60" s="136">
        <v>0.60699999999999998</v>
      </c>
      <c r="I60" s="136">
        <v>3.3000000000000002E-2</v>
      </c>
      <c r="J60" s="136">
        <v>2.5999999999999999E-2</v>
      </c>
      <c r="K60" s="136">
        <v>0.31814782461500002</v>
      </c>
      <c r="L60" s="134">
        <f t="shared" si="0"/>
        <v>3.5017470562624338E-2</v>
      </c>
      <c r="M60" s="134">
        <f t="shared" si="1"/>
        <v>0.1</v>
      </c>
      <c r="N60" s="134">
        <f t="shared" si="2"/>
        <v>0.1</v>
      </c>
    </row>
    <row r="61" spans="1:14" s="134" customFormat="1">
      <c r="A61" s="135" t="s">
        <v>242</v>
      </c>
      <c r="B61" s="135" t="s">
        <v>91</v>
      </c>
      <c r="C61" s="135" t="s">
        <v>150</v>
      </c>
      <c r="D61" s="135">
        <v>1400</v>
      </c>
      <c r="E61" s="136">
        <v>0.22</v>
      </c>
      <c r="F61" s="136">
        <v>50.8</v>
      </c>
      <c r="G61" s="136">
        <v>0</v>
      </c>
      <c r="H61" s="136">
        <v>0.70899999999999996</v>
      </c>
      <c r="I61" s="136">
        <v>0.11700000000000001</v>
      </c>
      <c r="J61" s="136">
        <v>0.43099999999999999</v>
      </c>
      <c r="K61" s="136">
        <v>2.3704945624099998</v>
      </c>
      <c r="L61" s="134">
        <f t="shared" si="0"/>
        <v>4.3251253620878716</v>
      </c>
      <c r="M61" s="134">
        <f t="shared" si="1"/>
        <v>8.3000000000000007</v>
      </c>
      <c r="N61" s="134">
        <f t="shared" si="2"/>
        <v>1.9</v>
      </c>
    </row>
    <row r="62" spans="1:14" s="134" customFormat="1">
      <c r="A62" s="135" t="s">
        <v>242</v>
      </c>
      <c r="B62" s="135" t="s">
        <v>91</v>
      </c>
      <c r="C62" s="135" t="s">
        <v>150</v>
      </c>
      <c r="D62" s="135">
        <v>5300</v>
      </c>
      <c r="E62" s="136">
        <v>0.22</v>
      </c>
      <c r="F62" s="136">
        <v>50.8</v>
      </c>
      <c r="G62" s="136">
        <v>0</v>
      </c>
      <c r="H62" s="136">
        <v>0.505</v>
      </c>
      <c r="I62" s="136">
        <v>6.8000000000000005E-2</v>
      </c>
      <c r="J62" s="136">
        <v>5.2999999999999999E-2</v>
      </c>
      <c r="K62" s="136">
        <v>0.38653790313899999</v>
      </c>
      <c r="L62" s="134">
        <f t="shared" si="0"/>
        <v>8.6726220867620288E-2</v>
      </c>
      <c r="M62" s="134">
        <f t="shared" si="1"/>
        <v>0.1</v>
      </c>
      <c r="N62" s="134">
        <f t="shared" si="2"/>
        <v>0.1</v>
      </c>
    </row>
    <row r="63" spans="1:14" s="134" customFormat="1">
      <c r="A63" s="135" t="s">
        <v>242</v>
      </c>
      <c r="B63" s="135" t="s">
        <v>91</v>
      </c>
      <c r="C63" s="135" t="s">
        <v>150</v>
      </c>
      <c r="D63" s="135">
        <v>5300</v>
      </c>
      <c r="E63" s="136">
        <v>0.22</v>
      </c>
      <c r="F63" s="136">
        <v>50.8</v>
      </c>
      <c r="G63" s="136">
        <v>0</v>
      </c>
      <c r="H63" s="136">
        <v>0.505</v>
      </c>
      <c r="I63" s="136">
        <v>6.8000000000000005E-2</v>
      </c>
      <c r="J63" s="136">
        <v>5.2999999999999999E-2</v>
      </c>
      <c r="K63" s="136">
        <v>3.8710525626900001</v>
      </c>
      <c r="L63" s="134">
        <f t="shared" si="0"/>
        <v>0.86853515998221287</v>
      </c>
      <c r="M63" s="134">
        <f t="shared" si="1"/>
        <v>1.2</v>
      </c>
      <c r="N63" s="134">
        <f t="shared" si="2"/>
        <v>1</v>
      </c>
    </row>
    <row r="64" spans="1:14" s="134" customFormat="1">
      <c r="A64" s="135" t="s">
        <v>242</v>
      </c>
      <c r="B64" s="135" t="s">
        <v>91</v>
      </c>
      <c r="C64" s="135" t="s">
        <v>150</v>
      </c>
      <c r="D64" s="135">
        <v>5300</v>
      </c>
      <c r="E64" s="136">
        <v>0.22</v>
      </c>
      <c r="F64" s="136">
        <v>50.8</v>
      </c>
      <c r="G64" s="136">
        <v>0</v>
      </c>
      <c r="H64" s="136">
        <v>0.505</v>
      </c>
      <c r="I64" s="136">
        <v>6.8000000000000005E-2</v>
      </c>
      <c r="J64" s="136">
        <v>5.2999999999999999E-2</v>
      </c>
      <c r="K64" s="136">
        <v>0.386905245176</v>
      </c>
      <c r="L64" s="134">
        <f t="shared" si="0"/>
        <v>8.6808640175988536E-2</v>
      </c>
      <c r="M64" s="134">
        <f t="shared" si="1"/>
        <v>0.1</v>
      </c>
      <c r="N64" s="134">
        <f t="shared" si="2"/>
        <v>0.1</v>
      </c>
    </row>
    <row r="65" spans="1:14" s="134" customFormat="1">
      <c r="A65" s="135" t="s">
        <v>242</v>
      </c>
      <c r="B65" s="135" t="s">
        <v>91</v>
      </c>
      <c r="C65" s="135" t="s">
        <v>150</v>
      </c>
      <c r="D65" s="135">
        <v>5300</v>
      </c>
      <c r="E65" s="136">
        <v>0.22</v>
      </c>
      <c r="F65" s="136">
        <v>50.8</v>
      </c>
      <c r="G65" s="136">
        <v>0</v>
      </c>
      <c r="H65" s="136">
        <v>0.505</v>
      </c>
      <c r="I65" s="136">
        <v>6.8000000000000005E-2</v>
      </c>
      <c r="J65" s="136">
        <v>5.2999999999999999E-2</v>
      </c>
      <c r="K65" s="136">
        <v>1.5776994237499999</v>
      </c>
      <c r="L65" s="134">
        <f t="shared" si="0"/>
        <v>0.35398316070870828</v>
      </c>
      <c r="M65" s="134">
        <f t="shared" si="1"/>
        <v>0.5</v>
      </c>
      <c r="N65" s="134">
        <f t="shared" si="2"/>
        <v>0.4</v>
      </c>
    </row>
    <row r="66" spans="1:14" s="134" customFormat="1">
      <c r="A66" s="135" t="s">
        <v>242</v>
      </c>
      <c r="B66" s="135" t="s">
        <v>91</v>
      </c>
      <c r="C66" s="135" t="s">
        <v>150</v>
      </c>
      <c r="D66" s="135">
        <v>5300</v>
      </c>
      <c r="E66" s="136">
        <v>0.22</v>
      </c>
      <c r="F66" s="136">
        <v>50.8</v>
      </c>
      <c r="G66" s="136">
        <v>0</v>
      </c>
      <c r="H66" s="136">
        <v>0.505</v>
      </c>
      <c r="I66" s="136">
        <v>6.8000000000000005E-2</v>
      </c>
      <c r="J66" s="136">
        <v>5.2999999999999999E-2</v>
      </c>
      <c r="K66" s="136">
        <v>0.168921605507</v>
      </c>
      <c r="L66" s="134">
        <f t="shared" si="0"/>
        <v>3.7900377555587228E-2</v>
      </c>
      <c r="M66" s="134">
        <f t="shared" si="1"/>
        <v>0.1</v>
      </c>
      <c r="N66" s="134">
        <f t="shared" si="2"/>
        <v>0</v>
      </c>
    </row>
    <row r="67" spans="1:14" s="134" customFormat="1">
      <c r="A67" s="135" t="s">
        <v>242</v>
      </c>
      <c r="B67" s="135" t="s">
        <v>91</v>
      </c>
      <c r="C67" s="135" t="s">
        <v>150</v>
      </c>
      <c r="D67" s="135">
        <v>5300</v>
      </c>
      <c r="E67" s="136">
        <v>0.22</v>
      </c>
      <c r="F67" s="136">
        <v>50.8</v>
      </c>
      <c r="G67" s="136">
        <v>0</v>
      </c>
      <c r="H67" s="136">
        <v>0.505</v>
      </c>
      <c r="I67" s="136">
        <v>6.8000000000000005E-2</v>
      </c>
      <c r="J67" s="136">
        <v>5.2999999999999999E-2</v>
      </c>
      <c r="K67" s="136">
        <v>7.1372075384900002</v>
      </c>
      <c r="L67" s="134">
        <f t="shared" ref="L67:L130" si="3">F67*J67*K67/12</f>
        <v>1.6013514647192062</v>
      </c>
      <c r="M67" s="134">
        <f t="shared" ref="M67:M130" si="4">ROUND(2.721*H67*L67,1)</f>
        <v>2.2000000000000002</v>
      </c>
      <c r="N67" s="134">
        <f t="shared" ref="N67:N130" si="5">ROUND((2.721*I67*L67)+(E67*K67),1)</f>
        <v>1.9</v>
      </c>
    </row>
    <row r="68" spans="1:14" s="134" customFormat="1">
      <c r="A68" s="135" t="s">
        <v>242</v>
      </c>
      <c r="B68" s="135" t="s">
        <v>91</v>
      </c>
      <c r="C68" s="135" t="s">
        <v>150</v>
      </c>
      <c r="D68" s="135">
        <v>5300</v>
      </c>
      <c r="E68" s="136">
        <v>0.22</v>
      </c>
      <c r="F68" s="136">
        <v>50.8</v>
      </c>
      <c r="G68" s="136">
        <v>0</v>
      </c>
      <c r="H68" s="136">
        <v>0.505</v>
      </c>
      <c r="I68" s="136">
        <v>6.8000000000000005E-2</v>
      </c>
      <c r="J68" s="136">
        <v>5.2999999999999999E-2</v>
      </c>
      <c r="K68" s="136">
        <v>1.8589128349299999</v>
      </c>
      <c r="L68" s="134">
        <f t="shared" si="3"/>
        <v>0.41707807639712757</v>
      </c>
      <c r="M68" s="134">
        <f t="shared" si="4"/>
        <v>0.6</v>
      </c>
      <c r="N68" s="134">
        <f t="shared" si="5"/>
        <v>0.5</v>
      </c>
    </row>
    <row r="69" spans="1:14" s="134" customFormat="1">
      <c r="A69" s="135" t="s">
        <v>242</v>
      </c>
      <c r="B69" s="135" t="s">
        <v>91</v>
      </c>
      <c r="C69" s="135" t="s">
        <v>150</v>
      </c>
      <c r="D69" s="135">
        <v>5300</v>
      </c>
      <c r="E69" s="136">
        <v>0.22</v>
      </c>
      <c r="F69" s="136">
        <v>50.8</v>
      </c>
      <c r="G69" s="136">
        <v>0</v>
      </c>
      <c r="H69" s="136">
        <v>0.505</v>
      </c>
      <c r="I69" s="136">
        <v>6.8000000000000005E-2</v>
      </c>
      <c r="J69" s="136">
        <v>5.2999999999999999E-2</v>
      </c>
      <c r="K69" s="136">
        <v>5.1970764965000003</v>
      </c>
      <c r="L69" s="134">
        <f t="shared" si="3"/>
        <v>1.1660507299313834</v>
      </c>
      <c r="M69" s="134">
        <f t="shared" si="4"/>
        <v>1.6</v>
      </c>
      <c r="N69" s="134">
        <f t="shared" si="5"/>
        <v>1.4</v>
      </c>
    </row>
    <row r="70" spans="1:14" s="134" customFormat="1">
      <c r="A70" s="135" t="s">
        <v>242</v>
      </c>
      <c r="B70" s="135" t="s">
        <v>91</v>
      </c>
      <c r="C70" s="135" t="s">
        <v>150</v>
      </c>
      <c r="D70" s="135">
        <v>4340</v>
      </c>
      <c r="E70" s="136">
        <v>0.22</v>
      </c>
      <c r="F70" s="136">
        <v>50.8</v>
      </c>
      <c r="G70" s="136">
        <v>0</v>
      </c>
      <c r="H70" s="136">
        <v>0.69099999999999995</v>
      </c>
      <c r="I70" s="136">
        <v>3.5999999999999997E-2</v>
      </c>
      <c r="J70" s="136">
        <v>0.26200000000000001</v>
      </c>
      <c r="K70" s="136">
        <v>1.50327380896</v>
      </c>
      <c r="L70" s="134">
        <f t="shared" si="3"/>
        <v>1.6673310906445014</v>
      </c>
      <c r="M70" s="134">
        <f t="shared" si="4"/>
        <v>3.1</v>
      </c>
      <c r="N70" s="134">
        <f t="shared" si="5"/>
        <v>0.5</v>
      </c>
    </row>
    <row r="71" spans="1:14" s="134" customFormat="1">
      <c r="A71" s="135" t="s">
        <v>242</v>
      </c>
      <c r="B71" s="135" t="s">
        <v>93</v>
      </c>
      <c r="C71" s="135" t="s">
        <v>150</v>
      </c>
      <c r="D71" s="135">
        <v>4340</v>
      </c>
      <c r="E71" s="136">
        <v>0.22</v>
      </c>
      <c r="F71" s="136">
        <v>50.8</v>
      </c>
      <c r="G71" s="136">
        <v>0</v>
      </c>
      <c r="H71" s="136">
        <v>0.69099999999999995</v>
      </c>
      <c r="I71" s="136">
        <v>3.5999999999999997E-2</v>
      </c>
      <c r="J71" s="136">
        <v>0.26200000000000001</v>
      </c>
      <c r="K71" s="136">
        <v>0.28830954951900001</v>
      </c>
      <c r="L71" s="134">
        <f t="shared" si="3"/>
        <v>0.31977373168984019</v>
      </c>
      <c r="M71" s="134">
        <f t="shared" si="4"/>
        <v>0.6</v>
      </c>
      <c r="N71" s="134">
        <f t="shared" si="5"/>
        <v>0.1</v>
      </c>
    </row>
    <row r="72" spans="1:14" s="134" customFormat="1">
      <c r="A72" s="135" t="s">
        <v>242</v>
      </c>
      <c r="B72" s="135" t="s">
        <v>93</v>
      </c>
      <c r="C72" s="135" t="s">
        <v>150</v>
      </c>
      <c r="D72" s="135">
        <v>1330</v>
      </c>
      <c r="E72" s="136">
        <v>0.22</v>
      </c>
      <c r="F72" s="136">
        <v>50.8</v>
      </c>
      <c r="G72" s="136">
        <v>0</v>
      </c>
      <c r="H72" s="136">
        <v>1.395</v>
      </c>
      <c r="I72" s="136">
        <v>0.33900000000000002</v>
      </c>
      <c r="J72" s="136">
        <v>0.39300000000000002</v>
      </c>
      <c r="K72" s="136">
        <v>0.75297236681299995</v>
      </c>
      <c r="L72" s="134">
        <f t="shared" si="3"/>
        <v>1.252720126666788</v>
      </c>
      <c r="M72" s="134">
        <f t="shared" si="4"/>
        <v>4.8</v>
      </c>
      <c r="N72" s="134">
        <f t="shared" si="5"/>
        <v>1.3</v>
      </c>
    </row>
    <row r="73" spans="1:14" s="134" customFormat="1">
      <c r="A73" s="135" t="s">
        <v>242</v>
      </c>
      <c r="B73" s="135" t="s">
        <v>93</v>
      </c>
      <c r="C73" s="135" t="s">
        <v>150</v>
      </c>
      <c r="D73" s="135">
        <v>2210</v>
      </c>
      <c r="E73" s="136">
        <v>0.22</v>
      </c>
      <c r="F73" s="136">
        <v>50.8</v>
      </c>
      <c r="G73" s="136">
        <v>0</v>
      </c>
      <c r="H73" s="136">
        <v>1.347</v>
      </c>
      <c r="I73" s="136">
        <v>0.27400000000000002</v>
      </c>
      <c r="J73" s="136">
        <v>0.315</v>
      </c>
      <c r="K73" s="136">
        <v>8.9253371151199995E-2</v>
      </c>
      <c r="L73" s="134">
        <f t="shared" si="3"/>
        <v>0.11901937043012518</v>
      </c>
      <c r="M73" s="134">
        <f t="shared" si="4"/>
        <v>0.4</v>
      </c>
      <c r="N73" s="134">
        <f t="shared" si="5"/>
        <v>0.1</v>
      </c>
    </row>
    <row r="74" spans="1:14" s="134" customFormat="1">
      <c r="A74" s="135" t="s">
        <v>242</v>
      </c>
      <c r="B74" s="135" t="s">
        <v>95</v>
      </c>
      <c r="C74" s="135" t="s">
        <v>150</v>
      </c>
      <c r="D74" s="135">
        <v>1330</v>
      </c>
      <c r="E74" s="136">
        <v>0.22</v>
      </c>
      <c r="F74" s="136">
        <v>50.8</v>
      </c>
      <c r="G74" s="136">
        <v>0</v>
      </c>
      <c r="H74" s="136">
        <v>1.395</v>
      </c>
      <c r="I74" s="136">
        <v>0.33900000000000002</v>
      </c>
      <c r="J74" s="136">
        <v>0.39300000000000002</v>
      </c>
      <c r="K74" s="136">
        <v>0.142988224991</v>
      </c>
      <c r="L74" s="134">
        <f t="shared" si="3"/>
        <v>0.23788950991752669</v>
      </c>
      <c r="M74" s="134">
        <f t="shared" si="4"/>
        <v>0.9</v>
      </c>
      <c r="N74" s="134">
        <f t="shared" si="5"/>
        <v>0.3</v>
      </c>
    </row>
    <row r="75" spans="1:14" s="134" customFormat="1">
      <c r="A75" s="135" t="s">
        <v>242</v>
      </c>
      <c r="B75" s="135" t="s">
        <v>95</v>
      </c>
      <c r="C75" s="135" t="s">
        <v>150</v>
      </c>
      <c r="D75" s="135">
        <v>1710</v>
      </c>
      <c r="E75" s="136">
        <v>0.22</v>
      </c>
      <c r="F75" s="136">
        <v>50.8</v>
      </c>
      <c r="G75" s="136">
        <v>0</v>
      </c>
      <c r="H75" s="136">
        <v>0.96799999999999997</v>
      </c>
      <c r="I75" s="136">
        <v>0.125</v>
      </c>
      <c r="J75" s="136">
        <v>0.34100000000000003</v>
      </c>
      <c r="K75" s="136">
        <v>0.74767379539400003</v>
      </c>
      <c r="L75" s="134">
        <f t="shared" si="3"/>
        <v>1.0793169685709321</v>
      </c>
      <c r="M75" s="134">
        <f t="shared" si="4"/>
        <v>2.8</v>
      </c>
      <c r="N75" s="134">
        <f t="shared" si="5"/>
        <v>0.5</v>
      </c>
    </row>
    <row r="76" spans="1:14" s="134" customFormat="1">
      <c r="A76" s="135" t="s">
        <v>242</v>
      </c>
      <c r="B76" s="135" t="s">
        <v>95</v>
      </c>
      <c r="C76" s="135" t="s">
        <v>150</v>
      </c>
      <c r="D76" s="135">
        <v>4110</v>
      </c>
      <c r="E76" s="136">
        <v>0.22</v>
      </c>
      <c r="F76" s="136">
        <v>50.8</v>
      </c>
      <c r="G76" s="136">
        <v>0</v>
      </c>
      <c r="H76" s="136">
        <v>0.69099999999999995</v>
      </c>
      <c r="I76" s="136">
        <v>3.5999999999999997E-2</v>
      </c>
      <c r="J76" s="136">
        <v>0.26200000000000001</v>
      </c>
      <c r="K76" s="136">
        <v>1.73148916688E-2</v>
      </c>
      <c r="L76" s="134">
        <f t="shared" si="3"/>
        <v>1.9204523512921706E-2</v>
      </c>
      <c r="M76" s="134">
        <f t="shared" si="4"/>
        <v>0</v>
      </c>
      <c r="N76" s="134">
        <f t="shared" si="5"/>
        <v>0</v>
      </c>
    </row>
    <row r="77" spans="1:14" s="134" customFormat="1">
      <c r="A77" s="135" t="s">
        <v>242</v>
      </c>
      <c r="B77" s="135" t="s">
        <v>95</v>
      </c>
      <c r="C77" s="135" t="s">
        <v>150</v>
      </c>
      <c r="D77" s="135">
        <v>1400</v>
      </c>
      <c r="E77" s="136">
        <v>0.22</v>
      </c>
      <c r="F77" s="136">
        <v>50.8</v>
      </c>
      <c r="G77" s="136">
        <v>0</v>
      </c>
      <c r="H77" s="136">
        <v>0.70899999999999996</v>
      </c>
      <c r="I77" s="136">
        <v>0.11700000000000001</v>
      </c>
      <c r="J77" s="136">
        <v>0.43099999999999999</v>
      </c>
      <c r="K77" s="136">
        <v>0.73358909787899995</v>
      </c>
      <c r="L77" s="134">
        <f t="shared" si="3"/>
        <v>1.3384822150200941</v>
      </c>
      <c r="M77" s="134">
        <f t="shared" si="4"/>
        <v>2.6</v>
      </c>
      <c r="N77" s="134">
        <f t="shared" si="5"/>
        <v>0.6</v>
      </c>
    </row>
    <row r="78" spans="1:14" s="134" customFormat="1">
      <c r="A78" s="135" t="s">
        <v>242</v>
      </c>
      <c r="B78" s="135" t="s">
        <v>95</v>
      </c>
      <c r="C78" s="135" t="s">
        <v>150</v>
      </c>
      <c r="D78" s="135">
        <v>4220</v>
      </c>
      <c r="E78" s="136">
        <v>0.22</v>
      </c>
      <c r="F78" s="136">
        <v>50.8</v>
      </c>
      <c r="G78" s="136">
        <v>0</v>
      </c>
      <c r="H78" s="136">
        <v>0.69099999999999995</v>
      </c>
      <c r="I78" s="136">
        <v>3.5999999999999997E-2</v>
      </c>
      <c r="J78" s="136">
        <v>0.26200000000000001</v>
      </c>
      <c r="K78" s="136">
        <v>9.6466871602400001E-2</v>
      </c>
      <c r="L78" s="134">
        <f t="shared" si="3"/>
        <v>0.10699462285660859</v>
      </c>
      <c r="M78" s="134">
        <f t="shared" si="4"/>
        <v>0.2</v>
      </c>
      <c r="N78" s="134">
        <f t="shared" si="5"/>
        <v>0</v>
      </c>
    </row>
    <row r="79" spans="1:14" s="134" customFormat="1">
      <c r="A79" s="135" t="s">
        <v>242</v>
      </c>
      <c r="B79" s="135" t="s">
        <v>91</v>
      </c>
      <c r="C79" s="135" t="s">
        <v>150</v>
      </c>
      <c r="D79" s="135">
        <v>2210</v>
      </c>
      <c r="E79" s="136">
        <v>0.22</v>
      </c>
      <c r="F79" s="136">
        <v>50.8</v>
      </c>
      <c r="G79" s="136">
        <v>0</v>
      </c>
      <c r="H79" s="136">
        <v>1.347</v>
      </c>
      <c r="I79" s="136">
        <v>0.27400000000000002</v>
      </c>
      <c r="J79" s="136">
        <v>0.315</v>
      </c>
      <c r="K79" s="136">
        <v>23.9831141186</v>
      </c>
      <c r="L79" s="134">
        <f t="shared" si="3"/>
        <v>31.981482677153096</v>
      </c>
      <c r="M79" s="134">
        <f t="shared" si="4"/>
        <v>117.2</v>
      </c>
      <c r="N79" s="134">
        <f t="shared" si="5"/>
        <v>29.1</v>
      </c>
    </row>
    <row r="80" spans="1:14" s="134" customFormat="1">
      <c r="A80" s="135" t="s">
        <v>242</v>
      </c>
      <c r="B80" s="135" t="s">
        <v>91</v>
      </c>
      <c r="C80" s="135" t="s">
        <v>150</v>
      </c>
      <c r="D80" s="135">
        <v>4220</v>
      </c>
      <c r="E80" s="136">
        <v>0.22</v>
      </c>
      <c r="F80" s="136">
        <v>50.8</v>
      </c>
      <c r="G80" s="136">
        <v>0</v>
      </c>
      <c r="H80" s="136">
        <v>0.69099999999999995</v>
      </c>
      <c r="I80" s="136">
        <v>3.5999999999999997E-2</v>
      </c>
      <c r="J80" s="136">
        <v>0.26200000000000001</v>
      </c>
      <c r="K80" s="136">
        <v>14.1094417289</v>
      </c>
      <c r="L80" s="134">
        <f t="shared" si="3"/>
        <v>15.649252136247286</v>
      </c>
      <c r="M80" s="134">
        <f t="shared" si="4"/>
        <v>29.4</v>
      </c>
      <c r="N80" s="134">
        <f t="shared" si="5"/>
        <v>4.5999999999999996</v>
      </c>
    </row>
    <row r="81" spans="1:14" s="134" customFormat="1">
      <c r="A81" s="135" t="s">
        <v>242</v>
      </c>
      <c r="B81" s="135" t="s">
        <v>91</v>
      </c>
      <c r="C81" s="135" t="s">
        <v>150</v>
      </c>
      <c r="D81" s="135">
        <v>5300</v>
      </c>
      <c r="E81" s="136">
        <v>0.22</v>
      </c>
      <c r="F81" s="136">
        <v>50.8</v>
      </c>
      <c r="G81" s="136">
        <v>0</v>
      </c>
      <c r="H81" s="136">
        <v>0.505</v>
      </c>
      <c r="I81" s="136">
        <v>6.8000000000000005E-2</v>
      </c>
      <c r="J81" s="136">
        <v>5.2999999999999999E-2</v>
      </c>
      <c r="K81" s="136">
        <v>3.6526921700999999</v>
      </c>
      <c r="L81" s="134">
        <f t="shared" si="3"/>
        <v>0.81954236656476986</v>
      </c>
      <c r="M81" s="134">
        <f t="shared" si="4"/>
        <v>1.1000000000000001</v>
      </c>
      <c r="N81" s="134">
        <f t="shared" si="5"/>
        <v>1</v>
      </c>
    </row>
    <row r="82" spans="1:14" s="134" customFormat="1">
      <c r="A82" s="135" t="s">
        <v>242</v>
      </c>
      <c r="B82" s="135" t="s">
        <v>93</v>
      </c>
      <c r="C82" s="135" t="s">
        <v>150</v>
      </c>
      <c r="D82" s="135">
        <v>4200</v>
      </c>
      <c r="E82" s="136">
        <v>0.22</v>
      </c>
      <c r="F82" s="136">
        <v>50.8</v>
      </c>
      <c r="G82" s="136">
        <v>0</v>
      </c>
      <c r="H82" s="136">
        <v>0.69099999999999995</v>
      </c>
      <c r="I82" s="136">
        <v>3.5999999999999997E-2</v>
      </c>
      <c r="J82" s="136">
        <v>0.26200000000000001</v>
      </c>
      <c r="K82" s="136">
        <v>0.11598748788799999</v>
      </c>
      <c r="L82" s="134">
        <f t="shared" si="3"/>
        <v>0.12864558906617704</v>
      </c>
      <c r="M82" s="134">
        <f t="shared" si="4"/>
        <v>0.2</v>
      </c>
      <c r="N82" s="134">
        <f t="shared" si="5"/>
        <v>0</v>
      </c>
    </row>
    <row r="83" spans="1:14" s="134" customFormat="1">
      <c r="A83" s="135" t="s">
        <v>242</v>
      </c>
      <c r="B83" s="135" t="s">
        <v>93</v>
      </c>
      <c r="C83" s="135" t="s">
        <v>150</v>
      </c>
      <c r="D83" s="135">
        <v>2210</v>
      </c>
      <c r="E83" s="136">
        <v>0.22</v>
      </c>
      <c r="F83" s="136">
        <v>50.8</v>
      </c>
      <c r="G83" s="136">
        <v>0</v>
      </c>
      <c r="H83" s="136">
        <v>1.347</v>
      </c>
      <c r="I83" s="136">
        <v>0.27400000000000002</v>
      </c>
      <c r="J83" s="136">
        <v>0.315</v>
      </c>
      <c r="K83" s="136">
        <v>6.5983736710000004E-2</v>
      </c>
      <c r="L83" s="134">
        <f t="shared" si="3"/>
        <v>8.7989312902785E-2</v>
      </c>
      <c r="M83" s="134">
        <f t="shared" si="4"/>
        <v>0.3</v>
      </c>
      <c r="N83" s="134">
        <f t="shared" si="5"/>
        <v>0.1</v>
      </c>
    </row>
    <row r="84" spans="1:14" s="134" customFormat="1">
      <c r="A84" s="135" t="s">
        <v>242</v>
      </c>
      <c r="B84" s="135" t="s">
        <v>93</v>
      </c>
      <c r="C84" s="135" t="s">
        <v>150</v>
      </c>
      <c r="D84" s="135">
        <v>4220</v>
      </c>
      <c r="E84" s="136">
        <v>0.22</v>
      </c>
      <c r="F84" s="136">
        <v>50.8</v>
      </c>
      <c r="G84" s="136">
        <v>0</v>
      </c>
      <c r="H84" s="136">
        <v>0.69099999999999995</v>
      </c>
      <c r="I84" s="136">
        <v>3.5999999999999997E-2</v>
      </c>
      <c r="J84" s="136">
        <v>0.26200000000000001</v>
      </c>
      <c r="K84" s="136">
        <v>5.3758544724800003E-2</v>
      </c>
      <c r="L84" s="134">
        <f t="shared" si="3"/>
        <v>5.9625393905766509E-2</v>
      </c>
      <c r="M84" s="134">
        <f t="shared" si="4"/>
        <v>0.1</v>
      </c>
      <c r="N84" s="134">
        <f t="shared" si="5"/>
        <v>0</v>
      </c>
    </row>
    <row r="85" spans="1:14" s="134" customFormat="1">
      <c r="A85" s="135" t="s">
        <v>242</v>
      </c>
      <c r="B85" s="135" t="s">
        <v>93</v>
      </c>
      <c r="C85" s="135" t="s">
        <v>150</v>
      </c>
      <c r="D85" s="135">
        <v>5300</v>
      </c>
      <c r="E85" s="136">
        <v>0.22</v>
      </c>
      <c r="F85" s="136">
        <v>50.8</v>
      </c>
      <c r="G85" s="136">
        <v>0</v>
      </c>
      <c r="H85" s="136">
        <v>0.505</v>
      </c>
      <c r="I85" s="136">
        <v>6.8000000000000005E-2</v>
      </c>
      <c r="J85" s="136">
        <v>5.2999999999999999E-2</v>
      </c>
      <c r="K85" s="136">
        <v>0.47503568429499998</v>
      </c>
      <c r="L85" s="134">
        <f t="shared" si="3"/>
        <v>0.10658217303298816</v>
      </c>
      <c r="M85" s="134">
        <f t="shared" si="4"/>
        <v>0.1</v>
      </c>
      <c r="N85" s="134">
        <f t="shared" si="5"/>
        <v>0.1</v>
      </c>
    </row>
    <row r="86" spans="1:14" s="134" customFormat="1">
      <c r="A86" s="135" t="s">
        <v>242</v>
      </c>
      <c r="B86" s="135"/>
      <c r="C86" s="135" t="s">
        <v>150</v>
      </c>
      <c r="D86" s="135">
        <v>5300</v>
      </c>
      <c r="E86" s="136">
        <v>0.22</v>
      </c>
      <c r="F86" s="136">
        <v>50.8</v>
      </c>
      <c r="G86" s="136">
        <v>0</v>
      </c>
      <c r="H86" s="136">
        <v>0.505</v>
      </c>
      <c r="I86" s="136">
        <v>6.8000000000000005E-2</v>
      </c>
      <c r="J86" s="136">
        <v>5.2999999999999999E-2</v>
      </c>
      <c r="K86" s="136">
        <v>0.400850953477</v>
      </c>
      <c r="L86" s="134">
        <f t="shared" si="3"/>
        <v>8.9937592261789559E-2</v>
      </c>
      <c r="M86" s="134">
        <f t="shared" si="4"/>
        <v>0.1</v>
      </c>
      <c r="N86" s="134">
        <f t="shared" si="5"/>
        <v>0.1</v>
      </c>
    </row>
    <row r="87" spans="1:14" s="134" customFormat="1">
      <c r="A87" s="135" t="s">
        <v>242</v>
      </c>
      <c r="B87" s="135"/>
      <c r="C87" s="135" t="s">
        <v>150</v>
      </c>
      <c r="D87" s="135">
        <v>2210</v>
      </c>
      <c r="E87" s="136">
        <v>0.22</v>
      </c>
      <c r="F87" s="136">
        <v>50.8</v>
      </c>
      <c r="G87" s="136">
        <v>0</v>
      </c>
      <c r="H87" s="136">
        <v>1.347</v>
      </c>
      <c r="I87" s="136">
        <v>0.27400000000000002</v>
      </c>
      <c r="J87" s="136">
        <v>0.315</v>
      </c>
      <c r="K87" s="136">
        <v>0.18509677707899999</v>
      </c>
      <c r="L87" s="134">
        <f t="shared" si="3"/>
        <v>0.24682655223484648</v>
      </c>
      <c r="M87" s="134">
        <f t="shared" si="4"/>
        <v>0.9</v>
      </c>
      <c r="N87" s="134">
        <f t="shared" si="5"/>
        <v>0.2</v>
      </c>
    </row>
    <row r="88" spans="1:14" s="134" customFormat="1">
      <c r="A88" s="135" t="s">
        <v>242</v>
      </c>
      <c r="B88" s="135"/>
      <c r="C88" s="135" t="s">
        <v>150</v>
      </c>
      <c r="D88" s="135">
        <v>2210</v>
      </c>
      <c r="E88" s="136">
        <v>0.22</v>
      </c>
      <c r="F88" s="136">
        <v>50.8</v>
      </c>
      <c r="G88" s="136">
        <v>0</v>
      </c>
      <c r="H88" s="136">
        <v>1.347</v>
      </c>
      <c r="I88" s="136">
        <v>0.27400000000000002</v>
      </c>
      <c r="J88" s="136">
        <v>0.315</v>
      </c>
      <c r="K88" s="136">
        <v>1.48071824731</v>
      </c>
      <c r="L88" s="134">
        <f t="shared" si="3"/>
        <v>1.9745377827878849</v>
      </c>
      <c r="M88" s="134">
        <f t="shared" si="4"/>
        <v>7.2</v>
      </c>
      <c r="N88" s="134">
        <f t="shared" si="5"/>
        <v>1.8</v>
      </c>
    </row>
    <row r="89" spans="1:14" s="134" customFormat="1">
      <c r="A89" s="135" t="s">
        <v>242</v>
      </c>
      <c r="B89" s="135"/>
      <c r="C89" s="135" t="s">
        <v>150</v>
      </c>
      <c r="D89" s="135">
        <v>2210</v>
      </c>
      <c r="E89" s="136">
        <v>0.22</v>
      </c>
      <c r="F89" s="136">
        <v>50.8</v>
      </c>
      <c r="G89" s="136">
        <v>0</v>
      </c>
      <c r="H89" s="136">
        <v>1.347</v>
      </c>
      <c r="I89" s="136">
        <v>0.27400000000000002</v>
      </c>
      <c r="J89" s="136">
        <v>0.315</v>
      </c>
      <c r="K89" s="136">
        <v>0.26160612908600001</v>
      </c>
      <c r="L89" s="134">
        <f t="shared" si="3"/>
        <v>0.34885177313618093</v>
      </c>
      <c r="M89" s="134">
        <f t="shared" si="4"/>
        <v>1.3</v>
      </c>
      <c r="N89" s="134">
        <f t="shared" si="5"/>
        <v>0.3</v>
      </c>
    </row>
    <row r="90" spans="1:14" s="134" customFormat="1">
      <c r="A90" s="135" t="s">
        <v>242</v>
      </c>
      <c r="B90" s="135"/>
      <c r="C90" s="135" t="s">
        <v>150</v>
      </c>
      <c r="D90" s="135">
        <v>6172</v>
      </c>
      <c r="E90" s="136">
        <v>0.22</v>
      </c>
      <c r="F90" s="136">
        <v>50.8</v>
      </c>
      <c r="G90" s="136">
        <v>0</v>
      </c>
      <c r="H90" s="136">
        <v>0.60699999999999998</v>
      </c>
      <c r="I90" s="136">
        <v>3.3000000000000002E-2</v>
      </c>
      <c r="J90" s="136">
        <v>2.5999999999999999E-2</v>
      </c>
      <c r="K90" s="136">
        <v>0.32536946543099998</v>
      </c>
      <c r="L90" s="134">
        <f t="shared" si="3"/>
        <v>3.5812332495105396E-2</v>
      </c>
      <c r="M90" s="134">
        <f t="shared" si="4"/>
        <v>0.1</v>
      </c>
      <c r="N90" s="134">
        <f t="shared" si="5"/>
        <v>0.1</v>
      </c>
    </row>
    <row r="91" spans="1:14" s="134" customFormat="1">
      <c r="A91" s="135" t="s">
        <v>242</v>
      </c>
      <c r="B91" s="135"/>
      <c r="C91" s="135" t="s">
        <v>150</v>
      </c>
      <c r="D91" s="135">
        <v>6172</v>
      </c>
      <c r="E91" s="136">
        <v>0.22</v>
      </c>
      <c r="F91" s="136">
        <v>50.8</v>
      </c>
      <c r="G91" s="136">
        <v>0</v>
      </c>
      <c r="H91" s="136">
        <v>0.60699999999999998</v>
      </c>
      <c r="I91" s="136">
        <v>3.3000000000000002E-2</v>
      </c>
      <c r="J91" s="136">
        <v>2.5999999999999999E-2</v>
      </c>
      <c r="K91" s="136">
        <v>5.5984325624200002</v>
      </c>
      <c r="L91" s="134">
        <f t="shared" si="3"/>
        <v>0.6162008107036947</v>
      </c>
      <c r="M91" s="134">
        <f t="shared" si="4"/>
        <v>1</v>
      </c>
      <c r="N91" s="134">
        <f t="shared" si="5"/>
        <v>1.3</v>
      </c>
    </row>
    <row r="92" spans="1:14" s="134" customFormat="1">
      <c r="A92" s="135" t="s">
        <v>242</v>
      </c>
      <c r="B92" s="135"/>
      <c r="C92" s="135" t="s">
        <v>150</v>
      </c>
      <c r="D92" s="135">
        <v>6172</v>
      </c>
      <c r="E92" s="136">
        <v>0.22</v>
      </c>
      <c r="F92" s="136">
        <v>50.8</v>
      </c>
      <c r="G92" s="136">
        <v>0</v>
      </c>
      <c r="H92" s="136">
        <v>0.60699999999999998</v>
      </c>
      <c r="I92" s="136">
        <v>3.3000000000000002E-2</v>
      </c>
      <c r="J92" s="136">
        <v>2.5999999999999999E-2</v>
      </c>
      <c r="K92" s="136">
        <v>0.148807380588</v>
      </c>
      <c r="L92" s="134">
        <f t="shared" si="3"/>
        <v>1.6378732356719199E-2</v>
      </c>
      <c r="M92" s="134">
        <f t="shared" si="4"/>
        <v>0</v>
      </c>
      <c r="N92" s="134">
        <f t="shared" si="5"/>
        <v>0</v>
      </c>
    </row>
    <row r="93" spans="1:14" s="134" customFormat="1">
      <c r="A93" s="135" t="s">
        <v>242</v>
      </c>
      <c r="B93" s="135"/>
      <c r="C93" s="135" t="s">
        <v>150</v>
      </c>
      <c r="D93" s="135">
        <v>6172</v>
      </c>
      <c r="E93" s="136">
        <v>0.22</v>
      </c>
      <c r="F93" s="136">
        <v>50.8</v>
      </c>
      <c r="G93" s="136">
        <v>0</v>
      </c>
      <c r="H93" s="136">
        <v>0.60699999999999998</v>
      </c>
      <c r="I93" s="136">
        <v>3.3000000000000002E-2</v>
      </c>
      <c r="J93" s="136">
        <v>2.5999999999999999E-2</v>
      </c>
      <c r="K93" s="136">
        <v>0.71142996234599998</v>
      </c>
      <c r="L93" s="134">
        <f t="shared" si="3"/>
        <v>7.8304724522216387E-2</v>
      </c>
      <c r="M93" s="134">
        <f t="shared" si="4"/>
        <v>0.1</v>
      </c>
      <c r="N93" s="134">
        <f t="shared" si="5"/>
        <v>0.2</v>
      </c>
    </row>
    <row r="94" spans="1:14" s="134" customFormat="1">
      <c r="A94" s="135" t="s">
        <v>242</v>
      </c>
      <c r="B94" s="135" t="s">
        <v>93</v>
      </c>
      <c r="C94" s="135" t="s">
        <v>150</v>
      </c>
      <c r="D94" s="135">
        <v>1710</v>
      </c>
      <c r="E94" s="136">
        <v>0.22</v>
      </c>
      <c r="F94" s="136">
        <v>50.8</v>
      </c>
      <c r="G94" s="136">
        <v>0</v>
      </c>
      <c r="H94" s="136">
        <v>0.96799999999999997</v>
      </c>
      <c r="I94" s="136">
        <v>0.125</v>
      </c>
      <c r="J94" s="136">
        <v>0.34100000000000003</v>
      </c>
      <c r="K94" s="136">
        <v>4.4980315842100002E-3</v>
      </c>
      <c r="L94" s="134">
        <f t="shared" si="3"/>
        <v>6.4932084605794161E-3</v>
      </c>
      <c r="M94" s="134">
        <f t="shared" si="4"/>
        <v>0</v>
      </c>
      <c r="N94" s="134">
        <f t="shared" si="5"/>
        <v>0</v>
      </c>
    </row>
    <row r="95" spans="1:14" s="134" customFormat="1">
      <c r="A95" s="135" t="s">
        <v>242</v>
      </c>
      <c r="B95" s="135"/>
      <c r="C95" s="135" t="s">
        <v>150</v>
      </c>
      <c r="D95" s="135">
        <v>2210</v>
      </c>
      <c r="E95" s="136">
        <v>0.22</v>
      </c>
      <c r="F95" s="136">
        <v>50.8</v>
      </c>
      <c r="G95" s="136">
        <v>0</v>
      </c>
      <c r="H95" s="136">
        <v>1.347</v>
      </c>
      <c r="I95" s="136">
        <v>0.27400000000000002</v>
      </c>
      <c r="J95" s="136">
        <v>0.315</v>
      </c>
      <c r="K95" s="136">
        <v>4.4428393273599999E-3</v>
      </c>
      <c r="L95" s="134">
        <f t="shared" si="3"/>
        <v>5.9245262430345598E-3</v>
      </c>
      <c r="M95" s="134">
        <f t="shared" si="4"/>
        <v>0</v>
      </c>
      <c r="N95" s="134">
        <f t="shared" si="5"/>
        <v>0</v>
      </c>
    </row>
    <row r="96" spans="1:14" s="134" customFormat="1">
      <c r="A96" s="135" t="s">
        <v>242</v>
      </c>
      <c r="B96" s="135"/>
      <c r="C96" s="135" t="s">
        <v>150</v>
      </c>
      <c r="D96" s="135">
        <v>2210</v>
      </c>
      <c r="E96" s="136">
        <v>0.22</v>
      </c>
      <c r="F96" s="136">
        <v>50.8</v>
      </c>
      <c r="G96" s="136">
        <v>0</v>
      </c>
      <c r="H96" s="136">
        <v>1.347</v>
      </c>
      <c r="I96" s="136">
        <v>0.27400000000000002</v>
      </c>
      <c r="J96" s="136">
        <v>0.315</v>
      </c>
      <c r="K96" s="136">
        <v>6.6650796679800006E-2</v>
      </c>
      <c r="L96" s="134">
        <f t="shared" si="3"/>
        <v>8.88788373725133E-2</v>
      </c>
      <c r="M96" s="134">
        <f t="shared" si="4"/>
        <v>0.3</v>
      </c>
      <c r="N96" s="134">
        <f t="shared" si="5"/>
        <v>0.1</v>
      </c>
    </row>
    <row r="97" spans="1:14" s="134" customFormat="1">
      <c r="A97" s="135" t="s">
        <v>242</v>
      </c>
      <c r="B97" s="135"/>
      <c r="C97" s="135" t="s">
        <v>150</v>
      </c>
      <c r="D97" s="135">
        <v>2210</v>
      </c>
      <c r="E97" s="136">
        <v>0.22</v>
      </c>
      <c r="F97" s="136">
        <v>50.8</v>
      </c>
      <c r="G97" s="136">
        <v>0</v>
      </c>
      <c r="H97" s="136">
        <v>1.347</v>
      </c>
      <c r="I97" s="136">
        <v>0.27400000000000002</v>
      </c>
      <c r="J97" s="136">
        <v>0.315</v>
      </c>
      <c r="K97" s="136">
        <v>0.14940692182599999</v>
      </c>
      <c r="L97" s="134">
        <f t="shared" si="3"/>
        <v>0.19923413025497097</v>
      </c>
      <c r="M97" s="134">
        <f t="shared" si="4"/>
        <v>0.7</v>
      </c>
      <c r="N97" s="134">
        <f t="shared" si="5"/>
        <v>0.2</v>
      </c>
    </row>
    <row r="98" spans="1:14" s="134" customFormat="1">
      <c r="A98" s="135" t="s">
        <v>242</v>
      </c>
      <c r="B98" s="135"/>
      <c r="C98" s="135" t="s">
        <v>150</v>
      </c>
      <c r="D98" s="135">
        <v>2210</v>
      </c>
      <c r="E98" s="136">
        <v>0.22</v>
      </c>
      <c r="F98" s="136">
        <v>50.8</v>
      </c>
      <c r="G98" s="136">
        <v>0</v>
      </c>
      <c r="H98" s="136">
        <v>1.347</v>
      </c>
      <c r="I98" s="136">
        <v>0.27400000000000002</v>
      </c>
      <c r="J98" s="136">
        <v>0.315</v>
      </c>
      <c r="K98" s="136">
        <v>0.348578447407</v>
      </c>
      <c r="L98" s="134">
        <f t="shared" si="3"/>
        <v>0.46482935961723443</v>
      </c>
      <c r="M98" s="134">
        <f t="shared" si="4"/>
        <v>1.7</v>
      </c>
      <c r="N98" s="134">
        <f t="shared" si="5"/>
        <v>0.4</v>
      </c>
    </row>
    <row r="99" spans="1:14" s="134" customFormat="1">
      <c r="A99" s="135" t="s">
        <v>242</v>
      </c>
      <c r="B99" s="135"/>
      <c r="C99" s="135" t="s">
        <v>150</v>
      </c>
      <c r="D99" s="135">
        <v>2210</v>
      </c>
      <c r="E99" s="136">
        <v>0.22</v>
      </c>
      <c r="F99" s="136">
        <v>50.8</v>
      </c>
      <c r="G99" s="136">
        <v>0</v>
      </c>
      <c r="H99" s="136">
        <v>1.347</v>
      </c>
      <c r="I99" s="136">
        <v>0.27400000000000002</v>
      </c>
      <c r="J99" s="136">
        <v>0.315</v>
      </c>
      <c r="K99" s="136">
        <v>0.58466221888199998</v>
      </c>
      <c r="L99" s="134">
        <f t="shared" si="3"/>
        <v>0.77964706887914692</v>
      </c>
      <c r="M99" s="134">
        <f t="shared" si="4"/>
        <v>2.9</v>
      </c>
      <c r="N99" s="134">
        <f t="shared" si="5"/>
        <v>0.7</v>
      </c>
    </row>
    <row r="100" spans="1:14" s="134" customFormat="1">
      <c r="A100" s="135" t="s">
        <v>242</v>
      </c>
      <c r="B100" s="135"/>
      <c r="C100" s="135" t="s">
        <v>150</v>
      </c>
      <c r="D100" s="135">
        <v>2210</v>
      </c>
      <c r="E100" s="136">
        <v>0.22</v>
      </c>
      <c r="F100" s="136">
        <v>50.8</v>
      </c>
      <c r="G100" s="136">
        <v>0</v>
      </c>
      <c r="H100" s="136">
        <v>1.347</v>
      </c>
      <c r="I100" s="136">
        <v>0.27400000000000002</v>
      </c>
      <c r="J100" s="136">
        <v>0.315</v>
      </c>
      <c r="K100" s="136">
        <v>0.19352494890800001</v>
      </c>
      <c r="L100" s="134">
        <f t="shared" si="3"/>
        <v>0.258065519368818</v>
      </c>
      <c r="M100" s="134">
        <f t="shared" si="4"/>
        <v>0.9</v>
      </c>
      <c r="N100" s="134">
        <f t="shared" si="5"/>
        <v>0.2</v>
      </c>
    </row>
    <row r="101" spans="1:14" s="134" customFormat="1">
      <c r="A101" s="135" t="s">
        <v>242</v>
      </c>
      <c r="B101" s="135"/>
      <c r="C101" s="135" t="s">
        <v>150</v>
      </c>
      <c r="D101" s="135">
        <v>2210</v>
      </c>
      <c r="E101" s="136">
        <v>0.22</v>
      </c>
      <c r="F101" s="136">
        <v>50.8</v>
      </c>
      <c r="G101" s="136">
        <v>0</v>
      </c>
      <c r="H101" s="136">
        <v>1.347</v>
      </c>
      <c r="I101" s="136">
        <v>0.27400000000000002</v>
      </c>
      <c r="J101" s="136">
        <v>0.315</v>
      </c>
      <c r="K101" s="136">
        <v>9.6203344071700003E-2</v>
      </c>
      <c r="L101" s="134">
        <f t="shared" si="3"/>
        <v>0.12828715931961196</v>
      </c>
      <c r="M101" s="134">
        <f t="shared" si="4"/>
        <v>0.5</v>
      </c>
      <c r="N101" s="134">
        <f t="shared" si="5"/>
        <v>0.1</v>
      </c>
    </row>
    <row r="102" spans="1:14" s="134" customFormat="1">
      <c r="A102" s="135" t="s">
        <v>242</v>
      </c>
      <c r="B102" s="135"/>
      <c r="C102" s="135" t="s">
        <v>150</v>
      </c>
      <c r="D102" s="135">
        <v>2210</v>
      </c>
      <c r="E102" s="136">
        <v>0.22</v>
      </c>
      <c r="F102" s="136">
        <v>50.8</v>
      </c>
      <c r="G102" s="136">
        <v>0</v>
      </c>
      <c r="H102" s="136">
        <v>1.347</v>
      </c>
      <c r="I102" s="136">
        <v>0.27400000000000002</v>
      </c>
      <c r="J102" s="136">
        <v>0.315</v>
      </c>
      <c r="K102" s="136">
        <v>0.103820510793</v>
      </c>
      <c r="L102" s="134">
        <f t="shared" si="3"/>
        <v>0.13844465114246549</v>
      </c>
      <c r="M102" s="134">
        <f t="shared" si="4"/>
        <v>0.5</v>
      </c>
      <c r="N102" s="134">
        <f t="shared" si="5"/>
        <v>0.1</v>
      </c>
    </row>
    <row r="103" spans="1:14" s="134" customFormat="1">
      <c r="A103" s="135" t="s">
        <v>242</v>
      </c>
      <c r="B103" s="135"/>
      <c r="C103" s="135" t="s">
        <v>150</v>
      </c>
      <c r="D103" s="135">
        <v>5300</v>
      </c>
      <c r="E103" s="136">
        <v>0.22</v>
      </c>
      <c r="F103" s="136">
        <v>50.8</v>
      </c>
      <c r="G103" s="136">
        <v>0</v>
      </c>
      <c r="H103" s="136">
        <v>0.505</v>
      </c>
      <c r="I103" s="136">
        <v>6.8000000000000005E-2</v>
      </c>
      <c r="J103" s="136">
        <v>5.2999999999999999E-2</v>
      </c>
      <c r="K103" s="136">
        <v>4.1592570850299999E-2</v>
      </c>
      <c r="L103" s="134">
        <f t="shared" si="3"/>
        <v>9.3319864797789757E-3</v>
      </c>
      <c r="M103" s="134">
        <f t="shared" si="4"/>
        <v>0</v>
      </c>
      <c r="N103" s="134">
        <f t="shared" si="5"/>
        <v>0</v>
      </c>
    </row>
    <row r="104" spans="1:14" s="134" customFormat="1">
      <c r="A104" s="135" t="s">
        <v>242</v>
      </c>
      <c r="B104" s="135" t="s">
        <v>95</v>
      </c>
      <c r="C104" s="135" t="s">
        <v>150</v>
      </c>
      <c r="D104" s="135">
        <v>2210</v>
      </c>
      <c r="E104" s="136">
        <v>0.22</v>
      </c>
      <c r="F104" s="136">
        <v>50.8</v>
      </c>
      <c r="G104" s="136">
        <v>0</v>
      </c>
      <c r="H104" s="136">
        <v>1.347</v>
      </c>
      <c r="I104" s="136">
        <v>0.27400000000000002</v>
      </c>
      <c r="J104" s="136">
        <v>0.315</v>
      </c>
      <c r="K104" s="136">
        <v>1.74615455225E-2</v>
      </c>
      <c r="L104" s="134">
        <f t="shared" si="3"/>
        <v>2.3284970954253748E-2</v>
      </c>
      <c r="M104" s="134">
        <f t="shared" si="4"/>
        <v>0.1</v>
      </c>
      <c r="N104" s="134">
        <f t="shared" si="5"/>
        <v>0</v>
      </c>
    </row>
    <row r="105" spans="1:14" s="134" customFormat="1">
      <c r="A105" s="135" t="s">
        <v>242</v>
      </c>
      <c r="B105" s="135" t="s">
        <v>95</v>
      </c>
      <c r="C105" s="135" t="s">
        <v>150</v>
      </c>
      <c r="D105" s="135">
        <v>4200</v>
      </c>
      <c r="E105" s="136">
        <v>0.22</v>
      </c>
      <c r="F105" s="136">
        <v>50.8</v>
      </c>
      <c r="G105" s="136">
        <v>0</v>
      </c>
      <c r="H105" s="136">
        <v>0.69099999999999995</v>
      </c>
      <c r="I105" s="136">
        <v>3.5999999999999997E-2</v>
      </c>
      <c r="J105" s="136">
        <v>0.26200000000000001</v>
      </c>
      <c r="K105" s="136">
        <v>1.2227367032500001</v>
      </c>
      <c r="L105" s="134">
        <f t="shared" si="3"/>
        <v>1.3561780354646833</v>
      </c>
      <c r="M105" s="134">
        <f t="shared" si="4"/>
        <v>2.5</v>
      </c>
      <c r="N105" s="134">
        <f t="shared" si="5"/>
        <v>0.4</v>
      </c>
    </row>
    <row r="106" spans="1:14" s="134" customFormat="1">
      <c r="A106" s="135" t="s">
        <v>242</v>
      </c>
      <c r="B106" s="135" t="s">
        <v>95</v>
      </c>
      <c r="C106" s="135" t="s">
        <v>150</v>
      </c>
      <c r="D106" s="135">
        <v>2210</v>
      </c>
      <c r="E106" s="136">
        <v>0.22</v>
      </c>
      <c r="F106" s="136">
        <v>50.8</v>
      </c>
      <c r="G106" s="136">
        <v>0</v>
      </c>
      <c r="H106" s="136">
        <v>1.347</v>
      </c>
      <c r="I106" s="136">
        <v>0.27400000000000002</v>
      </c>
      <c r="J106" s="136">
        <v>0.315</v>
      </c>
      <c r="K106" s="136">
        <v>2.2068410587699998</v>
      </c>
      <c r="L106" s="134">
        <f t="shared" si="3"/>
        <v>2.9428225518697944</v>
      </c>
      <c r="M106" s="134">
        <f t="shared" si="4"/>
        <v>10.8</v>
      </c>
      <c r="N106" s="134">
        <f t="shared" si="5"/>
        <v>2.7</v>
      </c>
    </row>
    <row r="107" spans="1:14" s="134" customFormat="1">
      <c r="A107" s="135" t="s">
        <v>242</v>
      </c>
      <c r="B107" s="135" t="s">
        <v>95</v>
      </c>
      <c r="C107" s="135" t="s">
        <v>150</v>
      </c>
      <c r="D107" s="135">
        <v>2210</v>
      </c>
      <c r="E107" s="136">
        <v>0.22</v>
      </c>
      <c r="F107" s="136">
        <v>50.8</v>
      </c>
      <c r="G107" s="136">
        <v>0</v>
      </c>
      <c r="H107" s="136">
        <v>1.347</v>
      </c>
      <c r="I107" s="136">
        <v>0.27400000000000002</v>
      </c>
      <c r="J107" s="136">
        <v>0.315</v>
      </c>
      <c r="K107" s="136">
        <v>0.18210816165900001</v>
      </c>
      <c r="L107" s="134">
        <f t="shared" si="3"/>
        <v>0.24284123357227649</v>
      </c>
      <c r="M107" s="134">
        <f t="shared" si="4"/>
        <v>0.9</v>
      </c>
      <c r="N107" s="134">
        <f t="shared" si="5"/>
        <v>0.2</v>
      </c>
    </row>
    <row r="108" spans="1:14" s="134" customFormat="1">
      <c r="A108" s="135" t="s">
        <v>242</v>
      </c>
      <c r="B108" s="135"/>
      <c r="C108" s="135" t="s">
        <v>150</v>
      </c>
      <c r="D108" s="135">
        <v>2210</v>
      </c>
      <c r="E108" s="136">
        <v>0.22</v>
      </c>
      <c r="F108" s="136">
        <v>50.8</v>
      </c>
      <c r="G108" s="136">
        <v>0</v>
      </c>
      <c r="H108" s="136">
        <v>1.347</v>
      </c>
      <c r="I108" s="136">
        <v>0.27400000000000002</v>
      </c>
      <c r="J108" s="136">
        <v>0.315</v>
      </c>
      <c r="K108" s="136">
        <v>0.11244699515500001</v>
      </c>
      <c r="L108" s="134">
        <f t="shared" si="3"/>
        <v>0.1499480680391925</v>
      </c>
      <c r="M108" s="134">
        <f t="shared" si="4"/>
        <v>0.5</v>
      </c>
      <c r="N108" s="134">
        <f t="shared" si="5"/>
        <v>0.1</v>
      </c>
    </row>
    <row r="109" spans="1:14" s="134" customFormat="1">
      <c r="A109" s="135" t="s">
        <v>242</v>
      </c>
      <c r="B109" s="135"/>
      <c r="C109" s="135" t="s">
        <v>150</v>
      </c>
      <c r="D109" s="135">
        <v>2210</v>
      </c>
      <c r="E109" s="136">
        <v>0.22</v>
      </c>
      <c r="F109" s="136">
        <v>50.8</v>
      </c>
      <c r="G109" s="136">
        <v>0</v>
      </c>
      <c r="H109" s="136">
        <v>1.347</v>
      </c>
      <c r="I109" s="136">
        <v>0.27400000000000002</v>
      </c>
      <c r="J109" s="136">
        <v>0.315</v>
      </c>
      <c r="K109" s="136">
        <v>6.2534566819999998E-2</v>
      </c>
      <c r="L109" s="134">
        <f t="shared" si="3"/>
        <v>8.3389844854469986E-2</v>
      </c>
      <c r="M109" s="134">
        <f t="shared" si="4"/>
        <v>0.3</v>
      </c>
      <c r="N109" s="134">
        <f t="shared" si="5"/>
        <v>0.1</v>
      </c>
    </row>
    <row r="110" spans="1:14" s="134" customFormat="1">
      <c r="A110" s="135" t="s">
        <v>242</v>
      </c>
      <c r="B110" s="135"/>
      <c r="C110" s="135" t="s">
        <v>150</v>
      </c>
      <c r="D110" s="135">
        <v>2210</v>
      </c>
      <c r="E110" s="136">
        <v>0.22</v>
      </c>
      <c r="F110" s="136">
        <v>50.8</v>
      </c>
      <c r="G110" s="136">
        <v>0</v>
      </c>
      <c r="H110" s="136">
        <v>1.347</v>
      </c>
      <c r="I110" s="136">
        <v>0.27400000000000002</v>
      </c>
      <c r="J110" s="136">
        <v>0.315</v>
      </c>
      <c r="K110" s="136">
        <v>8.2257115817299997</v>
      </c>
      <c r="L110" s="134">
        <f t="shared" si="3"/>
        <v>10.968986394236955</v>
      </c>
      <c r="M110" s="134">
        <f t="shared" si="4"/>
        <v>40.200000000000003</v>
      </c>
      <c r="N110" s="134">
        <f t="shared" si="5"/>
        <v>10</v>
      </c>
    </row>
    <row r="111" spans="1:14" s="134" customFormat="1">
      <c r="A111" s="135" t="s">
        <v>242</v>
      </c>
      <c r="B111" s="135"/>
      <c r="C111" s="135" t="s">
        <v>150</v>
      </c>
      <c r="D111" s="135">
        <v>2210</v>
      </c>
      <c r="E111" s="136">
        <v>0.22</v>
      </c>
      <c r="F111" s="136">
        <v>50.8</v>
      </c>
      <c r="G111" s="136">
        <v>0</v>
      </c>
      <c r="H111" s="136">
        <v>1.347</v>
      </c>
      <c r="I111" s="136">
        <v>0.27400000000000002</v>
      </c>
      <c r="J111" s="136">
        <v>0.315</v>
      </c>
      <c r="K111" s="136">
        <v>0.16541167756200001</v>
      </c>
      <c r="L111" s="134">
        <f t="shared" si="3"/>
        <v>0.22057647202892702</v>
      </c>
      <c r="M111" s="134">
        <f t="shared" si="4"/>
        <v>0.8</v>
      </c>
      <c r="N111" s="134">
        <f t="shared" si="5"/>
        <v>0.2</v>
      </c>
    </row>
    <row r="112" spans="1:14" s="134" customFormat="1">
      <c r="A112" s="135" t="s">
        <v>242</v>
      </c>
      <c r="B112" s="135"/>
      <c r="C112" s="135" t="s">
        <v>150</v>
      </c>
      <c r="D112" s="135">
        <v>2210</v>
      </c>
      <c r="E112" s="136">
        <v>0.22</v>
      </c>
      <c r="F112" s="136">
        <v>50.8</v>
      </c>
      <c r="G112" s="136">
        <v>0</v>
      </c>
      <c r="H112" s="136">
        <v>1.347</v>
      </c>
      <c r="I112" s="136">
        <v>0.27400000000000002</v>
      </c>
      <c r="J112" s="136">
        <v>0.315</v>
      </c>
      <c r="K112" s="136">
        <v>5.9980331482500002</v>
      </c>
      <c r="L112" s="134">
        <f t="shared" si="3"/>
        <v>7.9983772031913745</v>
      </c>
      <c r="M112" s="134">
        <f t="shared" si="4"/>
        <v>29.3</v>
      </c>
      <c r="N112" s="134">
        <f t="shared" si="5"/>
        <v>7.3</v>
      </c>
    </row>
    <row r="113" spans="1:14" s="134" customFormat="1">
      <c r="A113" s="135" t="s">
        <v>242</v>
      </c>
      <c r="B113" s="135"/>
      <c r="C113" s="135" t="s">
        <v>150</v>
      </c>
      <c r="D113" s="135">
        <v>2210</v>
      </c>
      <c r="E113" s="136">
        <v>0.22</v>
      </c>
      <c r="F113" s="136">
        <v>50.8</v>
      </c>
      <c r="G113" s="136">
        <v>0</v>
      </c>
      <c r="H113" s="136">
        <v>1.347</v>
      </c>
      <c r="I113" s="136">
        <v>0.27400000000000002</v>
      </c>
      <c r="J113" s="136">
        <v>0.315</v>
      </c>
      <c r="K113" s="136">
        <v>0.41967989880399997</v>
      </c>
      <c r="L113" s="134">
        <f t="shared" si="3"/>
        <v>0.55964314505513391</v>
      </c>
      <c r="M113" s="134">
        <f t="shared" si="4"/>
        <v>2.1</v>
      </c>
      <c r="N113" s="134">
        <f t="shared" si="5"/>
        <v>0.5</v>
      </c>
    </row>
    <row r="114" spans="1:14" s="134" customFormat="1">
      <c r="A114" s="135" t="s">
        <v>242</v>
      </c>
      <c r="B114" s="135"/>
      <c r="C114" s="135" t="s">
        <v>150</v>
      </c>
      <c r="D114" s="135">
        <v>2210</v>
      </c>
      <c r="E114" s="136">
        <v>0.22</v>
      </c>
      <c r="F114" s="136">
        <v>50.8</v>
      </c>
      <c r="G114" s="136">
        <v>0</v>
      </c>
      <c r="H114" s="136">
        <v>1.347</v>
      </c>
      <c r="I114" s="136">
        <v>0.27400000000000002</v>
      </c>
      <c r="J114" s="136">
        <v>0.315</v>
      </c>
      <c r="K114" s="136">
        <v>0.152585088067</v>
      </c>
      <c r="L114" s="134">
        <f t="shared" si="3"/>
        <v>0.20347221493734446</v>
      </c>
      <c r="M114" s="134">
        <f t="shared" si="4"/>
        <v>0.7</v>
      </c>
      <c r="N114" s="134">
        <f t="shared" si="5"/>
        <v>0.2</v>
      </c>
    </row>
    <row r="115" spans="1:14" s="134" customFormat="1">
      <c r="A115" s="135" t="s">
        <v>242</v>
      </c>
      <c r="B115" s="135"/>
      <c r="C115" s="135" t="s">
        <v>150</v>
      </c>
      <c r="D115" s="135">
        <v>2210</v>
      </c>
      <c r="E115" s="136">
        <v>0.22</v>
      </c>
      <c r="F115" s="136">
        <v>50.8</v>
      </c>
      <c r="G115" s="136">
        <v>0</v>
      </c>
      <c r="H115" s="136">
        <v>1.347</v>
      </c>
      <c r="I115" s="136">
        <v>0.27400000000000002</v>
      </c>
      <c r="J115" s="136">
        <v>0.315</v>
      </c>
      <c r="K115" s="136">
        <v>0.89602726859600001</v>
      </c>
      <c r="L115" s="134">
        <f t="shared" si="3"/>
        <v>1.1948523626727658</v>
      </c>
      <c r="M115" s="134">
        <f t="shared" si="4"/>
        <v>4.4000000000000004</v>
      </c>
      <c r="N115" s="134">
        <f t="shared" si="5"/>
        <v>1.1000000000000001</v>
      </c>
    </row>
    <row r="116" spans="1:14" s="134" customFormat="1">
      <c r="A116" s="135" t="s">
        <v>242</v>
      </c>
      <c r="B116" s="135"/>
      <c r="C116" s="135" t="s">
        <v>150</v>
      </c>
      <c r="D116" s="135">
        <v>2210</v>
      </c>
      <c r="E116" s="136">
        <v>0.22</v>
      </c>
      <c r="F116" s="136">
        <v>50.8</v>
      </c>
      <c r="G116" s="136">
        <v>0</v>
      </c>
      <c r="H116" s="136">
        <v>1.347</v>
      </c>
      <c r="I116" s="136">
        <v>0.27400000000000002</v>
      </c>
      <c r="J116" s="136">
        <v>0.315</v>
      </c>
      <c r="K116" s="136">
        <v>0.13155590000299999</v>
      </c>
      <c r="L116" s="134">
        <f t="shared" si="3"/>
        <v>0.17542979265400049</v>
      </c>
      <c r="M116" s="134">
        <f t="shared" si="4"/>
        <v>0.6</v>
      </c>
      <c r="N116" s="134">
        <f t="shared" si="5"/>
        <v>0.2</v>
      </c>
    </row>
    <row r="117" spans="1:14" s="134" customFormat="1">
      <c r="A117" s="135" t="s">
        <v>242</v>
      </c>
      <c r="B117" s="135"/>
      <c r="C117" s="135" t="s">
        <v>150</v>
      </c>
      <c r="D117" s="135">
        <v>2210</v>
      </c>
      <c r="E117" s="136">
        <v>0.22</v>
      </c>
      <c r="F117" s="136">
        <v>50.8</v>
      </c>
      <c r="G117" s="136">
        <v>0</v>
      </c>
      <c r="H117" s="136">
        <v>1.347</v>
      </c>
      <c r="I117" s="136">
        <v>0.27400000000000002</v>
      </c>
      <c r="J117" s="136">
        <v>0.315</v>
      </c>
      <c r="K117" s="136">
        <v>0.74680412418300002</v>
      </c>
      <c r="L117" s="134">
        <f t="shared" si="3"/>
        <v>0.99586329959803044</v>
      </c>
      <c r="M117" s="134">
        <f t="shared" si="4"/>
        <v>3.7</v>
      </c>
      <c r="N117" s="134">
        <f t="shared" si="5"/>
        <v>0.9</v>
      </c>
    </row>
    <row r="118" spans="1:14" s="134" customFormat="1">
      <c r="A118" s="135" t="s">
        <v>242</v>
      </c>
      <c r="B118" s="135"/>
      <c r="C118" s="135" t="s">
        <v>150</v>
      </c>
      <c r="D118" s="135">
        <v>5300</v>
      </c>
      <c r="E118" s="136">
        <v>0.22</v>
      </c>
      <c r="F118" s="136">
        <v>50.8</v>
      </c>
      <c r="G118" s="136">
        <v>0</v>
      </c>
      <c r="H118" s="136">
        <v>0.505</v>
      </c>
      <c r="I118" s="136">
        <v>6.8000000000000005E-2</v>
      </c>
      <c r="J118" s="136">
        <v>5.2999999999999999E-2</v>
      </c>
      <c r="K118" s="136">
        <v>1.73509064124</v>
      </c>
      <c r="L118" s="134">
        <f t="shared" si="3"/>
        <v>0.38929650353954792</v>
      </c>
      <c r="M118" s="134">
        <f t="shared" si="4"/>
        <v>0.5</v>
      </c>
      <c r="N118" s="134">
        <f t="shared" si="5"/>
        <v>0.5</v>
      </c>
    </row>
    <row r="119" spans="1:14" s="134" customFormat="1">
      <c r="A119" s="135" t="s">
        <v>242</v>
      </c>
      <c r="B119" s="135"/>
      <c r="C119" s="135" t="s">
        <v>150</v>
      </c>
      <c r="D119" s="135">
        <v>2210</v>
      </c>
      <c r="E119" s="136">
        <v>0.22</v>
      </c>
      <c r="F119" s="136">
        <v>50.8</v>
      </c>
      <c r="G119" s="136">
        <v>0</v>
      </c>
      <c r="H119" s="136">
        <v>1.347</v>
      </c>
      <c r="I119" s="136">
        <v>0.27400000000000002</v>
      </c>
      <c r="J119" s="136">
        <v>0.315</v>
      </c>
      <c r="K119" s="136">
        <v>2.3903712823499998</v>
      </c>
      <c r="L119" s="134">
        <f t="shared" si="3"/>
        <v>3.1875601050137248</v>
      </c>
      <c r="M119" s="134">
        <f t="shared" si="4"/>
        <v>11.7</v>
      </c>
      <c r="N119" s="134">
        <f t="shared" si="5"/>
        <v>2.9</v>
      </c>
    </row>
    <row r="120" spans="1:14" s="134" customFormat="1">
      <c r="A120" s="135" t="s">
        <v>242</v>
      </c>
      <c r="B120" s="135"/>
      <c r="C120" s="135" t="s">
        <v>150</v>
      </c>
      <c r="D120" s="135">
        <v>5300</v>
      </c>
      <c r="E120" s="136">
        <v>0.22</v>
      </c>
      <c r="F120" s="136">
        <v>50.8</v>
      </c>
      <c r="G120" s="136">
        <v>0</v>
      </c>
      <c r="H120" s="136">
        <v>0.505</v>
      </c>
      <c r="I120" s="136">
        <v>6.8000000000000005E-2</v>
      </c>
      <c r="J120" s="136">
        <v>5.2999999999999999E-2</v>
      </c>
      <c r="K120" s="136">
        <v>1.2302092529499999</v>
      </c>
      <c r="L120" s="134">
        <f t="shared" si="3"/>
        <v>0.27601794938688162</v>
      </c>
      <c r="M120" s="134">
        <f t="shared" si="4"/>
        <v>0.4</v>
      </c>
      <c r="N120" s="134">
        <f t="shared" si="5"/>
        <v>0.3</v>
      </c>
    </row>
    <row r="121" spans="1:14" s="134" customFormat="1">
      <c r="A121" s="135" t="s">
        <v>242</v>
      </c>
      <c r="B121" s="135"/>
      <c r="C121" s="135" t="s">
        <v>150</v>
      </c>
      <c r="D121" s="135">
        <v>5300</v>
      </c>
      <c r="E121" s="136">
        <v>0.22</v>
      </c>
      <c r="F121" s="136">
        <v>50.8</v>
      </c>
      <c r="G121" s="136">
        <v>0</v>
      </c>
      <c r="H121" s="136">
        <v>0.505</v>
      </c>
      <c r="I121" s="136">
        <v>6.8000000000000005E-2</v>
      </c>
      <c r="J121" s="136">
        <v>5.2999999999999999E-2</v>
      </c>
      <c r="K121" s="136">
        <v>0.18786383907599999</v>
      </c>
      <c r="L121" s="134">
        <f t="shared" si="3"/>
        <v>4.215038336068519E-2</v>
      </c>
      <c r="M121" s="134">
        <f t="shared" si="4"/>
        <v>0.1</v>
      </c>
      <c r="N121" s="134">
        <f t="shared" si="5"/>
        <v>0</v>
      </c>
    </row>
    <row r="122" spans="1:14" s="134" customFormat="1">
      <c r="A122" s="135" t="s">
        <v>242</v>
      </c>
      <c r="B122" s="135"/>
      <c r="C122" s="135" t="s">
        <v>150</v>
      </c>
      <c r="D122" s="135">
        <v>5300</v>
      </c>
      <c r="E122" s="136">
        <v>0.22</v>
      </c>
      <c r="F122" s="136">
        <v>50.8</v>
      </c>
      <c r="G122" s="136">
        <v>0</v>
      </c>
      <c r="H122" s="136">
        <v>0.505</v>
      </c>
      <c r="I122" s="136">
        <v>6.8000000000000005E-2</v>
      </c>
      <c r="J122" s="136">
        <v>5.2999999999999999E-2</v>
      </c>
      <c r="K122" s="136">
        <v>4.78808793409</v>
      </c>
      <c r="L122" s="134">
        <f t="shared" si="3"/>
        <v>1.0742873294786597</v>
      </c>
      <c r="M122" s="134">
        <f t="shared" si="4"/>
        <v>1.5</v>
      </c>
      <c r="N122" s="134">
        <f t="shared" si="5"/>
        <v>1.3</v>
      </c>
    </row>
    <row r="123" spans="1:14" s="134" customFormat="1">
      <c r="A123" s="135" t="s">
        <v>242</v>
      </c>
      <c r="B123" s="135"/>
      <c r="C123" s="135" t="s">
        <v>150</v>
      </c>
      <c r="D123" s="135">
        <v>5300</v>
      </c>
      <c r="E123" s="136">
        <v>0.22</v>
      </c>
      <c r="F123" s="136">
        <v>50.8</v>
      </c>
      <c r="G123" s="136">
        <v>0</v>
      </c>
      <c r="H123" s="136">
        <v>0.505</v>
      </c>
      <c r="I123" s="136">
        <v>6.8000000000000005E-2</v>
      </c>
      <c r="J123" s="136">
        <v>5.2999999999999999E-2</v>
      </c>
      <c r="K123" s="136">
        <v>0.31177096315199998</v>
      </c>
      <c r="L123" s="134">
        <f t="shared" si="3"/>
        <v>6.9951011765870388E-2</v>
      </c>
      <c r="M123" s="134">
        <f t="shared" si="4"/>
        <v>0.1</v>
      </c>
      <c r="N123" s="134">
        <f t="shared" si="5"/>
        <v>0.1</v>
      </c>
    </row>
    <row r="124" spans="1:14" s="134" customFormat="1">
      <c r="A124" s="135" t="s">
        <v>242</v>
      </c>
      <c r="B124" s="135"/>
      <c r="C124" s="135" t="s">
        <v>150</v>
      </c>
      <c r="D124" s="135">
        <v>5300</v>
      </c>
      <c r="E124" s="136">
        <v>0.22</v>
      </c>
      <c r="F124" s="136">
        <v>50.8</v>
      </c>
      <c r="G124" s="136">
        <v>0</v>
      </c>
      <c r="H124" s="136">
        <v>0.505</v>
      </c>
      <c r="I124" s="136">
        <v>6.8000000000000005E-2</v>
      </c>
      <c r="J124" s="136">
        <v>5.2999999999999999E-2</v>
      </c>
      <c r="K124" s="136">
        <v>0.61631507458400003</v>
      </c>
      <c r="L124" s="134">
        <f t="shared" si="3"/>
        <v>0.13828055890083013</v>
      </c>
      <c r="M124" s="134">
        <f t="shared" si="4"/>
        <v>0.2</v>
      </c>
      <c r="N124" s="134">
        <f t="shared" si="5"/>
        <v>0.2</v>
      </c>
    </row>
    <row r="125" spans="1:14" s="134" customFormat="1">
      <c r="A125" s="135" t="s">
        <v>242</v>
      </c>
      <c r="B125" s="135" t="s">
        <v>91</v>
      </c>
      <c r="C125" s="135" t="s">
        <v>150</v>
      </c>
      <c r="D125" s="135">
        <v>2210</v>
      </c>
      <c r="E125" s="136">
        <v>0.22</v>
      </c>
      <c r="F125" s="136">
        <v>50.8</v>
      </c>
      <c r="G125" s="136">
        <v>0</v>
      </c>
      <c r="H125" s="136">
        <v>1.347</v>
      </c>
      <c r="I125" s="136">
        <v>0.27400000000000002</v>
      </c>
      <c r="J125" s="136">
        <v>0.315</v>
      </c>
      <c r="K125" s="136">
        <v>1.2290163760099999</v>
      </c>
      <c r="L125" s="134">
        <f t="shared" si="3"/>
        <v>1.6388933374093346</v>
      </c>
      <c r="M125" s="134">
        <f t="shared" si="4"/>
        <v>6</v>
      </c>
      <c r="N125" s="134">
        <f t="shared" si="5"/>
        <v>1.5</v>
      </c>
    </row>
    <row r="126" spans="1:14" s="134" customFormat="1">
      <c r="A126" s="135" t="s">
        <v>242</v>
      </c>
      <c r="B126" s="135" t="s">
        <v>91</v>
      </c>
      <c r="C126" s="135" t="s">
        <v>150</v>
      </c>
      <c r="D126" s="135">
        <v>3200</v>
      </c>
      <c r="E126" s="136">
        <v>0.22</v>
      </c>
      <c r="F126" s="136">
        <v>50.8</v>
      </c>
      <c r="G126" s="136">
        <v>0</v>
      </c>
      <c r="H126" s="136">
        <v>0.69099999999999995</v>
      </c>
      <c r="I126" s="136">
        <v>3.5999999999999997E-2</v>
      </c>
      <c r="J126" s="136">
        <v>0.26200000000000001</v>
      </c>
      <c r="K126" s="136">
        <v>5.18731023193E-3</v>
      </c>
      <c r="L126" s="134">
        <f t="shared" si="3"/>
        <v>5.7534186885746276E-3</v>
      </c>
      <c r="M126" s="134">
        <f t="shared" si="4"/>
        <v>0</v>
      </c>
      <c r="N126" s="134">
        <f t="shared" si="5"/>
        <v>0</v>
      </c>
    </row>
    <row r="127" spans="1:14" s="134" customFormat="1">
      <c r="A127" s="135" t="s">
        <v>242</v>
      </c>
      <c r="B127" s="135" t="s">
        <v>91</v>
      </c>
      <c r="C127" s="135" t="s">
        <v>150</v>
      </c>
      <c r="D127" s="135">
        <v>4220</v>
      </c>
      <c r="E127" s="136">
        <v>0.22</v>
      </c>
      <c r="F127" s="136">
        <v>50.8</v>
      </c>
      <c r="G127" s="136">
        <v>0</v>
      </c>
      <c r="H127" s="136">
        <v>0.69099999999999995</v>
      </c>
      <c r="I127" s="136">
        <v>3.5999999999999997E-2</v>
      </c>
      <c r="J127" s="136">
        <v>0.26200000000000001</v>
      </c>
      <c r="K127" s="136">
        <v>4.2540436868400002</v>
      </c>
      <c r="L127" s="134">
        <f t="shared" si="3"/>
        <v>4.7183016545304719</v>
      </c>
      <c r="M127" s="134">
        <f t="shared" si="4"/>
        <v>8.9</v>
      </c>
      <c r="N127" s="134">
        <f t="shared" si="5"/>
        <v>1.4</v>
      </c>
    </row>
    <row r="128" spans="1:14" s="134" customFormat="1">
      <c r="A128" s="135" t="s">
        <v>242</v>
      </c>
      <c r="B128" s="135" t="s">
        <v>91</v>
      </c>
      <c r="C128" s="135" t="s">
        <v>150</v>
      </c>
      <c r="D128" s="135">
        <v>1550</v>
      </c>
      <c r="E128" s="136">
        <v>0.22</v>
      </c>
      <c r="F128" s="136">
        <v>50.8</v>
      </c>
      <c r="G128" s="136">
        <v>0</v>
      </c>
      <c r="H128" s="136">
        <v>0.72099999999999997</v>
      </c>
      <c r="I128" s="136">
        <v>0.17</v>
      </c>
      <c r="J128" s="136">
        <v>0.34100000000000003</v>
      </c>
      <c r="K128" s="136">
        <v>7.1115002615599998</v>
      </c>
      <c r="L128" s="134">
        <f t="shared" si="3"/>
        <v>10.265924727579298</v>
      </c>
      <c r="M128" s="134">
        <f t="shared" si="4"/>
        <v>20.100000000000001</v>
      </c>
      <c r="N128" s="134">
        <f t="shared" si="5"/>
        <v>6.3</v>
      </c>
    </row>
    <row r="129" spans="1:14" s="134" customFormat="1">
      <c r="A129" s="135" t="s">
        <v>242</v>
      </c>
      <c r="B129" s="135" t="s">
        <v>91</v>
      </c>
      <c r="C129" s="135" t="s">
        <v>150</v>
      </c>
      <c r="D129" s="135">
        <v>1411</v>
      </c>
      <c r="E129" s="136">
        <v>0.22</v>
      </c>
      <c r="F129" s="136">
        <v>50.8</v>
      </c>
      <c r="G129" s="136">
        <v>0</v>
      </c>
      <c r="H129" s="136">
        <v>1.4430000000000001</v>
      </c>
      <c r="I129" s="136">
        <v>0.22500000000000001</v>
      </c>
      <c r="J129" s="136">
        <v>0.43099999999999999</v>
      </c>
      <c r="K129" s="136">
        <v>0.40373365223800001</v>
      </c>
      <c r="L129" s="134">
        <f t="shared" si="3"/>
        <v>0.73663896408504692</v>
      </c>
      <c r="M129" s="134">
        <f t="shared" si="4"/>
        <v>2.9</v>
      </c>
      <c r="N129" s="134">
        <f t="shared" si="5"/>
        <v>0.5</v>
      </c>
    </row>
    <row r="130" spans="1:14" s="134" customFormat="1">
      <c r="A130" s="135" t="s">
        <v>243</v>
      </c>
      <c r="B130" s="135" t="s">
        <v>93</v>
      </c>
      <c r="C130" s="135" t="s">
        <v>150</v>
      </c>
      <c r="D130" s="135">
        <v>1390</v>
      </c>
      <c r="E130" s="136">
        <v>0.22</v>
      </c>
      <c r="F130" s="136">
        <v>50.8</v>
      </c>
      <c r="G130" s="136">
        <v>0</v>
      </c>
      <c r="H130" s="136">
        <v>1.395</v>
      </c>
      <c r="I130" s="136">
        <v>0.33900000000000002</v>
      </c>
      <c r="J130" s="136">
        <v>0.39300000000000002</v>
      </c>
      <c r="K130" s="136">
        <v>6.6985989235999996</v>
      </c>
      <c r="L130" s="134">
        <f t="shared" si="3"/>
        <v>11.144459029193321</v>
      </c>
      <c r="M130" s="134">
        <f t="shared" si="4"/>
        <v>42.3</v>
      </c>
      <c r="N130" s="134">
        <f t="shared" si="5"/>
        <v>11.8</v>
      </c>
    </row>
    <row r="131" spans="1:14" s="134" customFormat="1">
      <c r="A131" s="135" t="s">
        <v>243</v>
      </c>
      <c r="B131" s="135" t="s">
        <v>93</v>
      </c>
      <c r="C131" s="135" t="s">
        <v>150</v>
      </c>
      <c r="D131" s="135">
        <v>2210</v>
      </c>
      <c r="E131" s="136">
        <v>0.22</v>
      </c>
      <c r="F131" s="136">
        <v>50.8</v>
      </c>
      <c r="G131" s="136">
        <v>0</v>
      </c>
      <c r="H131" s="136">
        <v>1.347</v>
      </c>
      <c r="I131" s="136">
        <v>0.27400000000000002</v>
      </c>
      <c r="J131" s="136">
        <v>0.315</v>
      </c>
      <c r="K131" s="136">
        <v>0.142559447586</v>
      </c>
      <c r="L131" s="134">
        <f t="shared" ref="L131:L194" si="6">F131*J131*K131/12</f>
        <v>0.19010302335593099</v>
      </c>
      <c r="M131" s="134">
        <f t="shared" ref="M131:M194" si="7">ROUND(2.721*H131*L131,1)</f>
        <v>0.7</v>
      </c>
      <c r="N131" s="134">
        <f t="shared" ref="N131:N194" si="8">ROUND((2.721*I131*L131)+(E131*K131),1)</f>
        <v>0.2</v>
      </c>
    </row>
    <row r="132" spans="1:14" s="134" customFormat="1">
      <c r="A132" s="135" t="s">
        <v>243</v>
      </c>
      <c r="B132" s="135" t="s">
        <v>93</v>
      </c>
      <c r="C132" s="135" t="s">
        <v>150</v>
      </c>
      <c r="D132" s="135">
        <v>4220</v>
      </c>
      <c r="E132" s="136">
        <v>0.22</v>
      </c>
      <c r="F132" s="136">
        <v>50.8</v>
      </c>
      <c r="G132" s="136">
        <v>0</v>
      </c>
      <c r="H132" s="136">
        <v>0.69099999999999995</v>
      </c>
      <c r="I132" s="136">
        <v>3.5999999999999997E-2</v>
      </c>
      <c r="J132" s="136">
        <v>0.26200000000000001</v>
      </c>
      <c r="K132" s="136">
        <v>35.567442444500003</v>
      </c>
      <c r="L132" s="134">
        <f t="shared" si="6"/>
        <v>39.449035996609773</v>
      </c>
      <c r="M132" s="134">
        <f t="shared" si="7"/>
        <v>74.2</v>
      </c>
      <c r="N132" s="134">
        <f t="shared" si="8"/>
        <v>11.7</v>
      </c>
    </row>
    <row r="133" spans="1:14" s="134" customFormat="1">
      <c r="A133" s="135" t="s">
        <v>243</v>
      </c>
      <c r="B133" s="135" t="s">
        <v>95</v>
      </c>
      <c r="C133" s="135" t="s">
        <v>150</v>
      </c>
      <c r="D133" s="135">
        <v>2210</v>
      </c>
      <c r="E133" s="136">
        <v>0.22</v>
      </c>
      <c r="F133" s="136">
        <v>50.8</v>
      </c>
      <c r="G133" s="136">
        <v>0</v>
      </c>
      <c r="H133" s="136">
        <v>1.347</v>
      </c>
      <c r="I133" s="136">
        <v>0.27400000000000002</v>
      </c>
      <c r="J133" s="136">
        <v>0.315</v>
      </c>
      <c r="K133" s="136">
        <v>2.6252676828000002E-4</v>
      </c>
      <c r="L133" s="134">
        <f t="shared" si="6"/>
        <v>3.5007944550138003E-4</v>
      </c>
      <c r="M133" s="134">
        <f t="shared" si="7"/>
        <v>0</v>
      </c>
      <c r="N133" s="134">
        <f t="shared" si="8"/>
        <v>0</v>
      </c>
    </row>
    <row r="134" spans="1:14" s="134" customFormat="1">
      <c r="A134" s="135" t="s">
        <v>243</v>
      </c>
      <c r="B134" s="135" t="s">
        <v>95</v>
      </c>
      <c r="C134" s="135" t="s">
        <v>150</v>
      </c>
      <c r="D134" s="135">
        <v>4220</v>
      </c>
      <c r="E134" s="136">
        <v>0.22</v>
      </c>
      <c r="F134" s="136">
        <v>50.8</v>
      </c>
      <c r="G134" s="136">
        <v>0</v>
      </c>
      <c r="H134" s="136">
        <v>0.69099999999999995</v>
      </c>
      <c r="I134" s="136">
        <v>3.5999999999999997E-2</v>
      </c>
      <c r="J134" s="136">
        <v>0.26200000000000001</v>
      </c>
      <c r="K134" s="136">
        <v>0.23404310545599999</v>
      </c>
      <c r="L134" s="134">
        <f t="shared" si="6"/>
        <v>0.25958500969809811</v>
      </c>
      <c r="M134" s="134">
        <f t="shared" si="7"/>
        <v>0.5</v>
      </c>
      <c r="N134" s="134">
        <f t="shared" si="8"/>
        <v>0.1</v>
      </c>
    </row>
    <row r="135" spans="1:14" s="134" customFormat="1">
      <c r="A135" s="135" t="s">
        <v>243</v>
      </c>
      <c r="B135" s="135" t="s">
        <v>95</v>
      </c>
      <c r="C135" s="135" t="s">
        <v>150</v>
      </c>
      <c r="D135" s="135">
        <v>2210</v>
      </c>
      <c r="E135" s="136">
        <v>0.22</v>
      </c>
      <c r="F135" s="136">
        <v>50.8</v>
      </c>
      <c r="G135" s="136">
        <v>0</v>
      </c>
      <c r="H135" s="136">
        <v>1.347</v>
      </c>
      <c r="I135" s="136">
        <v>0.27400000000000002</v>
      </c>
      <c r="J135" s="136">
        <v>0.315</v>
      </c>
      <c r="K135" s="136">
        <v>5.3172406954800001E-2</v>
      </c>
      <c r="L135" s="134">
        <f t="shared" si="6"/>
        <v>7.0905404674225805E-2</v>
      </c>
      <c r="M135" s="134">
        <f t="shared" si="7"/>
        <v>0.3</v>
      </c>
      <c r="N135" s="134">
        <f t="shared" si="8"/>
        <v>0.1</v>
      </c>
    </row>
    <row r="136" spans="1:14" s="134" customFormat="1">
      <c r="A136" s="135" t="s">
        <v>243</v>
      </c>
      <c r="B136" s="135" t="s">
        <v>95</v>
      </c>
      <c r="C136" s="135" t="s">
        <v>150</v>
      </c>
      <c r="D136" s="135">
        <v>4220</v>
      </c>
      <c r="E136" s="136">
        <v>0.22</v>
      </c>
      <c r="F136" s="136">
        <v>50.8</v>
      </c>
      <c r="G136" s="136">
        <v>0</v>
      </c>
      <c r="H136" s="136">
        <v>0.69099999999999995</v>
      </c>
      <c r="I136" s="136">
        <v>3.5999999999999997E-2</v>
      </c>
      <c r="J136" s="136">
        <v>0.26200000000000001</v>
      </c>
      <c r="K136" s="136">
        <v>3.16337816912</v>
      </c>
      <c r="L136" s="134">
        <f t="shared" si="6"/>
        <v>3.5086081733099626</v>
      </c>
      <c r="M136" s="134">
        <f t="shared" si="7"/>
        <v>6.6</v>
      </c>
      <c r="N136" s="134">
        <f t="shared" si="8"/>
        <v>1</v>
      </c>
    </row>
    <row r="137" spans="1:14" s="134" customFormat="1">
      <c r="A137" s="135" t="s">
        <v>243</v>
      </c>
      <c r="B137" s="135" t="s">
        <v>95</v>
      </c>
      <c r="C137" s="135" t="s">
        <v>150</v>
      </c>
      <c r="D137" s="135">
        <v>4220</v>
      </c>
      <c r="E137" s="136">
        <v>0.22</v>
      </c>
      <c r="F137" s="136">
        <v>50.8</v>
      </c>
      <c r="G137" s="136">
        <v>0</v>
      </c>
      <c r="H137" s="136">
        <v>0.69099999999999995</v>
      </c>
      <c r="I137" s="136">
        <v>3.5999999999999997E-2</v>
      </c>
      <c r="J137" s="136">
        <v>0.26200000000000001</v>
      </c>
      <c r="K137" s="136">
        <v>0.39175519902700001</v>
      </c>
      <c r="L137" s="134">
        <f t="shared" si="6"/>
        <v>0.43450874974747994</v>
      </c>
      <c r="M137" s="134">
        <f t="shared" si="7"/>
        <v>0.8</v>
      </c>
      <c r="N137" s="134">
        <f t="shared" si="8"/>
        <v>0.1</v>
      </c>
    </row>
    <row r="138" spans="1:14" s="134" customFormat="1">
      <c r="A138" s="135" t="s">
        <v>243</v>
      </c>
      <c r="B138" s="135" t="s">
        <v>91</v>
      </c>
      <c r="C138" s="135" t="s">
        <v>150</v>
      </c>
      <c r="D138" s="135">
        <v>4220</v>
      </c>
      <c r="E138" s="136">
        <v>0.22</v>
      </c>
      <c r="F138" s="136">
        <v>50.8</v>
      </c>
      <c r="G138" s="136">
        <v>0</v>
      </c>
      <c r="H138" s="136">
        <v>0.69099999999999995</v>
      </c>
      <c r="I138" s="136">
        <v>3.5999999999999997E-2</v>
      </c>
      <c r="J138" s="136">
        <v>0.26200000000000001</v>
      </c>
      <c r="K138" s="136">
        <v>3.6229085614400001</v>
      </c>
      <c r="L138" s="134">
        <f t="shared" si="6"/>
        <v>4.0182886491118186</v>
      </c>
      <c r="M138" s="134">
        <f t="shared" si="7"/>
        <v>7.6</v>
      </c>
      <c r="N138" s="134">
        <f t="shared" si="8"/>
        <v>1.2</v>
      </c>
    </row>
    <row r="139" spans="1:14" s="134" customFormat="1">
      <c r="A139" s="135" t="s">
        <v>248</v>
      </c>
      <c r="B139" s="135" t="s">
        <v>93</v>
      </c>
      <c r="C139" s="135" t="s">
        <v>150</v>
      </c>
      <c r="D139" s="135">
        <v>5300</v>
      </c>
      <c r="E139" s="136">
        <v>0.22</v>
      </c>
      <c r="F139" s="136">
        <v>50.8</v>
      </c>
      <c r="G139" s="136">
        <v>0</v>
      </c>
      <c r="H139" s="136">
        <v>0.505</v>
      </c>
      <c r="I139" s="136">
        <v>6.8000000000000005E-2</v>
      </c>
      <c r="J139" s="136">
        <v>5.2999999999999999E-2</v>
      </c>
      <c r="K139" s="136">
        <v>7.7445193478300001E-3</v>
      </c>
      <c r="L139" s="134">
        <f t="shared" si="6"/>
        <v>1.7376119910081243E-3</v>
      </c>
      <c r="M139" s="134">
        <f t="shared" si="7"/>
        <v>0</v>
      </c>
      <c r="N139" s="134">
        <f t="shared" si="8"/>
        <v>0</v>
      </c>
    </row>
    <row r="140" spans="1:14" s="134" customFormat="1">
      <c r="A140" s="135" t="s">
        <v>248</v>
      </c>
      <c r="B140" s="135" t="s">
        <v>93</v>
      </c>
      <c r="C140" s="135" t="s">
        <v>150</v>
      </c>
      <c r="D140" s="135">
        <v>1400</v>
      </c>
      <c r="E140" s="136">
        <v>0.22</v>
      </c>
      <c r="F140" s="136">
        <v>50.8</v>
      </c>
      <c r="G140" s="136">
        <v>0</v>
      </c>
      <c r="H140" s="136">
        <v>0.70899999999999996</v>
      </c>
      <c r="I140" s="136">
        <v>0.11700000000000001</v>
      </c>
      <c r="J140" s="136">
        <v>0.43099999999999999</v>
      </c>
      <c r="K140" s="136">
        <v>1.7050333763000001</v>
      </c>
      <c r="L140" s="134">
        <f t="shared" si="6"/>
        <v>3.1109470639511034</v>
      </c>
      <c r="M140" s="134">
        <f t="shared" si="7"/>
        <v>6</v>
      </c>
      <c r="N140" s="134">
        <f t="shared" si="8"/>
        <v>1.4</v>
      </c>
    </row>
    <row r="141" spans="1:14" s="134" customFormat="1">
      <c r="A141" s="135" t="s">
        <v>248</v>
      </c>
      <c r="B141" s="135" t="s">
        <v>93</v>
      </c>
      <c r="C141" s="135" t="s">
        <v>150</v>
      </c>
      <c r="D141" s="135">
        <v>1390</v>
      </c>
      <c r="E141" s="136">
        <v>0.22</v>
      </c>
      <c r="F141" s="136">
        <v>50.8</v>
      </c>
      <c r="G141" s="136">
        <v>0</v>
      </c>
      <c r="H141" s="136">
        <v>1.395</v>
      </c>
      <c r="I141" s="136">
        <v>0.33900000000000002</v>
      </c>
      <c r="J141" s="136">
        <v>0.39300000000000002</v>
      </c>
      <c r="K141" s="136">
        <v>0.257512244256</v>
      </c>
      <c r="L141" s="134">
        <f t="shared" si="6"/>
        <v>0.42842312076870726</v>
      </c>
      <c r="M141" s="134">
        <f t="shared" si="7"/>
        <v>1.6</v>
      </c>
      <c r="N141" s="134">
        <f t="shared" si="8"/>
        <v>0.5</v>
      </c>
    </row>
    <row r="142" spans="1:14" s="134" customFormat="1">
      <c r="A142" s="135" t="s">
        <v>248</v>
      </c>
      <c r="B142" s="135" t="s">
        <v>93</v>
      </c>
      <c r="C142" s="135" t="s">
        <v>150</v>
      </c>
      <c r="D142" s="135">
        <v>4220</v>
      </c>
      <c r="E142" s="136">
        <v>0.22</v>
      </c>
      <c r="F142" s="136">
        <v>50.8</v>
      </c>
      <c r="G142" s="136">
        <v>0</v>
      </c>
      <c r="H142" s="136">
        <v>0.69099999999999995</v>
      </c>
      <c r="I142" s="136">
        <v>3.5999999999999997E-2</v>
      </c>
      <c r="J142" s="136">
        <v>0.26200000000000001</v>
      </c>
      <c r="K142" s="136">
        <v>1.03200917763</v>
      </c>
      <c r="L142" s="134">
        <f t="shared" si="6"/>
        <v>1.1446357792153539</v>
      </c>
      <c r="M142" s="134">
        <f t="shared" si="7"/>
        <v>2.2000000000000002</v>
      </c>
      <c r="N142" s="134">
        <f t="shared" si="8"/>
        <v>0.3</v>
      </c>
    </row>
    <row r="143" spans="1:14" s="134" customFormat="1">
      <c r="A143" s="135" t="s">
        <v>248</v>
      </c>
      <c r="B143" s="135" t="s">
        <v>93</v>
      </c>
      <c r="C143" s="135" t="s">
        <v>150</v>
      </c>
      <c r="D143" s="135">
        <v>1411</v>
      </c>
      <c r="E143" s="136">
        <v>0.22</v>
      </c>
      <c r="F143" s="136">
        <v>50.8</v>
      </c>
      <c r="G143" s="136">
        <v>0</v>
      </c>
      <c r="H143" s="136">
        <v>1.4430000000000001</v>
      </c>
      <c r="I143" s="136">
        <v>0.22500000000000001</v>
      </c>
      <c r="J143" s="136">
        <v>0.43099999999999999</v>
      </c>
      <c r="K143" s="136">
        <v>0.37185357408899999</v>
      </c>
      <c r="L143" s="134">
        <f t="shared" si="6"/>
        <v>0.67847163616365302</v>
      </c>
      <c r="M143" s="134">
        <f t="shared" si="7"/>
        <v>2.7</v>
      </c>
      <c r="N143" s="134">
        <f t="shared" si="8"/>
        <v>0.5</v>
      </c>
    </row>
    <row r="144" spans="1:14" s="134" customFormat="1">
      <c r="A144" s="135" t="s">
        <v>248</v>
      </c>
      <c r="B144" s="135" t="s">
        <v>95</v>
      </c>
      <c r="C144" s="135" t="s">
        <v>150</v>
      </c>
      <c r="D144" s="135">
        <v>1411</v>
      </c>
      <c r="E144" s="136">
        <v>0.22</v>
      </c>
      <c r="F144" s="136">
        <v>50.8</v>
      </c>
      <c r="G144" s="136">
        <v>0</v>
      </c>
      <c r="H144" s="136">
        <v>1.4430000000000001</v>
      </c>
      <c r="I144" s="136">
        <v>0.22500000000000001</v>
      </c>
      <c r="J144" s="136">
        <v>0.43099999999999999</v>
      </c>
      <c r="K144" s="136">
        <v>0.84012087409400005</v>
      </c>
      <c r="L144" s="134">
        <f t="shared" si="6"/>
        <v>1.5328565428427761</v>
      </c>
      <c r="M144" s="134">
        <f t="shared" si="7"/>
        <v>6</v>
      </c>
      <c r="N144" s="134">
        <f t="shared" si="8"/>
        <v>1.1000000000000001</v>
      </c>
    </row>
    <row r="145" spans="1:14" s="134" customFormat="1">
      <c r="A145" s="135" t="s">
        <v>248</v>
      </c>
      <c r="B145" s="135" t="s">
        <v>95</v>
      </c>
      <c r="C145" s="135" t="s">
        <v>150</v>
      </c>
      <c r="D145" s="135">
        <v>4220</v>
      </c>
      <c r="E145" s="136">
        <v>0.22</v>
      </c>
      <c r="F145" s="136">
        <v>50.8</v>
      </c>
      <c r="G145" s="136">
        <v>0</v>
      </c>
      <c r="H145" s="136">
        <v>0.69099999999999995</v>
      </c>
      <c r="I145" s="136">
        <v>3.5999999999999997E-2</v>
      </c>
      <c r="J145" s="136">
        <v>0.26200000000000001</v>
      </c>
      <c r="K145" s="136">
        <v>8.9117242912099999E-3</v>
      </c>
      <c r="L145" s="134">
        <f t="shared" si="6"/>
        <v>9.8842904688573839E-3</v>
      </c>
      <c r="M145" s="134">
        <f t="shared" si="7"/>
        <v>0</v>
      </c>
      <c r="N145" s="134">
        <f t="shared" si="8"/>
        <v>0</v>
      </c>
    </row>
    <row r="146" spans="1:14" s="134" customFormat="1">
      <c r="A146" s="135" t="s">
        <v>248</v>
      </c>
      <c r="B146" s="135" t="s">
        <v>95</v>
      </c>
      <c r="C146" s="135" t="s">
        <v>150</v>
      </c>
      <c r="D146" s="135">
        <v>5300</v>
      </c>
      <c r="E146" s="136">
        <v>0.22</v>
      </c>
      <c r="F146" s="136">
        <v>50.8</v>
      </c>
      <c r="G146" s="136">
        <v>0</v>
      </c>
      <c r="H146" s="136">
        <v>0.505</v>
      </c>
      <c r="I146" s="136">
        <v>6.8000000000000005E-2</v>
      </c>
      <c r="J146" s="136">
        <v>5.2999999999999999E-2</v>
      </c>
      <c r="K146" s="136">
        <v>2.2310611857299998</v>
      </c>
      <c r="L146" s="134">
        <f t="shared" si="6"/>
        <v>0.50057576137162096</v>
      </c>
      <c r="M146" s="134">
        <f t="shared" si="7"/>
        <v>0.7</v>
      </c>
      <c r="N146" s="134">
        <f t="shared" si="8"/>
        <v>0.6</v>
      </c>
    </row>
    <row r="147" spans="1:14" s="134" customFormat="1">
      <c r="A147" s="135" t="s">
        <v>248</v>
      </c>
      <c r="B147" s="135" t="s">
        <v>95</v>
      </c>
      <c r="C147" s="135" t="s">
        <v>150</v>
      </c>
      <c r="D147" s="135">
        <v>1411</v>
      </c>
      <c r="E147" s="136">
        <v>0.22</v>
      </c>
      <c r="F147" s="136">
        <v>50.8</v>
      </c>
      <c r="G147" s="136">
        <v>0</v>
      </c>
      <c r="H147" s="136">
        <v>1.4430000000000001</v>
      </c>
      <c r="I147" s="136">
        <v>0.22500000000000001</v>
      </c>
      <c r="J147" s="136">
        <v>0.43099999999999999</v>
      </c>
      <c r="K147" s="136">
        <v>0.54313120533899995</v>
      </c>
      <c r="L147" s="134">
        <f t="shared" si="6"/>
        <v>0.9909790928880281</v>
      </c>
      <c r="M147" s="134">
        <f t="shared" si="7"/>
        <v>3.9</v>
      </c>
      <c r="N147" s="134">
        <f t="shared" si="8"/>
        <v>0.7</v>
      </c>
    </row>
    <row r="148" spans="1:14" s="134" customFormat="1">
      <c r="A148" s="135" t="s">
        <v>248</v>
      </c>
      <c r="B148" s="135" t="s">
        <v>95</v>
      </c>
      <c r="C148" s="135" t="s">
        <v>150</v>
      </c>
      <c r="D148" s="135">
        <v>1400</v>
      </c>
      <c r="E148" s="136">
        <v>0.22</v>
      </c>
      <c r="F148" s="136">
        <v>50.8</v>
      </c>
      <c r="G148" s="136">
        <v>0</v>
      </c>
      <c r="H148" s="136">
        <v>0.70899999999999996</v>
      </c>
      <c r="I148" s="136">
        <v>0.11700000000000001</v>
      </c>
      <c r="J148" s="136">
        <v>0.43099999999999999</v>
      </c>
      <c r="K148" s="136">
        <v>0.86359456283799996</v>
      </c>
      <c r="L148" s="134">
        <f t="shared" si="6"/>
        <v>1.5756858528687869</v>
      </c>
      <c r="M148" s="134">
        <f t="shared" si="7"/>
        <v>3</v>
      </c>
      <c r="N148" s="134">
        <f t="shared" si="8"/>
        <v>0.7</v>
      </c>
    </row>
    <row r="149" spans="1:14" s="134" customFormat="1">
      <c r="A149" s="135" t="s">
        <v>248</v>
      </c>
      <c r="B149" s="135" t="s">
        <v>95</v>
      </c>
      <c r="C149" s="135" t="s">
        <v>150</v>
      </c>
      <c r="D149" s="135">
        <v>8140</v>
      </c>
      <c r="E149" s="136">
        <v>0.22</v>
      </c>
      <c r="F149" s="136">
        <v>50.8</v>
      </c>
      <c r="G149" s="136">
        <v>0</v>
      </c>
      <c r="H149" s="136">
        <v>0.98599999999999999</v>
      </c>
      <c r="I149" s="136">
        <v>0.14299999999999999</v>
      </c>
      <c r="J149" s="136">
        <v>0.44600000000000001</v>
      </c>
      <c r="K149" s="136">
        <v>0.41258730892599998</v>
      </c>
      <c r="L149" s="134">
        <f t="shared" si="6"/>
        <v>0.77899234507288295</v>
      </c>
      <c r="M149" s="134">
        <f t="shared" si="7"/>
        <v>2.1</v>
      </c>
      <c r="N149" s="134">
        <f t="shared" si="8"/>
        <v>0.4</v>
      </c>
    </row>
    <row r="150" spans="1:14" s="134" customFormat="1">
      <c r="A150" s="135" t="s">
        <v>248</v>
      </c>
      <c r="B150" s="135" t="s">
        <v>95</v>
      </c>
      <c r="C150" s="135" t="s">
        <v>150</v>
      </c>
      <c r="D150" s="135">
        <v>1411</v>
      </c>
      <c r="E150" s="136">
        <v>0.22</v>
      </c>
      <c r="F150" s="136">
        <v>50.8</v>
      </c>
      <c r="G150" s="136">
        <v>0</v>
      </c>
      <c r="H150" s="136">
        <v>1.4430000000000001</v>
      </c>
      <c r="I150" s="136">
        <v>0.22500000000000001</v>
      </c>
      <c r="J150" s="136">
        <v>0.43099999999999999</v>
      </c>
      <c r="K150" s="136">
        <v>0.123536985329</v>
      </c>
      <c r="L150" s="134">
        <f t="shared" si="6"/>
        <v>0.22540146553178242</v>
      </c>
      <c r="M150" s="134">
        <f t="shared" si="7"/>
        <v>0.9</v>
      </c>
      <c r="N150" s="134">
        <f t="shared" si="8"/>
        <v>0.2</v>
      </c>
    </row>
    <row r="151" spans="1:14" s="134" customFormat="1">
      <c r="A151" s="135" t="s">
        <v>248</v>
      </c>
      <c r="B151" s="135" t="s">
        <v>91</v>
      </c>
      <c r="C151" s="135" t="s">
        <v>150</v>
      </c>
      <c r="D151" s="135">
        <v>5300</v>
      </c>
      <c r="E151" s="136">
        <v>0.22</v>
      </c>
      <c r="F151" s="136">
        <v>50.8</v>
      </c>
      <c r="G151" s="136">
        <v>0</v>
      </c>
      <c r="H151" s="136">
        <v>0.505</v>
      </c>
      <c r="I151" s="136">
        <v>6.8000000000000005E-2</v>
      </c>
      <c r="J151" s="136">
        <v>5.2999999999999999E-2</v>
      </c>
      <c r="K151" s="136">
        <v>0.25271008280399998</v>
      </c>
      <c r="L151" s="134">
        <f t="shared" si="6"/>
        <v>5.6699718911790792E-2</v>
      </c>
      <c r="M151" s="134">
        <f t="shared" si="7"/>
        <v>0.1</v>
      </c>
      <c r="N151" s="134">
        <f t="shared" si="8"/>
        <v>0.1</v>
      </c>
    </row>
    <row r="152" spans="1:14" s="134" customFormat="1">
      <c r="A152" s="135" t="s">
        <v>248</v>
      </c>
      <c r="B152" s="135" t="s">
        <v>91</v>
      </c>
      <c r="C152" s="135" t="s">
        <v>150</v>
      </c>
      <c r="D152" s="135">
        <v>4220</v>
      </c>
      <c r="E152" s="136">
        <v>0.22</v>
      </c>
      <c r="F152" s="136">
        <v>50.8</v>
      </c>
      <c r="G152" s="136">
        <v>0</v>
      </c>
      <c r="H152" s="136">
        <v>0.69099999999999995</v>
      </c>
      <c r="I152" s="136">
        <v>3.5999999999999997E-2</v>
      </c>
      <c r="J152" s="136">
        <v>0.26200000000000001</v>
      </c>
      <c r="K152" s="136">
        <v>7.4032433700100002E-4</v>
      </c>
      <c r="L152" s="134">
        <f t="shared" si="6"/>
        <v>8.2111839964570923E-4</v>
      </c>
      <c r="M152" s="134">
        <f t="shared" si="7"/>
        <v>0</v>
      </c>
      <c r="N152" s="134">
        <f t="shared" si="8"/>
        <v>0</v>
      </c>
    </row>
    <row r="153" spans="1:14" s="134" customFormat="1">
      <c r="A153" s="135" t="s">
        <v>248</v>
      </c>
      <c r="B153" s="135" t="s">
        <v>91</v>
      </c>
      <c r="C153" s="135" t="s">
        <v>150</v>
      </c>
      <c r="D153" s="135">
        <v>1411</v>
      </c>
      <c r="E153" s="136">
        <v>0.22</v>
      </c>
      <c r="F153" s="136">
        <v>50.8</v>
      </c>
      <c r="G153" s="136">
        <v>0</v>
      </c>
      <c r="H153" s="136">
        <v>1.4430000000000001</v>
      </c>
      <c r="I153" s="136">
        <v>0.22500000000000001</v>
      </c>
      <c r="J153" s="136">
        <v>0.43099999999999999</v>
      </c>
      <c r="K153" s="136">
        <v>7.23156632314E-3</v>
      </c>
      <c r="L153" s="134">
        <f t="shared" si="6"/>
        <v>1.3194474860990473E-2</v>
      </c>
      <c r="M153" s="134">
        <f t="shared" si="7"/>
        <v>0.1</v>
      </c>
      <c r="N153" s="134">
        <f t="shared" si="8"/>
        <v>0</v>
      </c>
    </row>
    <row r="154" spans="1:14" s="134" customFormat="1">
      <c r="A154" s="135" t="s">
        <v>245</v>
      </c>
      <c r="B154" s="135" t="s">
        <v>95</v>
      </c>
      <c r="C154" s="135" t="s">
        <v>150</v>
      </c>
      <c r="D154" s="135">
        <v>5300</v>
      </c>
      <c r="E154" s="136">
        <v>0.22</v>
      </c>
      <c r="F154" s="136">
        <v>50.8</v>
      </c>
      <c r="G154" s="136">
        <v>0</v>
      </c>
      <c r="H154" s="136">
        <v>0.505</v>
      </c>
      <c r="I154" s="136">
        <v>6.8000000000000005E-2</v>
      </c>
      <c r="J154" s="136">
        <v>5.2999999999999999E-2</v>
      </c>
      <c r="K154" s="136">
        <v>4.2589233629400001</v>
      </c>
      <c r="L154" s="134">
        <f t="shared" si="6"/>
        <v>0.95556043853163786</v>
      </c>
      <c r="M154" s="134">
        <f t="shared" si="7"/>
        <v>1.3</v>
      </c>
      <c r="N154" s="134">
        <f t="shared" si="8"/>
        <v>1.1000000000000001</v>
      </c>
    </row>
    <row r="155" spans="1:14" s="134" customFormat="1">
      <c r="A155" s="135" t="s">
        <v>245</v>
      </c>
      <c r="B155" s="135" t="s">
        <v>95</v>
      </c>
      <c r="C155" s="135" t="s">
        <v>150</v>
      </c>
      <c r="D155" s="135">
        <v>1320</v>
      </c>
      <c r="E155" s="136">
        <v>0.22</v>
      </c>
      <c r="F155" s="136">
        <v>50.8</v>
      </c>
      <c r="G155" s="136">
        <v>0</v>
      </c>
      <c r="H155" s="136">
        <v>1.395</v>
      </c>
      <c r="I155" s="136">
        <v>0.33900000000000002</v>
      </c>
      <c r="J155" s="136">
        <v>0.39300000000000002</v>
      </c>
      <c r="K155" s="136">
        <v>0.40706417655999999</v>
      </c>
      <c r="L155" s="134">
        <f t="shared" si="6"/>
        <v>0.67723267054287206</v>
      </c>
      <c r="M155" s="134">
        <f t="shared" si="7"/>
        <v>2.6</v>
      </c>
      <c r="N155" s="134">
        <f t="shared" si="8"/>
        <v>0.7</v>
      </c>
    </row>
    <row r="156" spans="1:14" s="134" customFormat="1">
      <c r="A156" s="135" t="s">
        <v>245</v>
      </c>
      <c r="B156" s="135" t="s">
        <v>95</v>
      </c>
      <c r="C156" s="135" t="s">
        <v>150</v>
      </c>
      <c r="D156" s="135">
        <v>1550</v>
      </c>
      <c r="E156" s="136">
        <v>0.22</v>
      </c>
      <c r="F156" s="136">
        <v>50.8</v>
      </c>
      <c r="G156" s="136">
        <v>0</v>
      </c>
      <c r="H156" s="136">
        <v>0.72099999999999997</v>
      </c>
      <c r="I156" s="136">
        <v>0.17</v>
      </c>
      <c r="J156" s="136">
        <v>0.34100000000000003</v>
      </c>
      <c r="K156" s="136">
        <v>0.62073421071900003</v>
      </c>
      <c r="L156" s="134">
        <f t="shared" si="6"/>
        <v>0.89607121545359114</v>
      </c>
      <c r="M156" s="134">
        <f t="shared" si="7"/>
        <v>1.8</v>
      </c>
      <c r="N156" s="134">
        <f t="shared" si="8"/>
        <v>0.6</v>
      </c>
    </row>
    <row r="157" spans="1:14" s="134" customFormat="1">
      <c r="A157" s="135" t="s">
        <v>245</v>
      </c>
      <c r="B157" s="135" t="s">
        <v>95</v>
      </c>
      <c r="C157" s="135" t="s">
        <v>150</v>
      </c>
      <c r="D157" s="135">
        <v>1411</v>
      </c>
      <c r="E157" s="136">
        <v>0.22</v>
      </c>
      <c r="F157" s="136">
        <v>50.8</v>
      </c>
      <c r="G157" s="136">
        <v>0</v>
      </c>
      <c r="H157" s="136">
        <v>1.4430000000000001</v>
      </c>
      <c r="I157" s="136">
        <v>0.22500000000000001</v>
      </c>
      <c r="J157" s="136">
        <v>0.43099999999999999</v>
      </c>
      <c r="K157" s="136">
        <v>0.48378727850699998</v>
      </c>
      <c r="L157" s="134">
        <f t="shared" si="6"/>
        <v>0.88270214212125531</v>
      </c>
      <c r="M157" s="134">
        <f t="shared" si="7"/>
        <v>3.5</v>
      </c>
      <c r="N157" s="134">
        <f t="shared" si="8"/>
        <v>0.6</v>
      </c>
    </row>
    <row r="158" spans="1:14" s="134" customFormat="1">
      <c r="A158" s="135" t="s">
        <v>245</v>
      </c>
      <c r="B158" s="135" t="s">
        <v>91</v>
      </c>
      <c r="C158" s="135" t="s">
        <v>150</v>
      </c>
      <c r="D158" s="135">
        <v>5300</v>
      </c>
      <c r="E158" s="136">
        <v>0.22</v>
      </c>
      <c r="F158" s="136">
        <v>50.8</v>
      </c>
      <c r="G158" s="136">
        <v>0</v>
      </c>
      <c r="H158" s="136">
        <v>0.505</v>
      </c>
      <c r="I158" s="136">
        <v>6.8000000000000005E-2</v>
      </c>
      <c r="J158" s="136">
        <v>5.2999999999999999E-2</v>
      </c>
      <c r="K158" s="136">
        <v>0.155355399023</v>
      </c>
      <c r="L158" s="134">
        <f t="shared" si="6"/>
        <v>3.4856573027460432E-2</v>
      </c>
      <c r="M158" s="134">
        <f t="shared" si="7"/>
        <v>0</v>
      </c>
      <c r="N158" s="134">
        <f t="shared" si="8"/>
        <v>0</v>
      </c>
    </row>
    <row r="159" spans="1:14" s="134" customFormat="1">
      <c r="A159" s="135" t="s">
        <v>245</v>
      </c>
      <c r="B159" s="135" t="s">
        <v>91</v>
      </c>
      <c r="C159" s="135" t="s">
        <v>150</v>
      </c>
      <c r="D159" s="135">
        <v>1320</v>
      </c>
      <c r="E159" s="136">
        <v>0.22</v>
      </c>
      <c r="F159" s="136">
        <v>50.8</v>
      </c>
      <c r="G159" s="136">
        <v>0</v>
      </c>
      <c r="H159" s="136">
        <v>1.395</v>
      </c>
      <c r="I159" s="136">
        <v>0.33900000000000002</v>
      </c>
      <c r="J159" s="136">
        <v>0.39300000000000002</v>
      </c>
      <c r="K159" s="136">
        <v>0.81325915522100001</v>
      </c>
      <c r="L159" s="134">
        <f t="shared" si="6"/>
        <v>1.3530192565411776</v>
      </c>
      <c r="M159" s="134">
        <f t="shared" si="7"/>
        <v>5.0999999999999996</v>
      </c>
      <c r="N159" s="134">
        <f t="shared" si="8"/>
        <v>1.4</v>
      </c>
    </row>
    <row r="160" spans="1:14" s="134" customFormat="1">
      <c r="A160" s="135" t="s">
        <v>245</v>
      </c>
      <c r="B160" s="135" t="s">
        <v>91</v>
      </c>
      <c r="C160" s="135" t="s">
        <v>150</v>
      </c>
      <c r="D160" s="135">
        <v>1550</v>
      </c>
      <c r="E160" s="136">
        <v>0.22</v>
      </c>
      <c r="F160" s="136">
        <v>50.8</v>
      </c>
      <c r="G160" s="136">
        <v>0</v>
      </c>
      <c r="H160" s="136">
        <v>0.72099999999999997</v>
      </c>
      <c r="I160" s="136">
        <v>0.17</v>
      </c>
      <c r="J160" s="136">
        <v>0.34100000000000003</v>
      </c>
      <c r="K160" s="136">
        <v>0.104775783714</v>
      </c>
      <c r="L160" s="134">
        <f t="shared" si="6"/>
        <v>0.1512508288434066</v>
      </c>
      <c r="M160" s="134">
        <f t="shared" si="7"/>
        <v>0.3</v>
      </c>
      <c r="N160" s="134">
        <f t="shared" si="8"/>
        <v>0.1</v>
      </c>
    </row>
    <row r="161" spans="1:14" s="134" customFormat="1">
      <c r="A161" s="135" t="s">
        <v>245</v>
      </c>
      <c r="B161" s="135" t="s">
        <v>91</v>
      </c>
      <c r="C161" s="135" t="s">
        <v>150</v>
      </c>
      <c r="D161" s="135">
        <v>1411</v>
      </c>
      <c r="E161" s="136">
        <v>0.22</v>
      </c>
      <c r="F161" s="136">
        <v>50.8</v>
      </c>
      <c r="G161" s="136">
        <v>0</v>
      </c>
      <c r="H161" s="136">
        <v>1.4430000000000001</v>
      </c>
      <c r="I161" s="136">
        <v>0.22500000000000001</v>
      </c>
      <c r="J161" s="136">
        <v>0.43099999999999999</v>
      </c>
      <c r="K161" s="136">
        <v>0.323054523398</v>
      </c>
      <c r="L161" s="134">
        <f t="shared" si="6"/>
        <v>0.58943451490787757</v>
      </c>
      <c r="M161" s="134">
        <f t="shared" si="7"/>
        <v>2.2999999999999998</v>
      </c>
      <c r="N161" s="134">
        <f t="shared" si="8"/>
        <v>0.4</v>
      </c>
    </row>
    <row r="162" spans="1:14" s="134" customFormat="1">
      <c r="A162" s="135" t="s">
        <v>249</v>
      </c>
      <c r="B162" s="135" t="s">
        <v>93</v>
      </c>
      <c r="C162" s="135" t="s">
        <v>150</v>
      </c>
      <c r="D162" s="135">
        <v>1411</v>
      </c>
      <c r="E162" s="136">
        <v>0.22</v>
      </c>
      <c r="F162" s="136">
        <v>50.8</v>
      </c>
      <c r="G162" s="136">
        <v>0</v>
      </c>
      <c r="H162" s="136">
        <v>1.4430000000000001</v>
      </c>
      <c r="I162" s="136">
        <v>0.22500000000000001</v>
      </c>
      <c r="J162" s="136">
        <v>0.43099999999999999</v>
      </c>
      <c r="K162" s="136">
        <v>4.7920510248099998E-2</v>
      </c>
      <c r="L162" s="134">
        <f t="shared" si="6"/>
        <v>8.7434165648341652E-2</v>
      </c>
      <c r="M162" s="134">
        <f t="shared" si="7"/>
        <v>0.3</v>
      </c>
      <c r="N162" s="134">
        <f t="shared" si="8"/>
        <v>0.1</v>
      </c>
    </row>
    <row r="163" spans="1:14" s="134" customFormat="1">
      <c r="A163" s="135" t="s">
        <v>249</v>
      </c>
      <c r="B163" s="135" t="s">
        <v>95</v>
      </c>
      <c r="C163" s="135" t="s">
        <v>150</v>
      </c>
      <c r="D163" s="135">
        <v>8140</v>
      </c>
      <c r="E163" s="136">
        <v>0.22</v>
      </c>
      <c r="F163" s="136">
        <v>50.8</v>
      </c>
      <c r="G163" s="136">
        <v>0</v>
      </c>
      <c r="H163" s="136">
        <v>0.98599999999999999</v>
      </c>
      <c r="I163" s="136">
        <v>0.14299999999999999</v>
      </c>
      <c r="J163" s="136">
        <v>0.44600000000000001</v>
      </c>
      <c r="K163" s="136">
        <v>2.11478929232E-3</v>
      </c>
      <c r="L163" s="134">
        <f t="shared" si="6"/>
        <v>3.9928631698529816E-3</v>
      </c>
      <c r="M163" s="134">
        <f t="shared" si="7"/>
        <v>0</v>
      </c>
      <c r="N163" s="134">
        <f t="shared" si="8"/>
        <v>0</v>
      </c>
    </row>
    <row r="164" spans="1:14" s="134" customFormat="1">
      <c r="A164" s="135" t="s">
        <v>249</v>
      </c>
      <c r="B164" s="135" t="s">
        <v>95</v>
      </c>
      <c r="C164" s="135" t="s">
        <v>150</v>
      </c>
      <c r="D164" s="135">
        <v>1400</v>
      </c>
      <c r="E164" s="136">
        <v>0.22</v>
      </c>
      <c r="F164" s="136">
        <v>50.8</v>
      </c>
      <c r="G164" s="136">
        <v>0</v>
      </c>
      <c r="H164" s="136">
        <v>0.70899999999999996</v>
      </c>
      <c r="I164" s="136">
        <v>0.11700000000000001</v>
      </c>
      <c r="J164" s="136">
        <v>0.43099999999999999</v>
      </c>
      <c r="K164" s="136">
        <v>0.22025067615300001</v>
      </c>
      <c r="L164" s="134">
        <f t="shared" si="6"/>
        <v>0.40186204201955872</v>
      </c>
      <c r="M164" s="134">
        <f t="shared" si="7"/>
        <v>0.8</v>
      </c>
      <c r="N164" s="134">
        <f t="shared" si="8"/>
        <v>0.2</v>
      </c>
    </row>
    <row r="165" spans="1:14" s="134" customFormat="1">
      <c r="A165" s="135" t="s">
        <v>249</v>
      </c>
      <c r="B165" s="135" t="s">
        <v>95</v>
      </c>
      <c r="C165" s="135" t="s">
        <v>150</v>
      </c>
      <c r="D165" s="135">
        <v>1411</v>
      </c>
      <c r="E165" s="136">
        <v>0.22</v>
      </c>
      <c r="F165" s="136">
        <v>50.8</v>
      </c>
      <c r="G165" s="136">
        <v>0</v>
      </c>
      <c r="H165" s="136">
        <v>1.4430000000000001</v>
      </c>
      <c r="I165" s="136">
        <v>0.22500000000000001</v>
      </c>
      <c r="J165" s="136">
        <v>0.43099999999999999</v>
      </c>
      <c r="K165" s="136">
        <v>3.83683229008E-3</v>
      </c>
      <c r="L165" s="134">
        <f t="shared" si="6"/>
        <v>7.0005563020702983E-3</v>
      </c>
      <c r="M165" s="134">
        <f t="shared" si="7"/>
        <v>0</v>
      </c>
      <c r="N165" s="134">
        <f t="shared" si="8"/>
        <v>0</v>
      </c>
    </row>
    <row r="166" spans="1:14" s="134" customFormat="1">
      <c r="A166" s="135" t="s">
        <v>249</v>
      </c>
      <c r="B166" s="135" t="s">
        <v>95</v>
      </c>
      <c r="C166" s="135" t="s">
        <v>150</v>
      </c>
      <c r="D166" s="135">
        <v>1400</v>
      </c>
      <c r="E166" s="136">
        <v>0.22</v>
      </c>
      <c r="F166" s="136">
        <v>50.8</v>
      </c>
      <c r="G166" s="136">
        <v>0</v>
      </c>
      <c r="H166" s="136">
        <v>0.70899999999999996</v>
      </c>
      <c r="I166" s="136">
        <v>0.11700000000000001</v>
      </c>
      <c r="J166" s="136">
        <v>0.43099999999999999</v>
      </c>
      <c r="K166" s="136">
        <v>1.76139966529E-3</v>
      </c>
      <c r="L166" s="134">
        <f t="shared" si="6"/>
        <v>3.2137911159659579E-3</v>
      </c>
      <c r="M166" s="134">
        <f t="shared" si="7"/>
        <v>0</v>
      </c>
      <c r="N166" s="134">
        <f t="shared" si="8"/>
        <v>0</v>
      </c>
    </row>
    <row r="167" spans="1:14" s="134" customFormat="1">
      <c r="A167" s="135" t="s">
        <v>249</v>
      </c>
      <c r="B167" s="135" t="s">
        <v>95</v>
      </c>
      <c r="C167" s="135" t="s">
        <v>150</v>
      </c>
      <c r="D167" s="135">
        <v>1411</v>
      </c>
      <c r="E167" s="136">
        <v>0.22</v>
      </c>
      <c r="F167" s="136">
        <v>50.8</v>
      </c>
      <c r="G167" s="136">
        <v>0</v>
      </c>
      <c r="H167" s="136">
        <v>1.4430000000000001</v>
      </c>
      <c r="I167" s="136">
        <v>0.22500000000000001</v>
      </c>
      <c r="J167" s="136">
        <v>0.43099999999999999</v>
      </c>
      <c r="K167" s="136">
        <v>2.56301125861</v>
      </c>
      <c r="L167" s="134">
        <f t="shared" si="6"/>
        <v>4.676384908751186</v>
      </c>
      <c r="M167" s="134">
        <f t="shared" si="7"/>
        <v>18.399999999999999</v>
      </c>
      <c r="N167" s="134">
        <f t="shared" si="8"/>
        <v>3.4</v>
      </c>
    </row>
    <row r="168" spans="1:14" s="134" customFormat="1">
      <c r="A168" s="135" t="s">
        <v>249</v>
      </c>
      <c r="B168" s="135" t="s">
        <v>95</v>
      </c>
      <c r="C168" s="135" t="s">
        <v>150</v>
      </c>
      <c r="D168" s="135">
        <v>1411</v>
      </c>
      <c r="E168" s="136">
        <v>0.22</v>
      </c>
      <c r="F168" s="136">
        <v>50.8</v>
      </c>
      <c r="G168" s="136">
        <v>0</v>
      </c>
      <c r="H168" s="136">
        <v>1.4430000000000001</v>
      </c>
      <c r="I168" s="136">
        <v>0.22500000000000001</v>
      </c>
      <c r="J168" s="136">
        <v>0.43099999999999999</v>
      </c>
      <c r="K168" s="136">
        <v>1.2441607653499999E-2</v>
      </c>
      <c r="L168" s="134">
        <f t="shared" si="6"/>
        <v>2.2700542604320983E-2</v>
      </c>
      <c r="M168" s="134">
        <f t="shared" si="7"/>
        <v>0.1</v>
      </c>
      <c r="N168" s="134">
        <f t="shared" si="8"/>
        <v>0</v>
      </c>
    </row>
    <row r="169" spans="1:14" s="134" customFormat="1">
      <c r="A169" s="135" t="s">
        <v>249</v>
      </c>
      <c r="B169" s="135" t="s">
        <v>91</v>
      </c>
      <c r="C169" s="135" t="s">
        <v>150</v>
      </c>
      <c r="D169" s="135">
        <v>1411</v>
      </c>
      <c r="E169" s="136">
        <v>0.22</v>
      </c>
      <c r="F169" s="136">
        <v>50.8</v>
      </c>
      <c r="G169" s="136">
        <v>0</v>
      </c>
      <c r="H169" s="136">
        <v>1.4430000000000001</v>
      </c>
      <c r="I169" s="136">
        <v>0.22500000000000001</v>
      </c>
      <c r="J169" s="136">
        <v>0.43099999999999999</v>
      </c>
      <c r="K169" s="136">
        <v>20.5498775356</v>
      </c>
      <c r="L169" s="134">
        <f t="shared" si="6"/>
        <v>37.494621555537911</v>
      </c>
      <c r="M169" s="134">
        <f t="shared" si="7"/>
        <v>147.19999999999999</v>
      </c>
      <c r="N169" s="134">
        <f t="shared" si="8"/>
        <v>27.5</v>
      </c>
    </row>
    <row r="170" spans="1:14" s="134" customFormat="1">
      <c r="A170" s="135" t="s">
        <v>241</v>
      </c>
      <c r="B170" s="135" t="s">
        <v>95</v>
      </c>
      <c r="C170" s="135" t="s">
        <v>150</v>
      </c>
      <c r="D170" s="135">
        <v>8140</v>
      </c>
      <c r="E170" s="136">
        <v>0.22</v>
      </c>
      <c r="F170" s="136">
        <v>50.8</v>
      </c>
      <c r="G170" s="136">
        <v>0</v>
      </c>
      <c r="H170" s="136">
        <v>0.98599999999999999</v>
      </c>
      <c r="I170" s="136">
        <v>0.14299999999999999</v>
      </c>
      <c r="J170" s="136">
        <v>0.44600000000000001</v>
      </c>
      <c r="K170" s="136">
        <v>0.23074878688299999</v>
      </c>
      <c r="L170" s="134">
        <f t="shared" si="6"/>
        <v>0.43566909288756284</v>
      </c>
      <c r="M170" s="134">
        <f t="shared" si="7"/>
        <v>1.2</v>
      </c>
      <c r="N170" s="134">
        <f t="shared" si="8"/>
        <v>0.2</v>
      </c>
    </row>
    <row r="171" spans="1:14" s="134" customFormat="1">
      <c r="A171" s="135" t="s">
        <v>241</v>
      </c>
      <c r="B171" s="135" t="s">
        <v>95</v>
      </c>
      <c r="C171" s="135" t="s">
        <v>150</v>
      </c>
      <c r="D171" s="135">
        <v>1400</v>
      </c>
      <c r="E171" s="136">
        <v>0.22</v>
      </c>
      <c r="F171" s="136">
        <v>50.8</v>
      </c>
      <c r="G171" s="136">
        <v>0</v>
      </c>
      <c r="H171" s="136">
        <v>0.70899999999999996</v>
      </c>
      <c r="I171" s="136">
        <v>0.11700000000000001</v>
      </c>
      <c r="J171" s="136">
        <v>0.43099999999999999</v>
      </c>
      <c r="K171" s="136">
        <v>0.60937689341800005</v>
      </c>
      <c r="L171" s="134">
        <f t="shared" si="6"/>
        <v>1.1118487671673689</v>
      </c>
      <c r="M171" s="134">
        <f t="shared" si="7"/>
        <v>2.1</v>
      </c>
      <c r="N171" s="134">
        <f t="shared" si="8"/>
        <v>0.5</v>
      </c>
    </row>
    <row r="172" spans="1:14" s="134" customFormat="1">
      <c r="A172" s="135" t="s">
        <v>241</v>
      </c>
      <c r="B172" s="135" t="s">
        <v>95</v>
      </c>
      <c r="C172" s="135" t="s">
        <v>150</v>
      </c>
      <c r="D172" s="135">
        <v>1400</v>
      </c>
      <c r="E172" s="136">
        <v>0.22</v>
      </c>
      <c r="F172" s="136">
        <v>50.8</v>
      </c>
      <c r="G172" s="136">
        <v>0</v>
      </c>
      <c r="H172" s="136">
        <v>0.70899999999999996</v>
      </c>
      <c r="I172" s="136">
        <v>0.11700000000000001</v>
      </c>
      <c r="J172" s="136">
        <v>0.43099999999999999</v>
      </c>
      <c r="K172" s="136">
        <v>0.35657766832600002</v>
      </c>
      <c r="L172" s="134">
        <f t="shared" si="6"/>
        <v>0.65059972770534213</v>
      </c>
      <c r="M172" s="134">
        <f t="shared" si="7"/>
        <v>1.3</v>
      </c>
      <c r="N172" s="134">
        <f t="shared" si="8"/>
        <v>0.3</v>
      </c>
    </row>
    <row r="173" spans="1:14" s="134" customFormat="1">
      <c r="A173" s="135" t="s">
        <v>244</v>
      </c>
      <c r="B173" s="135" t="s">
        <v>95</v>
      </c>
      <c r="C173" s="135" t="s">
        <v>150</v>
      </c>
      <c r="D173" s="135">
        <v>1320</v>
      </c>
      <c r="E173" s="136">
        <v>0.22</v>
      </c>
      <c r="F173" s="136">
        <v>50.8</v>
      </c>
      <c r="G173" s="136">
        <v>0</v>
      </c>
      <c r="H173" s="136">
        <v>1.395</v>
      </c>
      <c r="I173" s="136">
        <v>0.33900000000000002</v>
      </c>
      <c r="J173" s="136">
        <v>0.39300000000000002</v>
      </c>
      <c r="K173" s="136">
        <v>0.147845989884</v>
      </c>
      <c r="L173" s="134">
        <f t="shared" si="6"/>
        <v>0.24597137337001082</v>
      </c>
      <c r="M173" s="134">
        <f t="shared" si="7"/>
        <v>0.9</v>
      </c>
      <c r="N173" s="134">
        <f t="shared" si="8"/>
        <v>0.3</v>
      </c>
    </row>
    <row r="174" spans="1:14" s="134" customFormat="1">
      <c r="A174" s="135" t="s">
        <v>244</v>
      </c>
      <c r="B174" s="135" t="s">
        <v>95</v>
      </c>
      <c r="C174" s="135" t="s">
        <v>150</v>
      </c>
      <c r="D174" s="135">
        <v>1400</v>
      </c>
      <c r="E174" s="136">
        <v>0.22</v>
      </c>
      <c r="F174" s="136">
        <v>50.8</v>
      </c>
      <c r="G174" s="136">
        <v>0</v>
      </c>
      <c r="H174" s="136">
        <v>0.70899999999999996</v>
      </c>
      <c r="I174" s="136">
        <v>0.11700000000000001</v>
      </c>
      <c r="J174" s="136">
        <v>0.43099999999999999</v>
      </c>
      <c r="K174" s="136">
        <v>104.95570408</v>
      </c>
      <c r="L174" s="134">
        <f t="shared" si="6"/>
        <v>191.4986791408987</v>
      </c>
      <c r="M174" s="134">
        <f t="shared" si="7"/>
        <v>369.4</v>
      </c>
      <c r="N174" s="134">
        <f t="shared" si="8"/>
        <v>84.1</v>
      </c>
    </row>
    <row r="175" spans="1:14" s="134" customFormat="1">
      <c r="A175" s="135" t="s">
        <v>244</v>
      </c>
      <c r="B175" s="135"/>
      <c r="C175" s="135" t="s">
        <v>150</v>
      </c>
      <c r="D175" s="135">
        <v>3200</v>
      </c>
      <c r="E175" s="136">
        <v>0.22</v>
      </c>
      <c r="F175" s="136">
        <v>50.8</v>
      </c>
      <c r="G175" s="136">
        <v>0</v>
      </c>
      <c r="H175" s="136">
        <v>0.69099999999999995</v>
      </c>
      <c r="I175" s="136">
        <v>3.5999999999999997E-2</v>
      </c>
      <c r="J175" s="136">
        <v>0.26200000000000001</v>
      </c>
      <c r="K175" s="136">
        <v>2.9909317550800001</v>
      </c>
      <c r="L175" s="134">
        <f t="shared" si="6"/>
        <v>3.3173421072843969</v>
      </c>
      <c r="M175" s="134">
        <f t="shared" si="7"/>
        <v>6.2</v>
      </c>
      <c r="N175" s="134">
        <f t="shared" si="8"/>
        <v>1</v>
      </c>
    </row>
    <row r="176" spans="1:14" s="134" customFormat="1">
      <c r="A176" s="135" t="s">
        <v>244</v>
      </c>
      <c r="B176" s="135"/>
      <c r="C176" s="135" t="s">
        <v>150</v>
      </c>
      <c r="D176" s="135">
        <v>8200</v>
      </c>
      <c r="E176" s="136">
        <v>0.22</v>
      </c>
      <c r="F176" s="136">
        <v>50.8</v>
      </c>
      <c r="G176" s="136">
        <v>0</v>
      </c>
      <c r="H176" s="136">
        <v>0.72099999999999997</v>
      </c>
      <c r="I176" s="136">
        <v>0.17</v>
      </c>
      <c r="J176" s="136">
        <v>0.43099999999999999</v>
      </c>
      <c r="K176" s="136">
        <v>2.2451262604200002</v>
      </c>
      <c r="L176" s="134">
        <f t="shared" si="6"/>
        <v>4.0963825372203182</v>
      </c>
      <c r="M176" s="134">
        <f t="shared" si="7"/>
        <v>8</v>
      </c>
      <c r="N176" s="134">
        <f t="shared" si="8"/>
        <v>2.4</v>
      </c>
    </row>
    <row r="177" spans="1:14" s="134" customFormat="1">
      <c r="A177" s="135" t="s">
        <v>244</v>
      </c>
      <c r="B177" s="135"/>
      <c r="C177" s="135" t="s">
        <v>150</v>
      </c>
      <c r="D177" s="135">
        <v>1550</v>
      </c>
      <c r="E177" s="136">
        <v>0.22</v>
      </c>
      <c r="F177" s="136">
        <v>50.8</v>
      </c>
      <c r="G177" s="136">
        <v>0</v>
      </c>
      <c r="H177" s="136">
        <v>0.72099999999999997</v>
      </c>
      <c r="I177" s="136">
        <v>0.17</v>
      </c>
      <c r="J177" s="136">
        <v>0.34100000000000003</v>
      </c>
      <c r="K177" s="136">
        <v>5.7715726933999996</v>
      </c>
      <c r="L177" s="134">
        <f t="shared" si="6"/>
        <v>8.3316499544357931</v>
      </c>
      <c r="M177" s="134">
        <f t="shared" si="7"/>
        <v>16.3</v>
      </c>
      <c r="N177" s="134">
        <f t="shared" si="8"/>
        <v>5.0999999999999996</v>
      </c>
    </row>
    <row r="178" spans="1:14" s="134" customFormat="1">
      <c r="A178" s="135" t="s">
        <v>244</v>
      </c>
      <c r="B178" s="135" t="s">
        <v>95</v>
      </c>
      <c r="C178" s="135" t="s">
        <v>150</v>
      </c>
      <c r="D178" s="135">
        <v>4110</v>
      </c>
      <c r="E178" s="136">
        <v>0.22</v>
      </c>
      <c r="F178" s="136">
        <v>50.8</v>
      </c>
      <c r="G178" s="136">
        <v>0</v>
      </c>
      <c r="H178" s="136">
        <v>0.69099999999999995</v>
      </c>
      <c r="I178" s="136">
        <v>3.5999999999999997E-2</v>
      </c>
      <c r="J178" s="136">
        <v>0.26200000000000001</v>
      </c>
      <c r="K178" s="136">
        <v>1.5858647909E-2</v>
      </c>
      <c r="L178" s="134">
        <f t="shared" si="6"/>
        <v>1.7589355017468868E-2</v>
      </c>
      <c r="M178" s="134">
        <f t="shared" si="7"/>
        <v>0</v>
      </c>
      <c r="N178" s="134">
        <f t="shared" si="8"/>
        <v>0</v>
      </c>
    </row>
    <row r="179" spans="1:14" s="134" customFormat="1">
      <c r="A179" s="135" t="s">
        <v>244</v>
      </c>
      <c r="B179" s="135" t="s">
        <v>95</v>
      </c>
      <c r="C179" s="135" t="s">
        <v>150</v>
      </c>
      <c r="D179" s="135">
        <v>4200</v>
      </c>
      <c r="E179" s="136">
        <v>0.22</v>
      </c>
      <c r="F179" s="136">
        <v>50.8</v>
      </c>
      <c r="G179" s="136">
        <v>0</v>
      </c>
      <c r="H179" s="136">
        <v>0.69099999999999995</v>
      </c>
      <c r="I179" s="136">
        <v>3.5999999999999997E-2</v>
      </c>
      <c r="J179" s="136">
        <v>0.26200000000000001</v>
      </c>
      <c r="K179" s="136">
        <v>0.42649119291499998</v>
      </c>
      <c r="L179" s="134">
        <f t="shared" si="6"/>
        <v>0.47303559843512361</v>
      </c>
      <c r="M179" s="134">
        <f t="shared" si="7"/>
        <v>0.9</v>
      </c>
      <c r="N179" s="134">
        <f t="shared" si="8"/>
        <v>0.1</v>
      </c>
    </row>
    <row r="180" spans="1:14" s="134" customFormat="1">
      <c r="A180" s="135" t="s">
        <v>244</v>
      </c>
      <c r="B180" s="135" t="s">
        <v>95</v>
      </c>
      <c r="C180" s="135" t="s">
        <v>150</v>
      </c>
      <c r="D180" s="135">
        <v>4200</v>
      </c>
      <c r="E180" s="136">
        <v>0.22</v>
      </c>
      <c r="F180" s="136">
        <v>50.8</v>
      </c>
      <c r="G180" s="136">
        <v>0</v>
      </c>
      <c r="H180" s="136">
        <v>0.69099999999999995</v>
      </c>
      <c r="I180" s="136">
        <v>3.5999999999999997E-2</v>
      </c>
      <c r="J180" s="136">
        <v>0.26200000000000001</v>
      </c>
      <c r="K180" s="136">
        <v>6.7594926190900004E-2</v>
      </c>
      <c r="L180" s="134">
        <f t="shared" si="6"/>
        <v>7.4971785802533553E-2</v>
      </c>
      <c r="M180" s="134">
        <f t="shared" si="7"/>
        <v>0.1</v>
      </c>
      <c r="N180" s="134">
        <f t="shared" si="8"/>
        <v>0</v>
      </c>
    </row>
    <row r="181" spans="1:14" s="134" customFormat="1">
      <c r="A181" s="135" t="s">
        <v>244</v>
      </c>
      <c r="B181" s="135" t="s">
        <v>95</v>
      </c>
      <c r="C181" s="135" t="s">
        <v>150</v>
      </c>
      <c r="D181" s="135">
        <v>4110</v>
      </c>
      <c r="E181" s="136">
        <v>0.22</v>
      </c>
      <c r="F181" s="136">
        <v>50.8</v>
      </c>
      <c r="G181" s="136">
        <v>0</v>
      </c>
      <c r="H181" s="136">
        <v>0.69099999999999995</v>
      </c>
      <c r="I181" s="136">
        <v>3.5999999999999997E-2</v>
      </c>
      <c r="J181" s="136">
        <v>0.26200000000000001</v>
      </c>
      <c r="K181" s="136">
        <v>0.288400933847</v>
      </c>
      <c r="L181" s="134">
        <f t="shared" si="6"/>
        <v>0.31987508909416923</v>
      </c>
      <c r="M181" s="134">
        <f t="shared" si="7"/>
        <v>0.6</v>
      </c>
      <c r="N181" s="134">
        <f t="shared" si="8"/>
        <v>0.1</v>
      </c>
    </row>
    <row r="182" spans="1:14" s="134" customFormat="1">
      <c r="A182" s="135" t="s">
        <v>244</v>
      </c>
      <c r="B182" s="135" t="s">
        <v>95</v>
      </c>
      <c r="C182" s="135" t="s">
        <v>150</v>
      </c>
      <c r="D182" s="135">
        <v>1320</v>
      </c>
      <c r="E182" s="136">
        <v>0.22</v>
      </c>
      <c r="F182" s="136">
        <v>50.8</v>
      </c>
      <c r="G182" s="136">
        <v>0</v>
      </c>
      <c r="H182" s="136">
        <v>1.395</v>
      </c>
      <c r="I182" s="136">
        <v>0.33900000000000002</v>
      </c>
      <c r="J182" s="136">
        <v>0.39300000000000002</v>
      </c>
      <c r="K182" s="136">
        <v>0.16894836120100001</v>
      </c>
      <c r="L182" s="134">
        <f t="shared" si="6"/>
        <v>0.28107938853010372</v>
      </c>
      <c r="M182" s="134">
        <f t="shared" si="7"/>
        <v>1.1000000000000001</v>
      </c>
      <c r="N182" s="134">
        <f t="shared" si="8"/>
        <v>0.3</v>
      </c>
    </row>
    <row r="183" spans="1:14" s="134" customFormat="1">
      <c r="A183" s="135" t="s">
        <v>244</v>
      </c>
      <c r="B183" s="135" t="s">
        <v>95</v>
      </c>
      <c r="C183" s="135" t="s">
        <v>150</v>
      </c>
      <c r="D183" s="135">
        <v>1550</v>
      </c>
      <c r="E183" s="136">
        <v>0.22</v>
      </c>
      <c r="F183" s="136">
        <v>50.8</v>
      </c>
      <c r="G183" s="136">
        <v>0</v>
      </c>
      <c r="H183" s="136">
        <v>0.72099999999999997</v>
      </c>
      <c r="I183" s="136">
        <v>0.17</v>
      </c>
      <c r="J183" s="136">
        <v>0.34100000000000003</v>
      </c>
      <c r="K183" s="136">
        <v>2.9365460933700001</v>
      </c>
      <c r="L183" s="134">
        <f t="shared" si="6"/>
        <v>4.2391000555191534</v>
      </c>
      <c r="M183" s="134">
        <f t="shared" si="7"/>
        <v>8.3000000000000007</v>
      </c>
      <c r="N183" s="134">
        <f t="shared" si="8"/>
        <v>2.6</v>
      </c>
    </row>
    <row r="184" spans="1:14" s="134" customFormat="1">
      <c r="A184" s="135" t="s">
        <v>244</v>
      </c>
      <c r="B184" s="135" t="s">
        <v>95</v>
      </c>
      <c r="C184" s="135" t="s">
        <v>150</v>
      </c>
      <c r="D184" s="135">
        <v>1400</v>
      </c>
      <c r="E184" s="136">
        <v>0.22</v>
      </c>
      <c r="F184" s="136">
        <v>50.8</v>
      </c>
      <c r="G184" s="136">
        <v>0</v>
      </c>
      <c r="H184" s="136">
        <v>0.70899999999999996</v>
      </c>
      <c r="I184" s="136">
        <v>0.11700000000000001</v>
      </c>
      <c r="J184" s="136">
        <v>0.43099999999999999</v>
      </c>
      <c r="K184" s="136">
        <v>0.275100039149</v>
      </c>
      <c r="L184" s="134">
        <f t="shared" si="6"/>
        <v>0.5019383614299604</v>
      </c>
      <c r="M184" s="134">
        <f t="shared" si="7"/>
        <v>1</v>
      </c>
      <c r="N184" s="134">
        <f t="shared" si="8"/>
        <v>0.2</v>
      </c>
    </row>
    <row r="185" spans="1:14" s="134" customFormat="1">
      <c r="A185" s="135" t="s">
        <v>244</v>
      </c>
      <c r="B185" s="135" t="s">
        <v>95</v>
      </c>
      <c r="C185" s="135" t="s">
        <v>150</v>
      </c>
      <c r="D185" s="135">
        <v>4110</v>
      </c>
      <c r="E185" s="136">
        <v>0.22</v>
      </c>
      <c r="F185" s="136">
        <v>50.8</v>
      </c>
      <c r="G185" s="136">
        <v>0</v>
      </c>
      <c r="H185" s="136">
        <v>0.69099999999999995</v>
      </c>
      <c r="I185" s="136">
        <v>3.5999999999999997E-2</v>
      </c>
      <c r="J185" s="136">
        <v>0.26200000000000001</v>
      </c>
      <c r="K185" s="136">
        <v>6.6880614476300004E-2</v>
      </c>
      <c r="L185" s="134">
        <f t="shared" si="6"/>
        <v>7.417951886948021E-2</v>
      </c>
      <c r="M185" s="134">
        <f t="shared" si="7"/>
        <v>0.1</v>
      </c>
      <c r="N185" s="134">
        <f t="shared" si="8"/>
        <v>0</v>
      </c>
    </row>
    <row r="186" spans="1:14" s="134" customFormat="1">
      <c r="A186" s="135" t="s">
        <v>244</v>
      </c>
      <c r="B186" s="135" t="s">
        <v>95</v>
      </c>
      <c r="C186" s="135" t="s">
        <v>150</v>
      </c>
      <c r="D186" s="135">
        <v>1320</v>
      </c>
      <c r="E186" s="136">
        <v>0.22</v>
      </c>
      <c r="F186" s="136">
        <v>50.8</v>
      </c>
      <c r="G186" s="136">
        <v>0</v>
      </c>
      <c r="H186" s="136">
        <v>1.395</v>
      </c>
      <c r="I186" s="136">
        <v>0.33900000000000002</v>
      </c>
      <c r="J186" s="136">
        <v>0.39300000000000002</v>
      </c>
      <c r="K186" s="136">
        <v>4.4673953822899998E-4</v>
      </c>
      <c r="L186" s="134">
        <f t="shared" si="6"/>
        <v>7.4324056975158721E-4</v>
      </c>
      <c r="M186" s="134">
        <f t="shared" si="7"/>
        <v>0</v>
      </c>
      <c r="N186" s="134">
        <f t="shared" si="8"/>
        <v>0</v>
      </c>
    </row>
    <row r="187" spans="1:14" s="134" customFormat="1">
      <c r="A187" s="135" t="s">
        <v>244</v>
      </c>
      <c r="B187" s="135" t="s">
        <v>95</v>
      </c>
      <c r="C187" s="135" t="s">
        <v>150</v>
      </c>
      <c r="D187" s="135">
        <v>1400</v>
      </c>
      <c r="E187" s="136">
        <v>0.22</v>
      </c>
      <c r="F187" s="136">
        <v>50.8</v>
      </c>
      <c r="G187" s="136">
        <v>0</v>
      </c>
      <c r="H187" s="136">
        <v>0.70899999999999996</v>
      </c>
      <c r="I187" s="136">
        <v>0.11700000000000001</v>
      </c>
      <c r="J187" s="136">
        <v>0.43099999999999999</v>
      </c>
      <c r="K187" s="136">
        <v>0.24334337317800001</v>
      </c>
      <c r="L187" s="134">
        <f t="shared" si="6"/>
        <v>0.44399620725480621</v>
      </c>
      <c r="M187" s="134">
        <f t="shared" si="7"/>
        <v>0.9</v>
      </c>
      <c r="N187" s="134">
        <f t="shared" si="8"/>
        <v>0.2</v>
      </c>
    </row>
    <row r="188" spans="1:14" s="134" customFormat="1">
      <c r="A188" s="135" t="s">
        <v>244</v>
      </c>
      <c r="B188" s="135" t="s">
        <v>95</v>
      </c>
      <c r="C188" s="135" t="s">
        <v>150</v>
      </c>
      <c r="D188" s="135">
        <v>1400</v>
      </c>
      <c r="E188" s="136">
        <v>0.22</v>
      </c>
      <c r="F188" s="136">
        <v>50.8</v>
      </c>
      <c r="G188" s="136">
        <v>0</v>
      </c>
      <c r="H188" s="136">
        <v>0.70899999999999996</v>
      </c>
      <c r="I188" s="136">
        <v>0.11700000000000001</v>
      </c>
      <c r="J188" s="136">
        <v>0.43099999999999999</v>
      </c>
      <c r="K188" s="136">
        <v>1.6014865486600001</v>
      </c>
      <c r="L188" s="134">
        <f t="shared" si="6"/>
        <v>2.9220189738000806</v>
      </c>
      <c r="M188" s="134">
        <f t="shared" si="7"/>
        <v>5.6</v>
      </c>
      <c r="N188" s="134">
        <f t="shared" si="8"/>
        <v>1.3</v>
      </c>
    </row>
    <row r="189" spans="1:14" s="134" customFormat="1">
      <c r="A189" s="135" t="s">
        <v>244</v>
      </c>
      <c r="B189" s="135" t="s">
        <v>95</v>
      </c>
      <c r="C189" s="135" t="s">
        <v>150</v>
      </c>
      <c r="D189" s="135">
        <v>1411</v>
      </c>
      <c r="E189" s="136">
        <v>0.22</v>
      </c>
      <c r="F189" s="136">
        <v>50.8</v>
      </c>
      <c r="G189" s="136">
        <v>0</v>
      </c>
      <c r="H189" s="136">
        <v>1.4430000000000001</v>
      </c>
      <c r="I189" s="136">
        <v>0.22500000000000001</v>
      </c>
      <c r="J189" s="136">
        <v>0.43099999999999999</v>
      </c>
      <c r="K189" s="136">
        <v>10.653377152699999</v>
      </c>
      <c r="L189" s="134">
        <f t="shared" si="6"/>
        <v>19.437796840244662</v>
      </c>
      <c r="M189" s="134">
        <f t="shared" si="7"/>
        <v>76.3</v>
      </c>
      <c r="N189" s="134">
        <f t="shared" si="8"/>
        <v>14.2</v>
      </c>
    </row>
    <row r="190" spans="1:14" s="134" customFormat="1">
      <c r="A190" s="135" t="s">
        <v>244</v>
      </c>
      <c r="B190" s="135"/>
      <c r="C190" s="135" t="s">
        <v>150</v>
      </c>
      <c r="D190" s="135">
        <v>3200</v>
      </c>
      <c r="E190" s="136">
        <v>0.22</v>
      </c>
      <c r="F190" s="136">
        <v>50.8</v>
      </c>
      <c r="G190" s="136">
        <v>0</v>
      </c>
      <c r="H190" s="136">
        <v>0.69099999999999995</v>
      </c>
      <c r="I190" s="136">
        <v>3.5999999999999997E-2</v>
      </c>
      <c r="J190" s="136">
        <v>0.26200000000000001</v>
      </c>
      <c r="K190" s="136">
        <v>0.23800829754700001</v>
      </c>
      <c r="L190" s="134">
        <f t="shared" si="6"/>
        <v>0.26398293641929593</v>
      </c>
      <c r="M190" s="134">
        <f t="shared" si="7"/>
        <v>0.5</v>
      </c>
      <c r="N190" s="134">
        <f t="shared" si="8"/>
        <v>0.1</v>
      </c>
    </row>
    <row r="191" spans="1:14" s="134" customFormat="1">
      <c r="A191" s="135" t="s">
        <v>244</v>
      </c>
      <c r="B191" s="135"/>
      <c r="C191" s="135" t="s">
        <v>150</v>
      </c>
      <c r="D191" s="135">
        <v>8200</v>
      </c>
      <c r="E191" s="136">
        <v>0.22</v>
      </c>
      <c r="F191" s="136">
        <v>50.8</v>
      </c>
      <c r="G191" s="136">
        <v>0</v>
      </c>
      <c r="H191" s="136">
        <v>0.72099999999999997</v>
      </c>
      <c r="I191" s="136">
        <v>0.17</v>
      </c>
      <c r="J191" s="136">
        <v>0.43099999999999999</v>
      </c>
      <c r="K191" s="136">
        <v>2.4678088451900001E-2</v>
      </c>
      <c r="L191" s="134">
        <f t="shared" si="6"/>
        <v>4.5026817586388344E-2</v>
      </c>
      <c r="M191" s="134">
        <f t="shared" si="7"/>
        <v>0.1</v>
      </c>
      <c r="N191" s="134">
        <f t="shared" si="8"/>
        <v>0</v>
      </c>
    </row>
    <row r="192" spans="1:14" s="134" customFormat="1">
      <c r="A192" s="135" t="s">
        <v>244</v>
      </c>
      <c r="B192" s="135"/>
      <c r="C192" s="135" t="s">
        <v>150</v>
      </c>
      <c r="D192" s="135">
        <v>1550</v>
      </c>
      <c r="E192" s="136">
        <v>0.22</v>
      </c>
      <c r="F192" s="136">
        <v>50.8</v>
      </c>
      <c r="G192" s="136">
        <v>0</v>
      </c>
      <c r="H192" s="136">
        <v>0.72099999999999997</v>
      </c>
      <c r="I192" s="136">
        <v>0.17</v>
      </c>
      <c r="J192" s="136">
        <v>0.34100000000000003</v>
      </c>
      <c r="K192" s="136">
        <v>2.3077240893500002</v>
      </c>
      <c r="L192" s="134">
        <f t="shared" si="6"/>
        <v>3.3313535712493487</v>
      </c>
      <c r="M192" s="134">
        <f t="shared" si="7"/>
        <v>6.5</v>
      </c>
      <c r="N192" s="134">
        <f t="shared" si="8"/>
        <v>2</v>
      </c>
    </row>
    <row r="193" spans="1:14" s="134" customFormat="1">
      <c r="A193" s="135" t="s">
        <v>244</v>
      </c>
      <c r="B193" s="135" t="s">
        <v>95</v>
      </c>
      <c r="C193" s="135" t="s">
        <v>150</v>
      </c>
      <c r="D193" s="135">
        <v>1550</v>
      </c>
      <c r="E193" s="136">
        <v>0.22</v>
      </c>
      <c r="F193" s="136">
        <v>50.8</v>
      </c>
      <c r="G193" s="136">
        <v>0</v>
      </c>
      <c r="H193" s="136">
        <v>0.72099999999999997</v>
      </c>
      <c r="I193" s="136">
        <v>0.17</v>
      </c>
      <c r="J193" s="136">
        <v>0.34100000000000003</v>
      </c>
      <c r="K193" s="136">
        <v>0.525871906266</v>
      </c>
      <c r="L193" s="134">
        <f t="shared" si="6"/>
        <v>0.75913115482205551</v>
      </c>
      <c r="M193" s="134">
        <f t="shared" si="7"/>
        <v>1.5</v>
      </c>
      <c r="N193" s="134">
        <f t="shared" si="8"/>
        <v>0.5</v>
      </c>
    </row>
    <row r="194" spans="1:14" s="134" customFormat="1">
      <c r="A194" s="135" t="s">
        <v>244</v>
      </c>
      <c r="B194" s="135" t="s">
        <v>93</v>
      </c>
      <c r="C194" s="135" t="s">
        <v>150</v>
      </c>
      <c r="D194" s="135">
        <v>1550</v>
      </c>
      <c r="E194" s="136">
        <v>0.22</v>
      </c>
      <c r="F194" s="136">
        <v>50.8</v>
      </c>
      <c r="G194" s="136">
        <v>0</v>
      </c>
      <c r="H194" s="136">
        <v>0.72099999999999997</v>
      </c>
      <c r="I194" s="136">
        <v>0.17</v>
      </c>
      <c r="J194" s="136">
        <v>0.34100000000000003</v>
      </c>
      <c r="K194" s="136">
        <v>0.16047781838799999</v>
      </c>
      <c r="L194" s="134">
        <f t="shared" si="6"/>
        <v>0.23166042936430387</v>
      </c>
      <c r="M194" s="134">
        <f t="shared" si="7"/>
        <v>0.5</v>
      </c>
      <c r="N194" s="134">
        <f t="shared" si="8"/>
        <v>0.1</v>
      </c>
    </row>
    <row r="195" spans="1:14" s="134" customFormat="1">
      <c r="A195" s="135" t="s">
        <v>244</v>
      </c>
      <c r="B195" s="135" t="s">
        <v>95</v>
      </c>
      <c r="C195" s="135" t="s">
        <v>150</v>
      </c>
      <c r="D195" s="135">
        <v>1320</v>
      </c>
      <c r="E195" s="136">
        <v>0.22</v>
      </c>
      <c r="F195" s="136">
        <v>50.8</v>
      </c>
      <c r="G195" s="136">
        <v>0</v>
      </c>
      <c r="H195" s="136">
        <v>1.395</v>
      </c>
      <c r="I195" s="136">
        <v>0.33900000000000002</v>
      </c>
      <c r="J195" s="136">
        <v>0.39300000000000002</v>
      </c>
      <c r="K195" s="136">
        <v>1.7177442340500001E-3</v>
      </c>
      <c r="L195" s="134">
        <f t="shared" ref="L195:L226" si="9">F195*J195*K195/12</f>
        <v>2.8578110821889853E-3</v>
      </c>
      <c r="M195" s="134">
        <f t="shared" ref="M195:M226" si="10">ROUND(2.721*H195*L195,1)</f>
        <v>0</v>
      </c>
      <c r="N195" s="134">
        <f t="shared" ref="N195:N226" si="11">ROUND((2.721*I195*L195)+(E195*K195),1)</f>
        <v>0</v>
      </c>
    </row>
    <row r="196" spans="1:14" s="134" customFormat="1">
      <c r="A196" s="135" t="s">
        <v>244</v>
      </c>
      <c r="B196" s="135" t="s">
        <v>95</v>
      </c>
      <c r="C196" s="135" t="s">
        <v>150</v>
      </c>
      <c r="D196" s="135">
        <v>1400</v>
      </c>
      <c r="E196" s="136">
        <v>0.22</v>
      </c>
      <c r="F196" s="136">
        <v>50.8</v>
      </c>
      <c r="G196" s="136">
        <v>0</v>
      </c>
      <c r="H196" s="136">
        <v>0.70899999999999996</v>
      </c>
      <c r="I196" s="136">
        <v>0.11700000000000001</v>
      </c>
      <c r="J196" s="136">
        <v>0.43099999999999999</v>
      </c>
      <c r="K196" s="136">
        <v>1.3538334222599999</v>
      </c>
      <c r="L196" s="134">
        <f t="shared" si="9"/>
        <v>2.4701593344748538</v>
      </c>
      <c r="M196" s="134">
        <f t="shared" si="10"/>
        <v>4.8</v>
      </c>
      <c r="N196" s="134">
        <f t="shared" si="11"/>
        <v>1.1000000000000001</v>
      </c>
    </row>
    <row r="197" spans="1:14" s="134" customFormat="1">
      <c r="A197" s="135" t="s">
        <v>244</v>
      </c>
      <c r="B197" s="135" t="s">
        <v>91</v>
      </c>
      <c r="C197" s="135" t="s">
        <v>150</v>
      </c>
      <c r="D197" s="135">
        <v>4200</v>
      </c>
      <c r="E197" s="136">
        <v>0.22</v>
      </c>
      <c r="F197" s="136">
        <v>50.8</v>
      </c>
      <c r="G197" s="136">
        <v>0</v>
      </c>
      <c r="H197" s="136">
        <v>0.69099999999999995</v>
      </c>
      <c r="I197" s="136">
        <v>3.5999999999999997E-2</v>
      </c>
      <c r="J197" s="136">
        <v>0.26200000000000001</v>
      </c>
      <c r="K197" s="136">
        <v>3.2029274844500001E-2</v>
      </c>
      <c r="L197" s="134">
        <f t="shared" si="9"/>
        <v>3.5524736372529765E-2</v>
      </c>
      <c r="M197" s="134">
        <f t="shared" si="10"/>
        <v>0.1</v>
      </c>
      <c r="N197" s="134">
        <f t="shared" si="11"/>
        <v>0</v>
      </c>
    </row>
    <row r="198" spans="1:14" s="134" customFormat="1">
      <c r="A198" s="135" t="s">
        <v>244</v>
      </c>
      <c r="B198" s="135" t="s">
        <v>91</v>
      </c>
      <c r="C198" s="135" t="s">
        <v>150</v>
      </c>
      <c r="D198" s="135">
        <v>3200</v>
      </c>
      <c r="E198" s="136">
        <v>0.22</v>
      </c>
      <c r="F198" s="136">
        <v>50.8</v>
      </c>
      <c r="G198" s="136">
        <v>0</v>
      </c>
      <c r="H198" s="136">
        <v>0.69099999999999995</v>
      </c>
      <c r="I198" s="136">
        <v>3.5999999999999997E-2</v>
      </c>
      <c r="J198" s="136">
        <v>0.26200000000000001</v>
      </c>
      <c r="K198" s="136">
        <v>0.101523669252</v>
      </c>
      <c r="L198" s="134">
        <f t="shared" si="9"/>
        <v>0.11260328568970158</v>
      </c>
      <c r="M198" s="134">
        <f t="shared" si="10"/>
        <v>0.2</v>
      </c>
      <c r="N198" s="134">
        <f t="shared" si="11"/>
        <v>0</v>
      </c>
    </row>
    <row r="199" spans="1:14" s="134" customFormat="1">
      <c r="A199" s="135" t="s">
        <v>244</v>
      </c>
      <c r="B199" s="135" t="s">
        <v>91</v>
      </c>
      <c r="C199" s="135" t="s">
        <v>150</v>
      </c>
      <c r="D199" s="135">
        <v>1320</v>
      </c>
      <c r="E199" s="136">
        <v>0.22</v>
      </c>
      <c r="F199" s="136">
        <v>50.8</v>
      </c>
      <c r="G199" s="136">
        <v>0</v>
      </c>
      <c r="H199" s="136">
        <v>1.395</v>
      </c>
      <c r="I199" s="136">
        <v>0.33900000000000002</v>
      </c>
      <c r="J199" s="136">
        <v>0.39300000000000002</v>
      </c>
      <c r="K199" s="136">
        <v>0.22335733848700001</v>
      </c>
      <c r="L199" s="134">
        <f t="shared" si="9"/>
        <v>0.37159960404082198</v>
      </c>
      <c r="M199" s="134">
        <f t="shared" si="10"/>
        <v>1.4</v>
      </c>
      <c r="N199" s="134">
        <f t="shared" si="11"/>
        <v>0.4</v>
      </c>
    </row>
    <row r="200" spans="1:14" s="134" customFormat="1">
      <c r="A200" s="135" t="s">
        <v>244</v>
      </c>
      <c r="B200" s="135" t="s">
        <v>91</v>
      </c>
      <c r="C200" s="135" t="s">
        <v>150</v>
      </c>
      <c r="D200" s="135">
        <v>8200</v>
      </c>
      <c r="E200" s="136">
        <v>0.22</v>
      </c>
      <c r="F200" s="136">
        <v>50.8</v>
      </c>
      <c r="G200" s="136">
        <v>0</v>
      </c>
      <c r="H200" s="136">
        <v>0.72099999999999997</v>
      </c>
      <c r="I200" s="136">
        <v>0.17</v>
      </c>
      <c r="J200" s="136">
        <v>0.43099999999999999</v>
      </c>
      <c r="K200" s="136">
        <v>0.14142813413200001</v>
      </c>
      <c r="L200" s="134">
        <f t="shared" si="9"/>
        <v>0.25804505926610949</v>
      </c>
      <c r="M200" s="134">
        <f t="shared" si="10"/>
        <v>0.5</v>
      </c>
      <c r="N200" s="134">
        <f t="shared" si="11"/>
        <v>0.2</v>
      </c>
    </row>
    <row r="201" spans="1:14" s="134" customFormat="1">
      <c r="A201" s="135" t="s">
        <v>244</v>
      </c>
      <c r="B201" s="135" t="s">
        <v>91</v>
      </c>
      <c r="C201" s="135" t="s">
        <v>150</v>
      </c>
      <c r="D201" s="135">
        <v>1550</v>
      </c>
      <c r="E201" s="136">
        <v>0.22</v>
      </c>
      <c r="F201" s="136">
        <v>50.8</v>
      </c>
      <c r="G201" s="136">
        <v>0</v>
      </c>
      <c r="H201" s="136">
        <v>0.72099999999999997</v>
      </c>
      <c r="I201" s="136">
        <v>0.17</v>
      </c>
      <c r="J201" s="136">
        <v>0.34100000000000003</v>
      </c>
      <c r="K201" s="136">
        <v>2.7293574921599998E-3</v>
      </c>
      <c r="L201" s="134">
        <f t="shared" si="9"/>
        <v>3.9400094970991036E-3</v>
      </c>
      <c r="M201" s="134">
        <f t="shared" si="10"/>
        <v>0</v>
      </c>
      <c r="N201" s="134">
        <f t="shared" si="11"/>
        <v>0</v>
      </c>
    </row>
    <row r="202" spans="1:14" s="134" customFormat="1">
      <c r="A202" s="135" t="s">
        <v>244</v>
      </c>
      <c r="B202" s="135" t="s">
        <v>91</v>
      </c>
      <c r="C202" s="135" t="s">
        <v>150</v>
      </c>
      <c r="D202" s="135">
        <v>1550</v>
      </c>
      <c r="E202" s="136">
        <v>0.22</v>
      </c>
      <c r="F202" s="136">
        <v>50.8</v>
      </c>
      <c r="G202" s="136">
        <v>0</v>
      </c>
      <c r="H202" s="136">
        <v>0.72099999999999997</v>
      </c>
      <c r="I202" s="136">
        <v>0.17</v>
      </c>
      <c r="J202" s="136">
        <v>0.34100000000000003</v>
      </c>
      <c r="K202" s="136">
        <v>0.44357916728399999</v>
      </c>
      <c r="L202" s="134">
        <f t="shared" si="9"/>
        <v>0.64033609991893958</v>
      </c>
      <c r="M202" s="134">
        <f t="shared" si="10"/>
        <v>1.3</v>
      </c>
      <c r="N202" s="134">
        <f t="shared" si="11"/>
        <v>0.4</v>
      </c>
    </row>
    <row r="203" spans="1:14" s="134" customFormat="1">
      <c r="A203" s="135" t="s">
        <v>244</v>
      </c>
      <c r="B203" s="135" t="s">
        <v>95</v>
      </c>
      <c r="C203" s="135" t="s">
        <v>150</v>
      </c>
      <c r="D203" s="135">
        <v>4200</v>
      </c>
      <c r="E203" s="136">
        <v>0.22</v>
      </c>
      <c r="F203" s="136">
        <v>50.8</v>
      </c>
      <c r="G203" s="136">
        <v>0</v>
      </c>
      <c r="H203" s="136">
        <v>0.69099999999999995</v>
      </c>
      <c r="I203" s="136">
        <v>3.5999999999999997E-2</v>
      </c>
      <c r="J203" s="136">
        <v>0.26200000000000001</v>
      </c>
      <c r="K203" s="136">
        <v>6.2073724515900004</v>
      </c>
      <c r="L203" s="134">
        <f t="shared" si="9"/>
        <v>6.8848036984735224</v>
      </c>
      <c r="M203" s="134">
        <f t="shared" si="10"/>
        <v>12.9</v>
      </c>
      <c r="N203" s="134">
        <f t="shared" si="11"/>
        <v>2</v>
      </c>
    </row>
    <row r="204" spans="1:14" s="134" customFormat="1">
      <c r="A204" s="135" t="s">
        <v>244</v>
      </c>
      <c r="B204" s="135" t="s">
        <v>95</v>
      </c>
      <c r="C204" s="135" t="s">
        <v>150</v>
      </c>
      <c r="D204" s="135">
        <v>4200</v>
      </c>
      <c r="E204" s="136">
        <v>0.22</v>
      </c>
      <c r="F204" s="136">
        <v>50.8</v>
      </c>
      <c r="G204" s="136">
        <v>0</v>
      </c>
      <c r="H204" s="136">
        <v>0.69099999999999995</v>
      </c>
      <c r="I204" s="136">
        <v>3.5999999999999997E-2</v>
      </c>
      <c r="J204" s="136">
        <v>0.26200000000000001</v>
      </c>
      <c r="K204" s="136">
        <v>0.69434978727600005</v>
      </c>
      <c r="L204" s="134">
        <f t="shared" si="9"/>
        <v>0.77012649406072076</v>
      </c>
      <c r="M204" s="134">
        <f t="shared" si="10"/>
        <v>1.4</v>
      </c>
      <c r="N204" s="134">
        <f t="shared" si="11"/>
        <v>0.2</v>
      </c>
    </row>
    <row r="205" spans="1:14" s="134" customFormat="1">
      <c r="A205" s="135" t="s">
        <v>244</v>
      </c>
      <c r="B205" s="135" t="s">
        <v>95</v>
      </c>
      <c r="C205" s="135" t="s">
        <v>150</v>
      </c>
      <c r="D205" s="135">
        <v>4110</v>
      </c>
      <c r="E205" s="136">
        <v>0.22</v>
      </c>
      <c r="F205" s="136">
        <v>50.8</v>
      </c>
      <c r="G205" s="136">
        <v>0</v>
      </c>
      <c r="H205" s="136">
        <v>0.69099999999999995</v>
      </c>
      <c r="I205" s="136">
        <v>3.5999999999999997E-2</v>
      </c>
      <c r="J205" s="136">
        <v>0.26200000000000001</v>
      </c>
      <c r="K205" s="136">
        <v>10.6103791297</v>
      </c>
      <c r="L205" s="134">
        <f t="shared" si="9"/>
        <v>11.768325172054594</v>
      </c>
      <c r="M205" s="134">
        <f t="shared" si="10"/>
        <v>22.1</v>
      </c>
      <c r="N205" s="134">
        <f t="shared" si="11"/>
        <v>3.5</v>
      </c>
    </row>
    <row r="206" spans="1:14" s="134" customFormat="1">
      <c r="A206" s="135" t="s">
        <v>244</v>
      </c>
      <c r="B206" s="135" t="s">
        <v>95</v>
      </c>
      <c r="C206" s="135" t="s">
        <v>150</v>
      </c>
      <c r="D206" s="135">
        <v>1320</v>
      </c>
      <c r="E206" s="136">
        <v>0.22</v>
      </c>
      <c r="F206" s="136">
        <v>50.8</v>
      </c>
      <c r="G206" s="136">
        <v>0</v>
      </c>
      <c r="H206" s="136">
        <v>1.395</v>
      </c>
      <c r="I206" s="136">
        <v>0.33900000000000002</v>
      </c>
      <c r="J206" s="136">
        <v>0.39300000000000002</v>
      </c>
      <c r="K206" s="136">
        <v>0.41122162425100001</v>
      </c>
      <c r="L206" s="134">
        <f t="shared" si="9"/>
        <v>0.6841494162663887</v>
      </c>
      <c r="M206" s="134">
        <f t="shared" si="10"/>
        <v>2.6</v>
      </c>
      <c r="N206" s="134">
        <f t="shared" si="11"/>
        <v>0.7</v>
      </c>
    </row>
    <row r="207" spans="1:14" s="134" customFormat="1">
      <c r="A207" s="135" t="s">
        <v>244</v>
      </c>
      <c r="B207" s="135" t="s">
        <v>95</v>
      </c>
      <c r="C207" s="135" t="s">
        <v>150</v>
      </c>
      <c r="D207" s="135">
        <v>1400</v>
      </c>
      <c r="E207" s="136">
        <v>0.22</v>
      </c>
      <c r="F207" s="136">
        <v>50.8</v>
      </c>
      <c r="G207" s="136">
        <v>0</v>
      </c>
      <c r="H207" s="136">
        <v>0.70899999999999996</v>
      </c>
      <c r="I207" s="136">
        <v>0.11700000000000001</v>
      </c>
      <c r="J207" s="136">
        <v>0.43099999999999999</v>
      </c>
      <c r="K207" s="136">
        <v>0.66461133367500003</v>
      </c>
      <c r="L207" s="134">
        <f t="shared" si="9"/>
        <v>1.2126276857122826</v>
      </c>
      <c r="M207" s="134">
        <f t="shared" si="10"/>
        <v>2.2999999999999998</v>
      </c>
      <c r="N207" s="134">
        <f t="shared" si="11"/>
        <v>0.5</v>
      </c>
    </row>
    <row r="208" spans="1:14" s="134" customFormat="1">
      <c r="A208" s="135" t="s">
        <v>246</v>
      </c>
      <c r="B208" s="135" t="s">
        <v>95</v>
      </c>
      <c r="C208" s="135" t="s">
        <v>150</v>
      </c>
      <c r="D208" s="135">
        <v>4110</v>
      </c>
      <c r="E208" s="136">
        <v>0.22</v>
      </c>
      <c r="F208" s="136">
        <v>50.8</v>
      </c>
      <c r="G208" s="136">
        <v>0</v>
      </c>
      <c r="H208" s="136">
        <v>0.69099999999999995</v>
      </c>
      <c r="I208" s="136">
        <v>3.5999999999999997E-2</v>
      </c>
      <c r="J208" s="136">
        <v>0.26200000000000001</v>
      </c>
      <c r="K208" s="136">
        <v>5.4473388138200001</v>
      </c>
      <c r="L208" s="134">
        <f t="shared" si="9"/>
        <v>6.0418250563682223</v>
      </c>
      <c r="M208" s="134">
        <f t="shared" si="10"/>
        <v>11.4</v>
      </c>
      <c r="N208" s="134">
        <f t="shared" si="11"/>
        <v>1.8</v>
      </c>
    </row>
    <row r="209" spans="1:14" s="134" customFormat="1">
      <c r="A209" s="135" t="s">
        <v>246</v>
      </c>
      <c r="B209" s="135" t="s">
        <v>95</v>
      </c>
      <c r="C209" s="135" t="s">
        <v>150</v>
      </c>
      <c r="D209" s="135">
        <v>1210</v>
      </c>
      <c r="E209" s="136">
        <v>0.22</v>
      </c>
      <c r="F209" s="136">
        <v>50.8</v>
      </c>
      <c r="G209" s="136">
        <v>0</v>
      </c>
      <c r="H209" s="136">
        <v>1.2450000000000001</v>
      </c>
      <c r="I209" s="136">
        <v>0.21299999999999999</v>
      </c>
      <c r="J209" s="136">
        <v>0.28799999999999998</v>
      </c>
      <c r="K209" s="136">
        <v>0.197506465746</v>
      </c>
      <c r="L209" s="134">
        <f t="shared" si="9"/>
        <v>0.24079988303752317</v>
      </c>
      <c r="M209" s="134">
        <f t="shared" si="10"/>
        <v>0.8</v>
      </c>
      <c r="N209" s="134">
        <f t="shared" si="11"/>
        <v>0.2</v>
      </c>
    </row>
    <row r="210" spans="1:14" s="134" customFormat="1">
      <c r="A210" s="135" t="s">
        <v>246</v>
      </c>
      <c r="B210" s="135" t="s">
        <v>95</v>
      </c>
      <c r="C210" s="135" t="s">
        <v>150</v>
      </c>
      <c r="D210" s="135">
        <v>1400</v>
      </c>
      <c r="E210" s="136">
        <v>0.22</v>
      </c>
      <c r="F210" s="136">
        <v>50.8</v>
      </c>
      <c r="G210" s="136">
        <v>0</v>
      </c>
      <c r="H210" s="136">
        <v>0.70899999999999996</v>
      </c>
      <c r="I210" s="136">
        <v>0.11700000000000001</v>
      </c>
      <c r="J210" s="136">
        <v>0.43099999999999999</v>
      </c>
      <c r="K210" s="136">
        <v>5.5484231998399997E-2</v>
      </c>
      <c r="L210" s="134">
        <f t="shared" si="9"/>
        <v>0.10123468022988069</v>
      </c>
      <c r="M210" s="134">
        <f t="shared" si="10"/>
        <v>0.2</v>
      </c>
      <c r="N210" s="134">
        <f t="shared" si="11"/>
        <v>0</v>
      </c>
    </row>
    <row r="211" spans="1:14" s="134" customFormat="1">
      <c r="A211" s="135" t="s">
        <v>246</v>
      </c>
      <c r="B211" s="135" t="s">
        <v>95</v>
      </c>
      <c r="C211" s="135" t="s">
        <v>150</v>
      </c>
      <c r="D211" s="135">
        <v>4200</v>
      </c>
      <c r="E211" s="136">
        <v>0.22</v>
      </c>
      <c r="F211" s="136">
        <v>50.8</v>
      </c>
      <c r="G211" s="136">
        <v>0</v>
      </c>
      <c r="H211" s="136">
        <v>0.69099999999999995</v>
      </c>
      <c r="I211" s="136">
        <v>3.5999999999999997E-2</v>
      </c>
      <c r="J211" s="136">
        <v>0.26200000000000001</v>
      </c>
      <c r="K211" s="136">
        <v>1.1806659612199999</v>
      </c>
      <c r="L211" s="134">
        <f t="shared" si="9"/>
        <v>1.3095159731211425</v>
      </c>
      <c r="M211" s="134">
        <f t="shared" si="10"/>
        <v>2.5</v>
      </c>
      <c r="N211" s="134">
        <f t="shared" si="11"/>
        <v>0.4</v>
      </c>
    </row>
    <row r="212" spans="1:14" s="134" customFormat="1">
      <c r="A212" s="135" t="s">
        <v>246</v>
      </c>
      <c r="B212" s="135" t="s">
        <v>95</v>
      </c>
      <c r="C212" s="135" t="s">
        <v>150</v>
      </c>
      <c r="D212" s="135">
        <v>1210</v>
      </c>
      <c r="E212" s="136">
        <v>0.22</v>
      </c>
      <c r="F212" s="136">
        <v>50.8</v>
      </c>
      <c r="G212" s="136">
        <v>0</v>
      </c>
      <c r="H212" s="136">
        <v>1.2450000000000001</v>
      </c>
      <c r="I212" s="136">
        <v>0.21299999999999999</v>
      </c>
      <c r="J212" s="136">
        <v>0.28799999999999998</v>
      </c>
      <c r="K212" s="136">
        <v>5.2296776546500001E-2</v>
      </c>
      <c r="L212" s="134">
        <f t="shared" si="9"/>
        <v>6.3760229965492785E-2</v>
      </c>
      <c r="M212" s="134">
        <f t="shared" si="10"/>
        <v>0.2</v>
      </c>
      <c r="N212" s="134">
        <f t="shared" si="11"/>
        <v>0</v>
      </c>
    </row>
    <row r="213" spans="1:14" s="134" customFormat="1">
      <c r="A213" s="135" t="s">
        <v>246</v>
      </c>
      <c r="B213" s="135" t="s">
        <v>95</v>
      </c>
      <c r="C213" s="135" t="s">
        <v>150</v>
      </c>
      <c r="D213" s="135">
        <v>1550</v>
      </c>
      <c r="E213" s="136">
        <v>0.22</v>
      </c>
      <c r="F213" s="136">
        <v>50.8</v>
      </c>
      <c r="G213" s="136">
        <v>0</v>
      </c>
      <c r="H213" s="136">
        <v>0.72099999999999997</v>
      </c>
      <c r="I213" s="136">
        <v>0.17</v>
      </c>
      <c r="J213" s="136">
        <v>0.34100000000000003</v>
      </c>
      <c r="K213" s="136">
        <v>2.8180351749899999E-2</v>
      </c>
      <c r="L213" s="134">
        <f t="shared" si="9"/>
        <v>4.068021644109731E-2</v>
      </c>
      <c r="M213" s="134">
        <f t="shared" si="10"/>
        <v>0.1</v>
      </c>
      <c r="N213" s="134">
        <f t="shared" si="11"/>
        <v>0</v>
      </c>
    </row>
    <row r="214" spans="1:14" s="134" customFormat="1">
      <c r="A214" s="135" t="s">
        <v>246</v>
      </c>
      <c r="B214" s="135" t="s">
        <v>95</v>
      </c>
      <c r="C214" s="135" t="s">
        <v>150</v>
      </c>
      <c r="D214" s="135">
        <v>1400</v>
      </c>
      <c r="E214" s="136">
        <v>0.22</v>
      </c>
      <c r="F214" s="136">
        <v>50.8</v>
      </c>
      <c r="G214" s="136">
        <v>0</v>
      </c>
      <c r="H214" s="136">
        <v>0.70899999999999996</v>
      </c>
      <c r="I214" s="136">
        <v>0.11700000000000001</v>
      </c>
      <c r="J214" s="136">
        <v>0.43099999999999999</v>
      </c>
      <c r="K214" s="136">
        <v>0.44450660645000001</v>
      </c>
      <c r="L214" s="134">
        <f t="shared" si="9"/>
        <v>0.81103193724178835</v>
      </c>
      <c r="M214" s="134">
        <f t="shared" si="10"/>
        <v>1.6</v>
      </c>
      <c r="N214" s="134">
        <f t="shared" si="11"/>
        <v>0.4</v>
      </c>
    </row>
    <row r="215" spans="1:14" s="134" customFormat="1">
      <c r="A215" s="135" t="s">
        <v>246</v>
      </c>
      <c r="B215" s="135" t="s">
        <v>95</v>
      </c>
      <c r="C215" s="135" t="s">
        <v>150</v>
      </c>
      <c r="D215" s="135">
        <v>4110</v>
      </c>
      <c r="E215" s="136">
        <v>0.22</v>
      </c>
      <c r="F215" s="136">
        <v>50.8</v>
      </c>
      <c r="G215" s="136">
        <v>0</v>
      </c>
      <c r="H215" s="136">
        <v>0.69099999999999995</v>
      </c>
      <c r="I215" s="136">
        <v>3.5999999999999997E-2</v>
      </c>
      <c r="J215" s="136">
        <v>0.26200000000000001</v>
      </c>
      <c r="K215" s="136">
        <v>1.8015642960700001E-2</v>
      </c>
      <c r="L215" s="134">
        <f t="shared" si="9"/>
        <v>1.9981750129144393E-2</v>
      </c>
      <c r="M215" s="134">
        <f t="shared" si="10"/>
        <v>0</v>
      </c>
      <c r="N215" s="134">
        <f t="shared" si="11"/>
        <v>0</v>
      </c>
    </row>
    <row r="216" spans="1:14" s="134" customFormat="1">
      <c r="A216" s="135" t="s">
        <v>246</v>
      </c>
      <c r="B216" s="135" t="s">
        <v>95</v>
      </c>
      <c r="C216" s="135" t="s">
        <v>150</v>
      </c>
      <c r="D216" s="135">
        <v>1210</v>
      </c>
      <c r="E216" s="136">
        <v>0.22</v>
      </c>
      <c r="F216" s="136">
        <v>50.8</v>
      </c>
      <c r="G216" s="136">
        <v>0</v>
      </c>
      <c r="H216" s="136">
        <v>1.2450000000000001</v>
      </c>
      <c r="I216" s="136">
        <v>0.21299999999999999</v>
      </c>
      <c r="J216" s="136">
        <v>0.28799999999999998</v>
      </c>
      <c r="K216" s="136">
        <v>0.38604356476000001</v>
      </c>
      <c r="L216" s="134">
        <f t="shared" si="9"/>
        <v>0.47066431415539195</v>
      </c>
      <c r="M216" s="134">
        <f t="shared" si="10"/>
        <v>1.6</v>
      </c>
      <c r="N216" s="134">
        <f t="shared" si="11"/>
        <v>0.4</v>
      </c>
    </row>
    <row r="217" spans="1:14" s="134" customFormat="1">
      <c r="A217" s="135" t="s">
        <v>246</v>
      </c>
      <c r="B217" s="135" t="s">
        <v>95</v>
      </c>
      <c r="C217" s="135" t="s">
        <v>150</v>
      </c>
      <c r="D217" s="135">
        <v>1400</v>
      </c>
      <c r="E217" s="136">
        <v>0.22</v>
      </c>
      <c r="F217" s="136">
        <v>50.8</v>
      </c>
      <c r="G217" s="136">
        <v>0</v>
      </c>
      <c r="H217" s="136">
        <v>0.70899999999999996</v>
      </c>
      <c r="I217" s="136">
        <v>0.11700000000000001</v>
      </c>
      <c r="J217" s="136">
        <v>0.43099999999999999</v>
      </c>
      <c r="K217" s="136">
        <v>2.988528394E-3</v>
      </c>
      <c r="L217" s="134">
        <f t="shared" si="9"/>
        <v>5.4527692900792667E-3</v>
      </c>
      <c r="M217" s="134">
        <f t="shared" si="10"/>
        <v>0</v>
      </c>
      <c r="N217" s="134">
        <f t="shared" si="11"/>
        <v>0</v>
      </c>
    </row>
    <row r="218" spans="1:14" s="134" customFormat="1">
      <c r="A218" s="135" t="s">
        <v>246</v>
      </c>
      <c r="B218" s="135"/>
      <c r="C218" s="135" t="s">
        <v>150</v>
      </c>
      <c r="D218" s="135">
        <v>1550</v>
      </c>
      <c r="E218" s="136">
        <v>0.22</v>
      </c>
      <c r="F218" s="136">
        <v>50.8</v>
      </c>
      <c r="G218" s="136">
        <v>0</v>
      </c>
      <c r="H218" s="136">
        <v>0.72099999999999997</v>
      </c>
      <c r="I218" s="136">
        <v>0.17</v>
      </c>
      <c r="J218" s="136">
        <v>0.34100000000000003</v>
      </c>
      <c r="K218" s="136">
        <v>1.8279568757799999E-2</v>
      </c>
      <c r="L218" s="134">
        <f t="shared" si="9"/>
        <v>2.6387776139801488E-2</v>
      </c>
      <c r="M218" s="134">
        <f t="shared" si="10"/>
        <v>0.1</v>
      </c>
      <c r="N218" s="134">
        <f t="shared" si="11"/>
        <v>0</v>
      </c>
    </row>
    <row r="219" spans="1:14" s="134" customFormat="1">
      <c r="A219" s="135" t="s">
        <v>246</v>
      </c>
      <c r="B219" s="135" t="s">
        <v>95</v>
      </c>
      <c r="C219" s="135" t="s">
        <v>150</v>
      </c>
      <c r="D219" s="135">
        <v>1330</v>
      </c>
      <c r="E219" s="136">
        <v>0.22</v>
      </c>
      <c r="F219" s="136">
        <v>50.8</v>
      </c>
      <c r="G219" s="136">
        <v>0</v>
      </c>
      <c r="H219" s="136">
        <v>1.395</v>
      </c>
      <c r="I219" s="136">
        <v>0.33900000000000002</v>
      </c>
      <c r="J219" s="136">
        <v>0.39300000000000002</v>
      </c>
      <c r="K219" s="136">
        <v>7.6539021472300003E-4</v>
      </c>
      <c r="L219" s="134">
        <f t="shared" si="9"/>
        <v>1.2733797002346552E-3</v>
      </c>
      <c r="M219" s="134">
        <f t="shared" si="10"/>
        <v>0</v>
      </c>
      <c r="N219" s="134">
        <f t="shared" si="11"/>
        <v>0</v>
      </c>
    </row>
    <row r="220" spans="1:14" s="134" customFormat="1">
      <c r="A220" s="135" t="s">
        <v>246</v>
      </c>
      <c r="B220" s="135" t="s">
        <v>95</v>
      </c>
      <c r="C220" s="135" t="s">
        <v>150</v>
      </c>
      <c r="D220" s="135">
        <v>2210</v>
      </c>
      <c r="E220" s="136">
        <v>0.22</v>
      </c>
      <c r="F220" s="136">
        <v>50.8</v>
      </c>
      <c r="G220" s="136">
        <v>0</v>
      </c>
      <c r="H220" s="136">
        <v>1.347</v>
      </c>
      <c r="I220" s="136">
        <v>0.27400000000000002</v>
      </c>
      <c r="J220" s="136">
        <v>0.315</v>
      </c>
      <c r="K220" s="136">
        <v>8.70135180466E-2</v>
      </c>
      <c r="L220" s="134">
        <f t="shared" si="9"/>
        <v>0.11603252631514109</v>
      </c>
      <c r="M220" s="134">
        <f t="shared" si="10"/>
        <v>0.4</v>
      </c>
      <c r="N220" s="134">
        <f t="shared" si="11"/>
        <v>0.1</v>
      </c>
    </row>
    <row r="221" spans="1:14" s="134" customFormat="1">
      <c r="A221" s="135" t="s">
        <v>246</v>
      </c>
      <c r="B221" s="135" t="s">
        <v>95</v>
      </c>
      <c r="C221" s="135" t="s">
        <v>150</v>
      </c>
      <c r="D221" s="135">
        <v>1550</v>
      </c>
      <c r="E221" s="136">
        <v>0.22</v>
      </c>
      <c r="F221" s="136">
        <v>50.8</v>
      </c>
      <c r="G221" s="136">
        <v>0</v>
      </c>
      <c r="H221" s="136">
        <v>0.72099999999999997</v>
      </c>
      <c r="I221" s="136">
        <v>0.17</v>
      </c>
      <c r="J221" s="136">
        <v>0.34100000000000003</v>
      </c>
      <c r="K221" s="136">
        <v>30.411608990600001</v>
      </c>
      <c r="L221" s="134">
        <f t="shared" si="9"/>
        <v>43.901185018530477</v>
      </c>
      <c r="M221" s="134">
        <f t="shared" si="10"/>
        <v>86.1</v>
      </c>
      <c r="N221" s="134">
        <f t="shared" si="11"/>
        <v>27</v>
      </c>
    </row>
    <row r="222" spans="1:14" s="134" customFormat="1">
      <c r="A222" s="135" t="s">
        <v>246</v>
      </c>
      <c r="B222" s="135" t="s">
        <v>93</v>
      </c>
      <c r="C222" s="135" t="s">
        <v>150</v>
      </c>
      <c r="D222" s="135">
        <v>1550</v>
      </c>
      <c r="E222" s="136">
        <v>0.22</v>
      </c>
      <c r="F222" s="136">
        <v>50.8</v>
      </c>
      <c r="G222" s="136">
        <v>0</v>
      </c>
      <c r="H222" s="136">
        <v>0.72099999999999997</v>
      </c>
      <c r="I222" s="136">
        <v>0.17</v>
      </c>
      <c r="J222" s="136">
        <v>0.34100000000000003</v>
      </c>
      <c r="K222" s="136">
        <v>1.0210663173299999E-3</v>
      </c>
      <c r="L222" s="134">
        <f t="shared" si="9"/>
        <v>1.4739773001536769E-3</v>
      </c>
      <c r="M222" s="134">
        <f t="shared" si="10"/>
        <v>0</v>
      </c>
      <c r="N222" s="134">
        <f t="shared" si="11"/>
        <v>0</v>
      </c>
    </row>
    <row r="223" spans="1:14" s="134" customFormat="1">
      <c r="A223" s="135" t="s">
        <v>246</v>
      </c>
      <c r="B223" s="135" t="s">
        <v>91</v>
      </c>
      <c r="C223" s="135" t="s">
        <v>150</v>
      </c>
      <c r="D223" s="135">
        <v>1210</v>
      </c>
      <c r="E223" s="136">
        <v>0.22</v>
      </c>
      <c r="F223" s="136">
        <v>50.8</v>
      </c>
      <c r="G223" s="136">
        <v>0</v>
      </c>
      <c r="H223" s="136">
        <v>1.2450000000000001</v>
      </c>
      <c r="I223" s="136">
        <v>0.21299999999999999</v>
      </c>
      <c r="J223" s="136">
        <v>0.28799999999999998</v>
      </c>
      <c r="K223" s="136">
        <v>1.79494501037E-3</v>
      </c>
      <c r="L223" s="134">
        <f t="shared" si="9"/>
        <v>2.1883969566431037E-3</v>
      </c>
      <c r="M223" s="134">
        <f t="shared" si="10"/>
        <v>0</v>
      </c>
      <c r="N223" s="134">
        <f t="shared" si="11"/>
        <v>0</v>
      </c>
    </row>
    <row r="224" spans="1:14" s="134" customFormat="1">
      <c r="A224" s="135" t="s">
        <v>246</v>
      </c>
      <c r="B224" s="135" t="s">
        <v>91</v>
      </c>
      <c r="C224" s="135" t="s">
        <v>150</v>
      </c>
      <c r="D224" s="135">
        <v>1550</v>
      </c>
      <c r="E224" s="136">
        <v>0.22</v>
      </c>
      <c r="F224" s="136">
        <v>50.8</v>
      </c>
      <c r="G224" s="136">
        <v>0</v>
      </c>
      <c r="H224" s="136">
        <v>0.72099999999999997</v>
      </c>
      <c r="I224" s="136">
        <v>0.17</v>
      </c>
      <c r="J224" s="136">
        <v>0.34100000000000003</v>
      </c>
      <c r="K224" s="136">
        <v>4.4281167757499998E-6</v>
      </c>
      <c r="L224" s="134">
        <f t="shared" si="9"/>
        <v>6.3922817735801748E-6</v>
      </c>
      <c r="M224" s="134">
        <f t="shared" si="10"/>
        <v>0</v>
      </c>
      <c r="N224" s="134">
        <f t="shared" si="11"/>
        <v>0</v>
      </c>
    </row>
    <row r="225" spans="1:14" s="134" customFormat="1">
      <c r="A225" s="135" t="s">
        <v>246</v>
      </c>
      <c r="B225" s="135" t="s">
        <v>95</v>
      </c>
      <c r="C225" s="135" t="s">
        <v>150</v>
      </c>
      <c r="D225" s="135">
        <v>1210</v>
      </c>
      <c r="E225" s="136">
        <v>0.22</v>
      </c>
      <c r="F225" s="136">
        <v>50.8</v>
      </c>
      <c r="G225" s="136">
        <v>0</v>
      </c>
      <c r="H225" s="136">
        <v>1.2450000000000001</v>
      </c>
      <c r="I225" s="136">
        <v>0.21299999999999999</v>
      </c>
      <c r="J225" s="136">
        <v>0.28799999999999998</v>
      </c>
      <c r="K225" s="136">
        <v>7.8527474330899998E-3</v>
      </c>
      <c r="L225" s="134">
        <f t="shared" si="9"/>
        <v>9.5740696704233273E-3</v>
      </c>
      <c r="M225" s="134">
        <f t="shared" si="10"/>
        <v>0</v>
      </c>
      <c r="N225" s="134">
        <f t="shared" si="11"/>
        <v>0</v>
      </c>
    </row>
    <row r="226" spans="1:14" s="134" customFormat="1">
      <c r="A226" s="135" t="s">
        <v>246</v>
      </c>
      <c r="B226" s="135" t="s">
        <v>95</v>
      </c>
      <c r="C226" s="135" t="s">
        <v>150</v>
      </c>
      <c r="D226" s="135">
        <v>1400</v>
      </c>
      <c r="E226" s="136">
        <v>0.22</v>
      </c>
      <c r="F226" s="136">
        <v>50.8</v>
      </c>
      <c r="G226" s="136">
        <v>0</v>
      </c>
      <c r="H226" s="136">
        <v>0.70899999999999996</v>
      </c>
      <c r="I226" s="136">
        <v>0.11700000000000001</v>
      </c>
      <c r="J226" s="136">
        <v>0.43099999999999999</v>
      </c>
      <c r="K226" s="136">
        <v>4.2313929223300001E-4</v>
      </c>
      <c r="L226" s="134">
        <f t="shared" si="9"/>
        <v>7.7204584796525732E-4</v>
      </c>
      <c r="M226" s="134">
        <f t="shared" si="10"/>
        <v>0</v>
      </c>
      <c r="N226" s="134">
        <f t="shared" si="11"/>
        <v>0</v>
      </c>
    </row>
    <row r="227" spans="1:14">
      <c r="K227" s="134">
        <f t="shared" ref="K227:M227" si="12">SUM(K2:K226)</f>
        <v>474.13791702548343</v>
      </c>
      <c r="L227" s="134">
        <f t="shared" si="12"/>
        <v>620.72367372041924</v>
      </c>
      <c r="M227" s="134">
        <f t="shared" si="12"/>
        <v>1529.1999999999991</v>
      </c>
      <c r="N227">
        <f>SUM(N2:N226)</f>
        <v>355.2999999999999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90"/>
  <sheetViews>
    <sheetView workbookViewId="0">
      <pane ySplit="1" topLeftCell="A272" activePane="bottomLeft" state="frozen"/>
      <selection pane="bottomLeft" activeCell="N290" sqref="K290:N290"/>
    </sheetView>
  </sheetViews>
  <sheetFormatPr defaultRowHeight="15"/>
  <cols>
    <col min="1" max="1" width="25.710937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5.7109375" bestFit="1" customWidth="1"/>
    <col min="12" max="12" width="12.14062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242</v>
      </c>
      <c r="B2" s="135"/>
      <c r="C2" s="135" t="s">
        <v>150</v>
      </c>
      <c r="D2" s="135">
        <v>2210</v>
      </c>
      <c r="E2" s="136">
        <v>0.22</v>
      </c>
      <c r="F2" s="136">
        <v>50.8</v>
      </c>
      <c r="G2" s="136">
        <v>0</v>
      </c>
      <c r="H2" s="136">
        <v>1.347</v>
      </c>
      <c r="I2" s="136">
        <v>0.27400000000000002</v>
      </c>
      <c r="J2" s="136">
        <v>0.315</v>
      </c>
      <c r="K2" s="136">
        <v>0.137218478256</v>
      </c>
      <c r="L2" s="134">
        <f>F2*J2*K2/12</f>
        <v>0.18298084075437601</v>
      </c>
      <c r="M2" s="134">
        <f>ROUND(2.721*H2*L2,1)</f>
        <v>0.7</v>
      </c>
      <c r="N2" s="134">
        <f>ROUND((2.721*I2*L2)+(E2*K2),1)</f>
        <v>0.2</v>
      </c>
    </row>
    <row r="3" spans="1:14" s="134" customFormat="1">
      <c r="A3" s="135" t="s">
        <v>242</v>
      </c>
      <c r="B3" s="135"/>
      <c r="C3" s="135" t="s">
        <v>150</v>
      </c>
      <c r="D3" s="135">
        <v>4220</v>
      </c>
      <c r="E3" s="136">
        <v>0.22</v>
      </c>
      <c r="F3" s="136">
        <v>50.8</v>
      </c>
      <c r="G3" s="136">
        <v>0</v>
      </c>
      <c r="H3" s="136">
        <v>0.69099999999999995</v>
      </c>
      <c r="I3" s="136">
        <v>3.5999999999999997E-2</v>
      </c>
      <c r="J3" s="136">
        <v>0.26200000000000001</v>
      </c>
      <c r="K3" s="136">
        <v>0.13321107621299999</v>
      </c>
      <c r="L3" s="134">
        <f t="shared" ref="L3:L66" si="0">F3*J3*K3/12</f>
        <v>0.14774884499704538</v>
      </c>
      <c r="M3" s="134">
        <f t="shared" ref="M3:M66" si="1">ROUND(2.721*H3*L3,1)</f>
        <v>0.3</v>
      </c>
      <c r="N3" s="134">
        <f t="shared" ref="N3:N66" si="2">ROUND((2.721*I3*L3)+(E3*K3),1)</f>
        <v>0</v>
      </c>
    </row>
    <row r="4" spans="1:14" s="134" customFormat="1">
      <c r="A4" s="135" t="s">
        <v>242</v>
      </c>
      <c r="B4" s="135"/>
      <c r="C4" s="135" t="s">
        <v>150</v>
      </c>
      <c r="D4" s="135">
        <v>5300</v>
      </c>
      <c r="E4" s="136">
        <v>0.22</v>
      </c>
      <c r="F4" s="136">
        <v>50.8</v>
      </c>
      <c r="G4" s="136">
        <v>0</v>
      </c>
      <c r="H4" s="136">
        <v>0.505</v>
      </c>
      <c r="I4" s="136">
        <v>6.8000000000000005E-2</v>
      </c>
      <c r="J4" s="136">
        <v>5.2999999999999999E-2</v>
      </c>
      <c r="K4" s="136">
        <v>1.2412752675400001E-2</v>
      </c>
      <c r="L4" s="134">
        <f t="shared" si="0"/>
        <v>2.7850079419372465E-3</v>
      </c>
      <c r="M4" s="134">
        <f t="shared" si="1"/>
        <v>0</v>
      </c>
      <c r="N4" s="134">
        <f t="shared" si="2"/>
        <v>0</v>
      </c>
    </row>
    <row r="5" spans="1:14" s="134" customFormat="1">
      <c r="A5" s="135" t="s">
        <v>242</v>
      </c>
      <c r="B5" s="135" t="s">
        <v>93</v>
      </c>
      <c r="C5" s="135" t="s">
        <v>150</v>
      </c>
      <c r="D5" s="135">
        <v>1390</v>
      </c>
      <c r="E5" s="136">
        <v>0.22</v>
      </c>
      <c r="F5" s="136">
        <v>50.8</v>
      </c>
      <c r="G5" s="136">
        <v>0</v>
      </c>
      <c r="H5" s="136">
        <v>1.395</v>
      </c>
      <c r="I5" s="136">
        <v>0.33900000000000002</v>
      </c>
      <c r="J5" s="136">
        <v>0.39300000000000002</v>
      </c>
      <c r="K5" s="136">
        <v>1.43226850122E-2</v>
      </c>
      <c r="L5" s="134">
        <f t="shared" si="0"/>
        <v>2.3828651054797142E-2</v>
      </c>
      <c r="M5" s="134">
        <f t="shared" si="1"/>
        <v>0.1</v>
      </c>
      <c r="N5" s="134">
        <f t="shared" si="2"/>
        <v>0</v>
      </c>
    </row>
    <row r="6" spans="1:14" s="134" customFormat="1">
      <c r="A6" s="135" t="s">
        <v>242</v>
      </c>
      <c r="B6" s="135" t="s">
        <v>93</v>
      </c>
      <c r="C6" s="135" t="s">
        <v>150</v>
      </c>
      <c r="D6" s="135">
        <v>2210</v>
      </c>
      <c r="E6" s="136">
        <v>0.22</v>
      </c>
      <c r="F6" s="136">
        <v>50.8</v>
      </c>
      <c r="G6" s="136">
        <v>0</v>
      </c>
      <c r="H6" s="136">
        <v>1.347</v>
      </c>
      <c r="I6" s="136">
        <v>0.27400000000000002</v>
      </c>
      <c r="J6" s="136">
        <v>0.315</v>
      </c>
      <c r="K6" s="136">
        <v>2.7777302273000001E-2</v>
      </c>
      <c r="L6" s="134">
        <f t="shared" si="0"/>
        <v>3.7041032581045498E-2</v>
      </c>
      <c r="M6" s="134">
        <f t="shared" si="1"/>
        <v>0.1</v>
      </c>
      <c r="N6" s="134">
        <f t="shared" si="2"/>
        <v>0</v>
      </c>
    </row>
    <row r="7" spans="1:14" s="134" customFormat="1">
      <c r="A7" s="135" t="s">
        <v>242</v>
      </c>
      <c r="B7" s="135" t="s">
        <v>93</v>
      </c>
      <c r="C7" s="135" t="s">
        <v>150</v>
      </c>
      <c r="D7" s="135">
        <v>4220</v>
      </c>
      <c r="E7" s="136">
        <v>0.22</v>
      </c>
      <c r="F7" s="136">
        <v>50.8</v>
      </c>
      <c r="G7" s="136">
        <v>0</v>
      </c>
      <c r="H7" s="136">
        <v>0.69099999999999995</v>
      </c>
      <c r="I7" s="136">
        <v>3.5999999999999997E-2</v>
      </c>
      <c r="J7" s="136">
        <v>0.26200000000000001</v>
      </c>
      <c r="K7" s="136">
        <v>0.37544476720100001</v>
      </c>
      <c r="L7" s="134">
        <f t="shared" si="0"/>
        <v>0.41641830612820246</v>
      </c>
      <c r="M7" s="134">
        <f t="shared" si="1"/>
        <v>0.8</v>
      </c>
      <c r="N7" s="134">
        <f t="shared" si="2"/>
        <v>0.1</v>
      </c>
    </row>
    <row r="8" spans="1:14" s="134" customFormat="1">
      <c r="A8" s="135" t="s">
        <v>242</v>
      </c>
      <c r="B8" s="135" t="s">
        <v>95</v>
      </c>
      <c r="C8" s="135" t="s">
        <v>150</v>
      </c>
      <c r="D8" s="135">
        <v>1400</v>
      </c>
      <c r="E8" s="136">
        <v>0.22</v>
      </c>
      <c r="F8" s="136">
        <v>50.8</v>
      </c>
      <c r="G8" s="136">
        <v>0</v>
      </c>
      <c r="H8" s="136">
        <v>0.70899999999999996</v>
      </c>
      <c r="I8" s="136">
        <v>0.11700000000000001</v>
      </c>
      <c r="J8" s="136">
        <v>0.43099999999999999</v>
      </c>
      <c r="K8" s="136">
        <v>0.38515101339800001</v>
      </c>
      <c r="L8" s="134">
        <f t="shared" si="0"/>
        <v>0.70273370067887753</v>
      </c>
      <c r="M8" s="134">
        <f t="shared" si="1"/>
        <v>1.4</v>
      </c>
      <c r="N8" s="134">
        <f t="shared" si="2"/>
        <v>0.3</v>
      </c>
    </row>
    <row r="9" spans="1:14" s="134" customFormat="1">
      <c r="A9" s="135" t="s">
        <v>242</v>
      </c>
      <c r="B9" s="135" t="s">
        <v>95</v>
      </c>
      <c r="C9" s="135" t="s">
        <v>150</v>
      </c>
      <c r="D9" s="135">
        <v>4220</v>
      </c>
      <c r="E9" s="136">
        <v>0.22</v>
      </c>
      <c r="F9" s="136">
        <v>50.8</v>
      </c>
      <c r="G9" s="136">
        <v>0</v>
      </c>
      <c r="H9" s="136">
        <v>0.69099999999999995</v>
      </c>
      <c r="I9" s="136">
        <v>3.5999999999999997E-2</v>
      </c>
      <c r="J9" s="136">
        <v>0.26200000000000001</v>
      </c>
      <c r="K9" s="136">
        <v>3.0245397891699999</v>
      </c>
      <c r="L9" s="134">
        <f t="shared" si="0"/>
        <v>3.3546178981614188</v>
      </c>
      <c r="M9" s="134">
        <f t="shared" si="1"/>
        <v>6.3</v>
      </c>
      <c r="N9" s="134">
        <f t="shared" si="2"/>
        <v>1</v>
      </c>
    </row>
    <row r="10" spans="1:14" s="134" customFormat="1">
      <c r="A10" s="135" t="s">
        <v>242</v>
      </c>
      <c r="B10" s="135" t="s">
        <v>95</v>
      </c>
      <c r="C10" s="135" t="s">
        <v>150</v>
      </c>
      <c r="D10" s="135">
        <v>1330</v>
      </c>
      <c r="E10" s="136">
        <v>0.22</v>
      </c>
      <c r="F10" s="136">
        <v>50.8</v>
      </c>
      <c r="G10" s="136">
        <v>0</v>
      </c>
      <c r="H10" s="136">
        <v>1.395</v>
      </c>
      <c r="I10" s="136">
        <v>0.33900000000000002</v>
      </c>
      <c r="J10" s="136">
        <v>0.39300000000000002</v>
      </c>
      <c r="K10" s="136">
        <v>0.210542035599</v>
      </c>
      <c r="L10" s="134">
        <f t="shared" si="0"/>
        <v>0.35027878462605638</v>
      </c>
      <c r="M10" s="134">
        <f t="shared" si="1"/>
        <v>1.3</v>
      </c>
      <c r="N10" s="134">
        <f t="shared" si="2"/>
        <v>0.4</v>
      </c>
    </row>
    <row r="11" spans="1:14" s="134" customFormat="1">
      <c r="A11" s="135" t="s">
        <v>242</v>
      </c>
      <c r="B11" s="135" t="s">
        <v>95</v>
      </c>
      <c r="C11" s="135" t="s">
        <v>150</v>
      </c>
      <c r="D11" s="135">
        <v>1710</v>
      </c>
      <c r="E11" s="136">
        <v>0.22</v>
      </c>
      <c r="F11" s="136">
        <v>50.8</v>
      </c>
      <c r="G11" s="136">
        <v>0</v>
      </c>
      <c r="H11" s="136">
        <v>0.96799999999999997</v>
      </c>
      <c r="I11" s="136">
        <v>0.125</v>
      </c>
      <c r="J11" s="136">
        <v>0.34100000000000003</v>
      </c>
      <c r="K11" s="136">
        <v>1.5438942245500001E-5</v>
      </c>
      <c r="L11" s="134">
        <f t="shared" si="0"/>
        <v>2.2287142394195619E-5</v>
      </c>
      <c r="M11" s="134">
        <f t="shared" si="1"/>
        <v>0</v>
      </c>
      <c r="N11" s="134">
        <f t="shared" si="2"/>
        <v>0</v>
      </c>
    </row>
    <row r="12" spans="1:14" s="134" customFormat="1">
      <c r="A12" s="135" t="s">
        <v>242</v>
      </c>
      <c r="B12" s="135" t="s">
        <v>95</v>
      </c>
      <c r="C12" s="135" t="s">
        <v>150</v>
      </c>
      <c r="D12" s="135">
        <v>2210</v>
      </c>
      <c r="E12" s="136">
        <v>0.22</v>
      </c>
      <c r="F12" s="136">
        <v>50.8</v>
      </c>
      <c r="G12" s="136">
        <v>0</v>
      </c>
      <c r="H12" s="136">
        <v>1.347</v>
      </c>
      <c r="I12" s="136">
        <v>0.27400000000000002</v>
      </c>
      <c r="J12" s="136">
        <v>0.315</v>
      </c>
      <c r="K12" s="136">
        <v>0.65120019252100003</v>
      </c>
      <c r="L12" s="134">
        <f t="shared" si="0"/>
        <v>0.86837545672675354</v>
      </c>
      <c r="M12" s="134">
        <f t="shared" si="1"/>
        <v>3.2</v>
      </c>
      <c r="N12" s="134">
        <f t="shared" si="2"/>
        <v>0.8</v>
      </c>
    </row>
    <row r="13" spans="1:14" s="134" customFormat="1">
      <c r="A13" s="135" t="s">
        <v>242</v>
      </c>
      <c r="B13" s="135" t="s">
        <v>95</v>
      </c>
      <c r="C13" s="135" t="s">
        <v>150</v>
      </c>
      <c r="D13" s="135">
        <v>4220</v>
      </c>
      <c r="E13" s="136">
        <v>0.22</v>
      </c>
      <c r="F13" s="136">
        <v>50.8</v>
      </c>
      <c r="G13" s="136">
        <v>0</v>
      </c>
      <c r="H13" s="136">
        <v>0.69099999999999995</v>
      </c>
      <c r="I13" s="136">
        <v>3.5999999999999997E-2</v>
      </c>
      <c r="J13" s="136">
        <v>0.26200000000000001</v>
      </c>
      <c r="K13" s="136">
        <v>9.9632191810599999E-2</v>
      </c>
      <c r="L13" s="134">
        <f t="shared" si="0"/>
        <v>0.11050538501019681</v>
      </c>
      <c r="M13" s="134">
        <f t="shared" si="1"/>
        <v>0.2</v>
      </c>
      <c r="N13" s="134">
        <f t="shared" si="2"/>
        <v>0</v>
      </c>
    </row>
    <row r="14" spans="1:14" s="134" customFormat="1">
      <c r="A14" s="135" t="s">
        <v>242</v>
      </c>
      <c r="B14" s="135" t="s">
        <v>95</v>
      </c>
      <c r="C14" s="135" t="s">
        <v>150</v>
      </c>
      <c r="D14" s="135">
        <v>5300</v>
      </c>
      <c r="E14" s="136">
        <v>0.22</v>
      </c>
      <c r="F14" s="136">
        <v>50.8</v>
      </c>
      <c r="G14" s="136">
        <v>0</v>
      </c>
      <c r="H14" s="136">
        <v>0.505</v>
      </c>
      <c r="I14" s="136">
        <v>6.8000000000000005E-2</v>
      </c>
      <c r="J14" s="136">
        <v>5.2999999999999999E-2</v>
      </c>
      <c r="K14" s="136">
        <v>9.3109322289399998E-2</v>
      </c>
      <c r="L14" s="134">
        <f t="shared" si="0"/>
        <v>2.0890628277665042E-2</v>
      </c>
      <c r="M14" s="134">
        <f t="shared" si="1"/>
        <v>0</v>
      </c>
      <c r="N14" s="134">
        <f t="shared" si="2"/>
        <v>0</v>
      </c>
    </row>
    <row r="15" spans="1:14" s="134" customFormat="1">
      <c r="A15" s="135" t="s">
        <v>242</v>
      </c>
      <c r="B15" s="135" t="s">
        <v>95</v>
      </c>
      <c r="C15" s="135" t="s">
        <v>150</v>
      </c>
      <c r="D15" s="135">
        <v>2210</v>
      </c>
      <c r="E15" s="136">
        <v>0.22</v>
      </c>
      <c r="F15" s="136">
        <v>50.8</v>
      </c>
      <c r="G15" s="136">
        <v>0</v>
      </c>
      <c r="H15" s="136">
        <v>1.347</v>
      </c>
      <c r="I15" s="136">
        <v>0.27400000000000002</v>
      </c>
      <c r="J15" s="136">
        <v>0.315</v>
      </c>
      <c r="K15" s="136">
        <v>9.6549189637299992</v>
      </c>
      <c r="L15" s="134">
        <f t="shared" si="0"/>
        <v>12.874834438133952</v>
      </c>
      <c r="M15" s="134">
        <f t="shared" si="1"/>
        <v>47.2</v>
      </c>
      <c r="N15" s="134">
        <f t="shared" si="2"/>
        <v>11.7</v>
      </c>
    </row>
    <row r="16" spans="1:14" s="134" customFormat="1">
      <c r="A16" s="135" t="s">
        <v>242</v>
      </c>
      <c r="B16" s="135" t="s">
        <v>95</v>
      </c>
      <c r="C16" s="135" t="s">
        <v>150</v>
      </c>
      <c r="D16" s="135">
        <v>4200</v>
      </c>
      <c r="E16" s="136">
        <v>0.22</v>
      </c>
      <c r="F16" s="136">
        <v>50.8</v>
      </c>
      <c r="G16" s="136">
        <v>0</v>
      </c>
      <c r="H16" s="136">
        <v>0.69099999999999995</v>
      </c>
      <c r="I16" s="136">
        <v>3.5999999999999997E-2</v>
      </c>
      <c r="J16" s="136">
        <v>0.26200000000000001</v>
      </c>
      <c r="K16" s="136">
        <v>7.9260906285400001E-2</v>
      </c>
      <c r="L16" s="134">
        <f t="shared" si="0"/>
        <v>8.7910913191346654E-2</v>
      </c>
      <c r="M16" s="134">
        <f t="shared" si="1"/>
        <v>0.2</v>
      </c>
      <c r="N16" s="134">
        <f t="shared" si="2"/>
        <v>0</v>
      </c>
    </row>
    <row r="17" spans="1:14" s="134" customFormat="1">
      <c r="A17" s="135" t="s">
        <v>242</v>
      </c>
      <c r="B17" s="135" t="s">
        <v>95</v>
      </c>
      <c r="C17" s="135" t="s">
        <v>150</v>
      </c>
      <c r="D17" s="135">
        <v>4200</v>
      </c>
      <c r="E17" s="136">
        <v>0.22</v>
      </c>
      <c r="F17" s="136">
        <v>50.8</v>
      </c>
      <c r="G17" s="136">
        <v>0</v>
      </c>
      <c r="H17" s="136">
        <v>0.69099999999999995</v>
      </c>
      <c r="I17" s="136">
        <v>3.5999999999999997E-2</v>
      </c>
      <c r="J17" s="136">
        <v>0.26200000000000001</v>
      </c>
      <c r="K17" s="136">
        <v>5.5834173510000001E-3</v>
      </c>
      <c r="L17" s="134">
        <f t="shared" si="0"/>
        <v>6.1927542979057998E-3</v>
      </c>
      <c r="M17" s="134">
        <f t="shared" si="1"/>
        <v>0</v>
      </c>
      <c r="N17" s="134">
        <f t="shared" si="2"/>
        <v>0</v>
      </c>
    </row>
    <row r="18" spans="1:14" s="134" customFormat="1">
      <c r="A18" s="135" t="s">
        <v>242</v>
      </c>
      <c r="B18" s="135" t="s">
        <v>95</v>
      </c>
      <c r="C18" s="135" t="s">
        <v>150</v>
      </c>
      <c r="D18" s="135">
        <v>5300</v>
      </c>
      <c r="E18" s="136">
        <v>0.22</v>
      </c>
      <c r="F18" s="136">
        <v>50.8</v>
      </c>
      <c r="G18" s="136">
        <v>0</v>
      </c>
      <c r="H18" s="136">
        <v>0.505</v>
      </c>
      <c r="I18" s="136">
        <v>6.8000000000000005E-2</v>
      </c>
      <c r="J18" s="136">
        <v>5.2999999999999999E-2</v>
      </c>
      <c r="K18" s="136">
        <v>1.10053506688</v>
      </c>
      <c r="L18" s="134">
        <f t="shared" si="0"/>
        <v>0.24692338450564263</v>
      </c>
      <c r="M18" s="134">
        <f t="shared" si="1"/>
        <v>0.3</v>
      </c>
      <c r="N18" s="134">
        <f t="shared" si="2"/>
        <v>0.3</v>
      </c>
    </row>
    <row r="19" spans="1:14" s="134" customFormat="1">
      <c r="A19" s="135" t="s">
        <v>242</v>
      </c>
      <c r="B19" s="135" t="s">
        <v>95</v>
      </c>
      <c r="C19" s="135" t="s">
        <v>150</v>
      </c>
      <c r="D19" s="135">
        <v>2210</v>
      </c>
      <c r="E19" s="136">
        <v>0.22</v>
      </c>
      <c r="F19" s="136">
        <v>50.8</v>
      </c>
      <c r="G19" s="136">
        <v>0</v>
      </c>
      <c r="H19" s="136">
        <v>1.347</v>
      </c>
      <c r="I19" s="136">
        <v>0.27400000000000002</v>
      </c>
      <c r="J19" s="136">
        <v>0.315</v>
      </c>
      <c r="K19" s="136">
        <v>0.53493637844700004</v>
      </c>
      <c r="L19" s="134">
        <f t="shared" si="0"/>
        <v>0.71333766065907456</v>
      </c>
      <c r="M19" s="134">
        <f t="shared" si="1"/>
        <v>2.6</v>
      </c>
      <c r="N19" s="134">
        <f t="shared" si="2"/>
        <v>0.6</v>
      </c>
    </row>
    <row r="20" spans="1:14" s="134" customFormat="1">
      <c r="A20" s="135" t="s">
        <v>242</v>
      </c>
      <c r="B20" s="135" t="s">
        <v>95</v>
      </c>
      <c r="C20" s="135" t="s">
        <v>150</v>
      </c>
      <c r="D20" s="135">
        <v>2210</v>
      </c>
      <c r="E20" s="136">
        <v>0.22</v>
      </c>
      <c r="F20" s="136">
        <v>50.8</v>
      </c>
      <c r="G20" s="136">
        <v>0</v>
      </c>
      <c r="H20" s="136">
        <v>1.347</v>
      </c>
      <c r="I20" s="136">
        <v>0.27400000000000002</v>
      </c>
      <c r="J20" s="136">
        <v>0.315</v>
      </c>
      <c r="K20" s="136">
        <v>1.31353506785</v>
      </c>
      <c r="L20" s="134">
        <f t="shared" si="0"/>
        <v>1.7515990129779748</v>
      </c>
      <c r="M20" s="134">
        <f t="shared" si="1"/>
        <v>6.4</v>
      </c>
      <c r="N20" s="134">
        <f t="shared" si="2"/>
        <v>1.6</v>
      </c>
    </row>
    <row r="21" spans="1:14" s="134" customFormat="1">
      <c r="A21" s="135" t="s">
        <v>242</v>
      </c>
      <c r="B21" s="135" t="s">
        <v>95</v>
      </c>
      <c r="C21" s="135" t="s">
        <v>150</v>
      </c>
      <c r="D21" s="135">
        <v>6172</v>
      </c>
      <c r="E21" s="136">
        <v>0.22</v>
      </c>
      <c r="F21" s="136">
        <v>50.8</v>
      </c>
      <c r="G21" s="136">
        <v>0</v>
      </c>
      <c r="H21" s="136">
        <v>0.60699999999999998</v>
      </c>
      <c r="I21" s="136">
        <v>3.3000000000000002E-2</v>
      </c>
      <c r="J21" s="136">
        <v>2.5999999999999999E-2</v>
      </c>
      <c r="K21" s="136">
        <v>0.967588566411</v>
      </c>
      <c r="L21" s="134">
        <f t="shared" si="0"/>
        <v>0.1064992482096374</v>
      </c>
      <c r="M21" s="134">
        <f t="shared" si="1"/>
        <v>0.2</v>
      </c>
      <c r="N21" s="134">
        <f t="shared" si="2"/>
        <v>0.2</v>
      </c>
    </row>
    <row r="22" spans="1:14" s="134" customFormat="1">
      <c r="A22" s="135" t="s">
        <v>242</v>
      </c>
      <c r="B22" s="135" t="s">
        <v>95</v>
      </c>
      <c r="C22" s="135" t="s">
        <v>150</v>
      </c>
      <c r="D22" s="135">
        <v>4200</v>
      </c>
      <c r="E22" s="136">
        <v>0.22</v>
      </c>
      <c r="F22" s="136">
        <v>50.8</v>
      </c>
      <c r="G22" s="136">
        <v>0</v>
      </c>
      <c r="H22" s="136">
        <v>0.69099999999999995</v>
      </c>
      <c r="I22" s="136">
        <v>3.5999999999999997E-2</v>
      </c>
      <c r="J22" s="136">
        <v>0.26200000000000001</v>
      </c>
      <c r="K22" s="136">
        <v>0.30522959241499997</v>
      </c>
      <c r="L22" s="134">
        <f t="shared" si="0"/>
        <v>0.33854031526722367</v>
      </c>
      <c r="M22" s="134">
        <f t="shared" si="1"/>
        <v>0.6</v>
      </c>
      <c r="N22" s="134">
        <f t="shared" si="2"/>
        <v>0.1</v>
      </c>
    </row>
    <row r="23" spans="1:14" s="134" customFormat="1">
      <c r="A23" s="135" t="s">
        <v>242</v>
      </c>
      <c r="B23" s="135" t="s">
        <v>95</v>
      </c>
      <c r="C23" s="135" t="s">
        <v>150</v>
      </c>
      <c r="D23" s="135">
        <v>4340</v>
      </c>
      <c r="E23" s="136">
        <v>0.22</v>
      </c>
      <c r="F23" s="136">
        <v>50.8</v>
      </c>
      <c r="G23" s="136">
        <v>0</v>
      </c>
      <c r="H23" s="136">
        <v>0.69099999999999995</v>
      </c>
      <c r="I23" s="136">
        <v>3.5999999999999997E-2</v>
      </c>
      <c r="J23" s="136">
        <v>0.26200000000000001</v>
      </c>
      <c r="K23" s="136">
        <v>0.114802804503</v>
      </c>
      <c r="L23" s="134">
        <f t="shared" si="0"/>
        <v>0.1273316172344274</v>
      </c>
      <c r="M23" s="134">
        <f t="shared" si="1"/>
        <v>0.2</v>
      </c>
      <c r="N23" s="134">
        <f t="shared" si="2"/>
        <v>0</v>
      </c>
    </row>
    <row r="24" spans="1:14" s="134" customFormat="1">
      <c r="A24" s="135" t="s">
        <v>242</v>
      </c>
      <c r="B24" s="135" t="s">
        <v>95</v>
      </c>
      <c r="C24" s="135" t="s">
        <v>150</v>
      </c>
      <c r="D24" s="135">
        <v>5300</v>
      </c>
      <c r="E24" s="136">
        <v>0.22</v>
      </c>
      <c r="F24" s="136">
        <v>50.8</v>
      </c>
      <c r="G24" s="136">
        <v>0</v>
      </c>
      <c r="H24" s="136">
        <v>0.505</v>
      </c>
      <c r="I24" s="136">
        <v>6.8000000000000005E-2</v>
      </c>
      <c r="J24" s="136">
        <v>5.2999999999999999E-2</v>
      </c>
      <c r="K24" s="136">
        <v>1.4454129497899999</v>
      </c>
      <c r="L24" s="134">
        <f t="shared" si="0"/>
        <v>0.32430248550121626</v>
      </c>
      <c r="M24" s="134">
        <f t="shared" si="1"/>
        <v>0.4</v>
      </c>
      <c r="N24" s="134">
        <f t="shared" si="2"/>
        <v>0.4</v>
      </c>
    </row>
    <row r="25" spans="1:14" s="134" customFormat="1">
      <c r="A25" s="135" t="s">
        <v>242</v>
      </c>
      <c r="B25" s="135" t="s">
        <v>95</v>
      </c>
      <c r="C25" s="135" t="s">
        <v>150</v>
      </c>
      <c r="D25" s="135">
        <v>2210</v>
      </c>
      <c r="E25" s="136">
        <v>0.22</v>
      </c>
      <c r="F25" s="136">
        <v>50.8</v>
      </c>
      <c r="G25" s="136">
        <v>0</v>
      </c>
      <c r="H25" s="136">
        <v>1.347</v>
      </c>
      <c r="I25" s="136">
        <v>0.27400000000000002</v>
      </c>
      <c r="J25" s="136">
        <v>0.315</v>
      </c>
      <c r="K25" s="136">
        <v>0.290780180725</v>
      </c>
      <c r="L25" s="134">
        <f t="shared" si="0"/>
        <v>0.38775537099678753</v>
      </c>
      <c r="M25" s="134">
        <f t="shared" si="1"/>
        <v>1.4</v>
      </c>
      <c r="N25" s="134">
        <f t="shared" si="2"/>
        <v>0.4</v>
      </c>
    </row>
    <row r="26" spans="1:14" s="134" customFormat="1">
      <c r="A26" s="135" t="s">
        <v>242</v>
      </c>
      <c r="B26" s="135" t="s">
        <v>95</v>
      </c>
      <c r="C26" s="135" t="s">
        <v>150</v>
      </c>
      <c r="D26" s="135">
        <v>2210</v>
      </c>
      <c r="E26" s="136">
        <v>0.22</v>
      </c>
      <c r="F26" s="136">
        <v>50.8</v>
      </c>
      <c r="G26" s="136">
        <v>0</v>
      </c>
      <c r="H26" s="136">
        <v>1.347</v>
      </c>
      <c r="I26" s="136">
        <v>0.27400000000000002</v>
      </c>
      <c r="J26" s="136">
        <v>0.315</v>
      </c>
      <c r="K26" s="136">
        <v>0.28482714966900002</v>
      </c>
      <c r="L26" s="134">
        <f t="shared" si="0"/>
        <v>0.37981700408361152</v>
      </c>
      <c r="M26" s="134">
        <f t="shared" si="1"/>
        <v>1.4</v>
      </c>
      <c r="N26" s="134">
        <f t="shared" si="2"/>
        <v>0.3</v>
      </c>
    </row>
    <row r="27" spans="1:14" s="134" customFormat="1">
      <c r="A27" s="135" t="s">
        <v>242</v>
      </c>
      <c r="B27" s="135" t="s">
        <v>95</v>
      </c>
      <c r="C27" s="135" t="s">
        <v>150</v>
      </c>
      <c r="D27" s="135">
        <v>1210</v>
      </c>
      <c r="E27" s="136">
        <v>0.22</v>
      </c>
      <c r="F27" s="136">
        <v>50.8</v>
      </c>
      <c r="G27" s="136">
        <v>0</v>
      </c>
      <c r="H27" s="136">
        <v>1.2450000000000001</v>
      </c>
      <c r="I27" s="136">
        <v>0.21299999999999999</v>
      </c>
      <c r="J27" s="136">
        <v>0.28799999999999998</v>
      </c>
      <c r="K27" s="136">
        <v>1.2229105980999999</v>
      </c>
      <c r="L27" s="134">
        <f t="shared" si="0"/>
        <v>1.4909726012035198</v>
      </c>
      <c r="M27" s="134">
        <f t="shared" si="1"/>
        <v>5.0999999999999996</v>
      </c>
      <c r="N27" s="134">
        <f t="shared" si="2"/>
        <v>1.1000000000000001</v>
      </c>
    </row>
    <row r="28" spans="1:14" s="134" customFormat="1">
      <c r="A28" s="135" t="s">
        <v>242</v>
      </c>
      <c r="B28" s="135" t="s">
        <v>95</v>
      </c>
      <c r="C28" s="135" t="s">
        <v>150</v>
      </c>
      <c r="D28" s="135">
        <v>1710</v>
      </c>
      <c r="E28" s="136">
        <v>0.22</v>
      </c>
      <c r="F28" s="136">
        <v>50.8</v>
      </c>
      <c r="G28" s="136">
        <v>0</v>
      </c>
      <c r="H28" s="136">
        <v>0.96799999999999997</v>
      </c>
      <c r="I28" s="136">
        <v>0.125</v>
      </c>
      <c r="J28" s="136">
        <v>0.34100000000000003</v>
      </c>
      <c r="K28" s="136">
        <v>9.3555646898900005</v>
      </c>
      <c r="L28" s="134">
        <f t="shared" si="0"/>
        <v>13.505381334168876</v>
      </c>
      <c r="M28" s="134">
        <f t="shared" si="1"/>
        <v>35.6</v>
      </c>
      <c r="N28" s="134">
        <f t="shared" si="2"/>
        <v>6.7</v>
      </c>
    </row>
    <row r="29" spans="1:14" s="134" customFormat="1">
      <c r="A29" s="135" t="s">
        <v>242</v>
      </c>
      <c r="B29" s="135" t="s">
        <v>95</v>
      </c>
      <c r="C29" s="135" t="s">
        <v>150</v>
      </c>
      <c r="D29" s="135">
        <v>4110</v>
      </c>
      <c r="E29" s="136">
        <v>0.22</v>
      </c>
      <c r="F29" s="136">
        <v>50.8</v>
      </c>
      <c r="G29" s="136">
        <v>0</v>
      </c>
      <c r="H29" s="136">
        <v>0.69099999999999995</v>
      </c>
      <c r="I29" s="136">
        <v>3.5999999999999997E-2</v>
      </c>
      <c r="J29" s="136">
        <v>0.26200000000000001</v>
      </c>
      <c r="K29" s="136">
        <v>4.5788219904599997E-2</v>
      </c>
      <c r="L29" s="134">
        <f t="shared" si="0"/>
        <v>5.0785240970188682E-2</v>
      </c>
      <c r="M29" s="134">
        <f t="shared" si="1"/>
        <v>0.1</v>
      </c>
      <c r="N29" s="134">
        <f t="shared" si="2"/>
        <v>0</v>
      </c>
    </row>
    <row r="30" spans="1:14" s="134" customFormat="1">
      <c r="A30" s="135" t="s">
        <v>242</v>
      </c>
      <c r="B30" s="135" t="s">
        <v>95</v>
      </c>
      <c r="C30" s="135" t="s">
        <v>150</v>
      </c>
      <c r="D30" s="135">
        <v>6172</v>
      </c>
      <c r="E30" s="136">
        <v>0.22</v>
      </c>
      <c r="F30" s="136">
        <v>50.8</v>
      </c>
      <c r="G30" s="136">
        <v>0</v>
      </c>
      <c r="H30" s="136">
        <v>0.60699999999999998</v>
      </c>
      <c r="I30" s="136">
        <v>3.3000000000000002E-2</v>
      </c>
      <c r="J30" s="136">
        <v>2.5999999999999999E-2</v>
      </c>
      <c r="K30" s="136">
        <v>6.36800697592E-3</v>
      </c>
      <c r="L30" s="134">
        <f t="shared" si="0"/>
        <v>7.0090530114959467E-4</v>
      </c>
      <c r="M30" s="134">
        <f t="shared" si="1"/>
        <v>0</v>
      </c>
      <c r="N30" s="134">
        <f t="shared" si="2"/>
        <v>0</v>
      </c>
    </row>
    <row r="31" spans="1:14" s="134" customFormat="1">
      <c r="A31" s="135" t="s">
        <v>242</v>
      </c>
      <c r="B31" s="135" t="s">
        <v>95</v>
      </c>
      <c r="C31" s="135" t="s">
        <v>150</v>
      </c>
      <c r="D31" s="135">
        <v>4340</v>
      </c>
      <c r="E31" s="136">
        <v>0.22</v>
      </c>
      <c r="F31" s="136">
        <v>50.8</v>
      </c>
      <c r="G31" s="136">
        <v>0</v>
      </c>
      <c r="H31" s="136">
        <v>0.69099999999999995</v>
      </c>
      <c r="I31" s="136">
        <v>3.5999999999999997E-2</v>
      </c>
      <c r="J31" s="136">
        <v>0.26200000000000001</v>
      </c>
      <c r="K31" s="136">
        <v>0.171348524793</v>
      </c>
      <c r="L31" s="134">
        <f t="shared" si="0"/>
        <v>0.1900483604654094</v>
      </c>
      <c r="M31" s="134">
        <f t="shared" si="1"/>
        <v>0.4</v>
      </c>
      <c r="N31" s="134">
        <f t="shared" si="2"/>
        <v>0.1</v>
      </c>
    </row>
    <row r="32" spans="1:14" s="134" customFormat="1">
      <c r="A32" s="135" t="s">
        <v>242</v>
      </c>
      <c r="B32" s="135" t="s">
        <v>91</v>
      </c>
      <c r="C32" s="135" t="s">
        <v>150</v>
      </c>
      <c r="D32" s="135">
        <v>2210</v>
      </c>
      <c r="E32" s="136">
        <v>0.22</v>
      </c>
      <c r="F32" s="136">
        <v>50.8</v>
      </c>
      <c r="G32" s="136">
        <v>0</v>
      </c>
      <c r="H32" s="136">
        <v>1.347</v>
      </c>
      <c r="I32" s="136">
        <v>0.27400000000000002</v>
      </c>
      <c r="J32" s="136">
        <v>0.315</v>
      </c>
      <c r="K32" s="136">
        <v>7.1175782123599998E-2</v>
      </c>
      <c r="L32" s="134">
        <f t="shared" si="0"/>
        <v>9.4912905461820588E-2</v>
      </c>
      <c r="M32" s="134">
        <f t="shared" si="1"/>
        <v>0.3</v>
      </c>
      <c r="N32" s="134">
        <f t="shared" si="2"/>
        <v>0.1</v>
      </c>
    </row>
    <row r="33" spans="1:14" s="134" customFormat="1">
      <c r="A33" s="135" t="s">
        <v>242</v>
      </c>
      <c r="B33" s="135" t="s">
        <v>91</v>
      </c>
      <c r="C33" s="135" t="s">
        <v>150</v>
      </c>
      <c r="D33" s="135">
        <v>4220</v>
      </c>
      <c r="E33" s="136">
        <v>0.22</v>
      </c>
      <c r="F33" s="136">
        <v>50.8</v>
      </c>
      <c r="G33" s="136">
        <v>0</v>
      </c>
      <c r="H33" s="136">
        <v>0.69099999999999995</v>
      </c>
      <c r="I33" s="136">
        <v>3.5999999999999997E-2</v>
      </c>
      <c r="J33" s="136">
        <v>0.26200000000000001</v>
      </c>
      <c r="K33" s="136">
        <v>1.85295843076</v>
      </c>
      <c r="L33" s="134">
        <f t="shared" si="0"/>
        <v>2.0551779608369412</v>
      </c>
      <c r="M33" s="134">
        <f t="shared" si="1"/>
        <v>3.9</v>
      </c>
      <c r="N33" s="134">
        <f t="shared" si="2"/>
        <v>0.6</v>
      </c>
    </row>
    <row r="34" spans="1:14" s="134" customFormat="1">
      <c r="A34" s="135" t="s">
        <v>242</v>
      </c>
      <c r="B34" s="135" t="s">
        <v>95</v>
      </c>
      <c r="C34" s="135" t="s">
        <v>150</v>
      </c>
      <c r="D34" s="135">
        <v>1210</v>
      </c>
      <c r="E34" s="136">
        <v>0.22</v>
      </c>
      <c r="F34" s="136">
        <v>50.8</v>
      </c>
      <c r="G34" s="136">
        <v>0</v>
      </c>
      <c r="H34" s="136">
        <v>1.2450000000000001</v>
      </c>
      <c r="I34" s="136">
        <v>0.21299999999999999</v>
      </c>
      <c r="J34" s="136">
        <v>0.28799999999999998</v>
      </c>
      <c r="K34" s="136">
        <v>4.97488336881E-2</v>
      </c>
      <c r="L34" s="134">
        <f t="shared" si="0"/>
        <v>6.0653778032531518E-2</v>
      </c>
      <c r="M34" s="134">
        <f t="shared" si="1"/>
        <v>0.2</v>
      </c>
      <c r="N34" s="134">
        <f t="shared" si="2"/>
        <v>0</v>
      </c>
    </row>
    <row r="35" spans="1:14" s="134" customFormat="1">
      <c r="A35" s="135" t="s">
        <v>242</v>
      </c>
      <c r="B35" s="135" t="s">
        <v>95</v>
      </c>
      <c r="C35" s="135" t="s">
        <v>150</v>
      </c>
      <c r="D35" s="135">
        <v>1330</v>
      </c>
      <c r="E35" s="136">
        <v>0.22</v>
      </c>
      <c r="F35" s="136">
        <v>50.8</v>
      </c>
      <c r="G35" s="136">
        <v>0</v>
      </c>
      <c r="H35" s="136">
        <v>1.395</v>
      </c>
      <c r="I35" s="136">
        <v>0.33900000000000002</v>
      </c>
      <c r="J35" s="136">
        <v>0.39300000000000002</v>
      </c>
      <c r="K35" s="136">
        <v>2.1238580658999999</v>
      </c>
      <c r="L35" s="134">
        <f t="shared" si="0"/>
        <v>3.5334626642378297</v>
      </c>
      <c r="M35" s="134">
        <f t="shared" si="1"/>
        <v>13.4</v>
      </c>
      <c r="N35" s="134">
        <f t="shared" si="2"/>
        <v>3.7</v>
      </c>
    </row>
    <row r="36" spans="1:14" s="134" customFormat="1">
      <c r="A36" s="135" t="s">
        <v>242</v>
      </c>
      <c r="B36" s="135" t="s">
        <v>95</v>
      </c>
      <c r="C36" s="135" t="s">
        <v>150</v>
      </c>
      <c r="D36" s="135">
        <v>1710</v>
      </c>
      <c r="E36" s="136">
        <v>0.22</v>
      </c>
      <c r="F36" s="136">
        <v>50.8</v>
      </c>
      <c r="G36" s="136">
        <v>0</v>
      </c>
      <c r="H36" s="136">
        <v>0.96799999999999997</v>
      </c>
      <c r="I36" s="136">
        <v>0.125</v>
      </c>
      <c r="J36" s="136">
        <v>0.34100000000000003</v>
      </c>
      <c r="K36" s="136">
        <v>2.0989900872099998</v>
      </c>
      <c r="L36" s="134">
        <f t="shared" si="0"/>
        <v>3.0300321235601153</v>
      </c>
      <c r="M36" s="134">
        <f t="shared" si="1"/>
        <v>8</v>
      </c>
      <c r="N36" s="134">
        <f t="shared" si="2"/>
        <v>1.5</v>
      </c>
    </row>
    <row r="37" spans="1:14" s="134" customFormat="1">
      <c r="A37" s="135" t="s">
        <v>242</v>
      </c>
      <c r="B37" s="135" t="s">
        <v>95</v>
      </c>
      <c r="C37" s="135" t="s">
        <v>150</v>
      </c>
      <c r="D37" s="135">
        <v>4340</v>
      </c>
      <c r="E37" s="136">
        <v>0.22</v>
      </c>
      <c r="F37" s="136">
        <v>50.8</v>
      </c>
      <c r="G37" s="136">
        <v>0</v>
      </c>
      <c r="H37" s="136">
        <v>0.69099999999999995</v>
      </c>
      <c r="I37" s="136">
        <v>3.5999999999999997E-2</v>
      </c>
      <c r="J37" s="136">
        <v>0.26200000000000001</v>
      </c>
      <c r="K37" s="136">
        <v>2.1905842063199999E-4</v>
      </c>
      <c r="L37" s="134">
        <f t="shared" si="0"/>
        <v>2.4296499627030557E-4</v>
      </c>
      <c r="M37" s="134">
        <f t="shared" si="1"/>
        <v>0</v>
      </c>
      <c r="N37" s="134">
        <f t="shared" si="2"/>
        <v>0</v>
      </c>
    </row>
    <row r="38" spans="1:14" s="134" customFormat="1">
      <c r="A38" s="135" t="s">
        <v>242</v>
      </c>
      <c r="B38" s="135" t="s">
        <v>95</v>
      </c>
      <c r="C38" s="135" t="s">
        <v>150</v>
      </c>
      <c r="D38" s="135">
        <v>1330</v>
      </c>
      <c r="E38" s="136">
        <v>0.22</v>
      </c>
      <c r="F38" s="136">
        <v>50.8</v>
      </c>
      <c r="G38" s="136">
        <v>0</v>
      </c>
      <c r="H38" s="136">
        <v>1.395</v>
      </c>
      <c r="I38" s="136">
        <v>0.33900000000000002</v>
      </c>
      <c r="J38" s="136">
        <v>0.39300000000000002</v>
      </c>
      <c r="K38" s="136">
        <v>8.0172365797699999E-3</v>
      </c>
      <c r="L38" s="134">
        <f t="shared" si="0"/>
        <v>1.3338276497763349E-2</v>
      </c>
      <c r="M38" s="134">
        <f t="shared" si="1"/>
        <v>0.1</v>
      </c>
      <c r="N38" s="134">
        <f t="shared" si="2"/>
        <v>0</v>
      </c>
    </row>
    <row r="39" spans="1:14" s="134" customFormat="1">
      <c r="A39" s="135" t="s">
        <v>242</v>
      </c>
      <c r="B39" s="135" t="s">
        <v>95</v>
      </c>
      <c r="C39" s="135" t="s">
        <v>150</v>
      </c>
      <c r="D39" s="135">
        <v>2210</v>
      </c>
      <c r="E39" s="136">
        <v>0.22</v>
      </c>
      <c r="F39" s="136">
        <v>50.8</v>
      </c>
      <c r="G39" s="136">
        <v>0</v>
      </c>
      <c r="H39" s="136">
        <v>1.347</v>
      </c>
      <c r="I39" s="136">
        <v>0.27400000000000002</v>
      </c>
      <c r="J39" s="136">
        <v>0.315</v>
      </c>
      <c r="K39" s="136">
        <v>0.68079224870300004</v>
      </c>
      <c r="L39" s="134">
        <f t="shared" si="0"/>
        <v>0.90783646364545045</v>
      </c>
      <c r="M39" s="134">
        <f t="shared" si="1"/>
        <v>3.3</v>
      </c>
      <c r="N39" s="134">
        <f t="shared" si="2"/>
        <v>0.8</v>
      </c>
    </row>
    <row r="40" spans="1:14" s="134" customFormat="1">
      <c r="A40" s="135" t="s">
        <v>242</v>
      </c>
      <c r="B40" s="135" t="s">
        <v>95</v>
      </c>
      <c r="C40" s="135" t="s">
        <v>150</v>
      </c>
      <c r="D40" s="135">
        <v>4220</v>
      </c>
      <c r="E40" s="136">
        <v>0.22</v>
      </c>
      <c r="F40" s="136">
        <v>50.8</v>
      </c>
      <c r="G40" s="136">
        <v>0</v>
      </c>
      <c r="H40" s="136">
        <v>0.69099999999999995</v>
      </c>
      <c r="I40" s="136">
        <v>3.5999999999999997E-2</v>
      </c>
      <c r="J40" s="136">
        <v>0.26200000000000001</v>
      </c>
      <c r="K40" s="136">
        <v>1.2097861325799999</v>
      </c>
      <c r="L40" s="134">
        <f t="shared" si="0"/>
        <v>1.3418141258488971</v>
      </c>
      <c r="M40" s="134">
        <f t="shared" si="1"/>
        <v>2.5</v>
      </c>
      <c r="N40" s="134">
        <f t="shared" si="2"/>
        <v>0.4</v>
      </c>
    </row>
    <row r="41" spans="1:14" s="134" customFormat="1">
      <c r="A41" s="135" t="s">
        <v>242</v>
      </c>
      <c r="B41" s="135" t="s">
        <v>95</v>
      </c>
      <c r="C41" s="135" t="s">
        <v>150</v>
      </c>
      <c r="D41" s="135">
        <v>1550</v>
      </c>
      <c r="E41" s="136">
        <v>0.22</v>
      </c>
      <c r="F41" s="136">
        <v>50.8</v>
      </c>
      <c r="G41" s="136">
        <v>0</v>
      </c>
      <c r="H41" s="136">
        <v>0.72099999999999997</v>
      </c>
      <c r="I41" s="136">
        <v>0.17</v>
      </c>
      <c r="J41" s="136">
        <v>0.34100000000000003</v>
      </c>
      <c r="K41" s="136">
        <v>3.1586251140299998E-3</v>
      </c>
      <c r="L41" s="134">
        <f t="shared" si="0"/>
        <v>4.559685927109907E-3</v>
      </c>
      <c r="M41" s="134">
        <f t="shared" si="1"/>
        <v>0</v>
      </c>
      <c r="N41" s="134">
        <f t="shared" si="2"/>
        <v>0</v>
      </c>
    </row>
    <row r="42" spans="1:14" s="134" customFormat="1">
      <c r="A42" s="135" t="s">
        <v>242</v>
      </c>
      <c r="B42" s="135" t="s">
        <v>95</v>
      </c>
      <c r="C42" s="135" t="s">
        <v>150</v>
      </c>
      <c r="D42" s="135">
        <v>2210</v>
      </c>
      <c r="E42" s="136">
        <v>0.22</v>
      </c>
      <c r="F42" s="136">
        <v>50.8</v>
      </c>
      <c r="G42" s="136">
        <v>0</v>
      </c>
      <c r="H42" s="136">
        <v>1.347</v>
      </c>
      <c r="I42" s="136">
        <v>0.27400000000000002</v>
      </c>
      <c r="J42" s="136">
        <v>0.315</v>
      </c>
      <c r="K42" s="136">
        <v>1.5971964245800001</v>
      </c>
      <c r="L42" s="134">
        <f t="shared" si="0"/>
        <v>2.1298614321774298</v>
      </c>
      <c r="M42" s="134">
        <f t="shared" si="1"/>
        <v>7.8</v>
      </c>
      <c r="N42" s="134">
        <f t="shared" si="2"/>
        <v>1.9</v>
      </c>
    </row>
    <row r="43" spans="1:14" s="134" customFormat="1">
      <c r="A43" s="135" t="s">
        <v>242</v>
      </c>
      <c r="B43" s="135" t="s">
        <v>91</v>
      </c>
      <c r="C43" s="135" t="s">
        <v>150</v>
      </c>
      <c r="D43" s="135">
        <v>4200</v>
      </c>
      <c r="E43" s="136">
        <v>0.22</v>
      </c>
      <c r="F43" s="136">
        <v>50.8</v>
      </c>
      <c r="G43" s="136">
        <v>0</v>
      </c>
      <c r="H43" s="136">
        <v>0.69099999999999995</v>
      </c>
      <c r="I43" s="136">
        <v>3.5999999999999997E-2</v>
      </c>
      <c r="J43" s="136">
        <v>0.26200000000000001</v>
      </c>
      <c r="K43" s="136">
        <v>2.20701617345E-2</v>
      </c>
      <c r="L43" s="134">
        <f t="shared" si="0"/>
        <v>2.4478752051791768E-2</v>
      </c>
      <c r="M43" s="134">
        <f t="shared" si="1"/>
        <v>0</v>
      </c>
      <c r="N43" s="134">
        <f t="shared" si="2"/>
        <v>0</v>
      </c>
    </row>
    <row r="44" spans="1:14" s="134" customFormat="1">
      <c r="A44" s="135" t="s">
        <v>242</v>
      </c>
      <c r="B44" s="135" t="s">
        <v>91</v>
      </c>
      <c r="C44" s="135" t="s">
        <v>150</v>
      </c>
      <c r="D44" s="135">
        <v>4200</v>
      </c>
      <c r="E44" s="136">
        <v>0.22</v>
      </c>
      <c r="F44" s="136">
        <v>50.8</v>
      </c>
      <c r="G44" s="136">
        <v>0</v>
      </c>
      <c r="H44" s="136">
        <v>0.69099999999999995</v>
      </c>
      <c r="I44" s="136">
        <v>3.5999999999999997E-2</v>
      </c>
      <c r="J44" s="136">
        <v>0.26200000000000001</v>
      </c>
      <c r="K44" s="136">
        <v>7.6838216712599994E-2</v>
      </c>
      <c r="L44" s="134">
        <f t="shared" si="0"/>
        <v>8.5223827429835072E-2</v>
      </c>
      <c r="M44" s="134">
        <f t="shared" si="1"/>
        <v>0.2</v>
      </c>
      <c r="N44" s="134">
        <f t="shared" si="2"/>
        <v>0</v>
      </c>
    </row>
    <row r="45" spans="1:14" s="134" customFormat="1">
      <c r="A45" s="135" t="s">
        <v>242</v>
      </c>
      <c r="B45" s="135" t="s">
        <v>91</v>
      </c>
      <c r="C45" s="135" t="s">
        <v>150</v>
      </c>
      <c r="D45" s="135">
        <v>4340</v>
      </c>
      <c r="E45" s="136">
        <v>0.22</v>
      </c>
      <c r="F45" s="136">
        <v>50.8</v>
      </c>
      <c r="G45" s="136">
        <v>0</v>
      </c>
      <c r="H45" s="136">
        <v>0.69099999999999995</v>
      </c>
      <c r="I45" s="136">
        <v>3.5999999999999997E-2</v>
      </c>
      <c r="J45" s="136">
        <v>0.26200000000000001</v>
      </c>
      <c r="K45" s="136">
        <v>5.5966794473699997</v>
      </c>
      <c r="L45" s="134">
        <f t="shared" si="0"/>
        <v>6.2074637310596463</v>
      </c>
      <c r="M45" s="134">
        <f t="shared" si="1"/>
        <v>11.7</v>
      </c>
      <c r="N45" s="134">
        <f t="shared" si="2"/>
        <v>1.8</v>
      </c>
    </row>
    <row r="46" spans="1:14" s="134" customFormat="1">
      <c r="A46" s="135" t="s">
        <v>242</v>
      </c>
      <c r="B46" s="135" t="s">
        <v>91</v>
      </c>
      <c r="C46" s="135" t="s">
        <v>150</v>
      </c>
      <c r="D46" s="135">
        <v>5300</v>
      </c>
      <c r="E46" s="136">
        <v>0.22</v>
      </c>
      <c r="F46" s="136">
        <v>50.8</v>
      </c>
      <c r="G46" s="136">
        <v>0</v>
      </c>
      <c r="H46" s="136">
        <v>0.505</v>
      </c>
      <c r="I46" s="136">
        <v>6.8000000000000005E-2</v>
      </c>
      <c r="J46" s="136">
        <v>5.2999999999999999E-2</v>
      </c>
      <c r="K46" s="136">
        <v>0.63305208084300002</v>
      </c>
      <c r="L46" s="134">
        <f t="shared" si="0"/>
        <v>0.1420357852051411</v>
      </c>
      <c r="M46" s="134">
        <f t="shared" si="1"/>
        <v>0.2</v>
      </c>
      <c r="N46" s="134">
        <f t="shared" si="2"/>
        <v>0.2</v>
      </c>
    </row>
    <row r="47" spans="1:14" s="134" customFormat="1">
      <c r="A47" s="135" t="s">
        <v>242</v>
      </c>
      <c r="B47" s="135" t="s">
        <v>91</v>
      </c>
      <c r="C47" s="135" t="s">
        <v>150</v>
      </c>
      <c r="D47" s="135">
        <v>5300</v>
      </c>
      <c r="E47" s="136">
        <v>0.22</v>
      </c>
      <c r="F47" s="136">
        <v>50.8</v>
      </c>
      <c r="G47" s="136">
        <v>0</v>
      </c>
      <c r="H47" s="136">
        <v>0.505</v>
      </c>
      <c r="I47" s="136">
        <v>6.8000000000000005E-2</v>
      </c>
      <c r="J47" s="136">
        <v>5.2999999999999999E-2</v>
      </c>
      <c r="K47" s="136">
        <v>0.54246549800199995</v>
      </c>
      <c r="L47" s="134">
        <f t="shared" si="0"/>
        <v>0.12171117556838203</v>
      </c>
      <c r="M47" s="134">
        <f t="shared" si="1"/>
        <v>0.2</v>
      </c>
      <c r="N47" s="134">
        <f t="shared" si="2"/>
        <v>0.1</v>
      </c>
    </row>
    <row r="48" spans="1:14" s="134" customFormat="1">
      <c r="A48" s="135" t="s">
        <v>242</v>
      </c>
      <c r="B48" s="135" t="s">
        <v>91</v>
      </c>
      <c r="C48" s="135" t="s">
        <v>150</v>
      </c>
      <c r="D48" s="135">
        <v>5300</v>
      </c>
      <c r="E48" s="136">
        <v>0.22</v>
      </c>
      <c r="F48" s="136">
        <v>50.8</v>
      </c>
      <c r="G48" s="136">
        <v>0</v>
      </c>
      <c r="H48" s="136">
        <v>0.505</v>
      </c>
      <c r="I48" s="136">
        <v>6.8000000000000005E-2</v>
      </c>
      <c r="J48" s="136">
        <v>5.2999999999999999E-2</v>
      </c>
      <c r="K48" s="136">
        <v>2.4509036966400002</v>
      </c>
      <c r="L48" s="134">
        <f t="shared" si="0"/>
        <v>0.54990109273612797</v>
      </c>
      <c r="M48" s="134">
        <f t="shared" si="1"/>
        <v>0.8</v>
      </c>
      <c r="N48" s="134">
        <f t="shared" si="2"/>
        <v>0.6</v>
      </c>
    </row>
    <row r="49" spans="1:14" s="134" customFormat="1">
      <c r="A49" s="135" t="s">
        <v>242</v>
      </c>
      <c r="B49" s="135" t="s">
        <v>91</v>
      </c>
      <c r="C49" s="135" t="s">
        <v>150</v>
      </c>
      <c r="D49" s="135">
        <v>5300</v>
      </c>
      <c r="E49" s="136">
        <v>0.22</v>
      </c>
      <c r="F49" s="136">
        <v>50.8</v>
      </c>
      <c r="G49" s="136">
        <v>0</v>
      </c>
      <c r="H49" s="136">
        <v>0.505</v>
      </c>
      <c r="I49" s="136">
        <v>6.8000000000000005E-2</v>
      </c>
      <c r="J49" s="136">
        <v>5.2999999999999999E-2</v>
      </c>
      <c r="K49" s="136">
        <v>3.29513377408</v>
      </c>
      <c r="L49" s="134">
        <f t="shared" si="0"/>
        <v>0.73931818111108261</v>
      </c>
      <c r="M49" s="134">
        <f t="shared" si="1"/>
        <v>1</v>
      </c>
      <c r="N49" s="134">
        <f t="shared" si="2"/>
        <v>0.9</v>
      </c>
    </row>
    <row r="50" spans="1:14" s="134" customFormat="1">
      <c r="A50" s="135" t="s">
        <v>242</v>
      </c>
      <c r="B50" s="135" t="s">
        <v>91</v>
      </c>
      <c r="C50" s="135" t="s">
        <v>150</v>
      </c>
      <c r="D50" s="135">
        <v>5300</v>
      </c>
      <c r="E50" s="136">
        <v>0.22</v>
      </c>
      <c r="F50" s="136">
        <v>50.8</v>
      </c>
      <c r="G50" s="136">
        <v>0</v>
      </c>
      <c r="H50" s="136">
        <v>0.505</v>
      </c>
      <c r="I50" s="136">
        <v>6.8000000000000005E-2</v>
      </c>
      <c r="J50" s="136">
        <v>5.2999999999999999E-2</v>
      </c>
      <c r="K50" s="136">
        <v>3.4717056727900002</v>
      </c>
      <c r="L50" s="134">
        <f t="shared" si="0"/>
        <v>0.77893502945164961</v>
      </c>
      <c r="M50" s="134">
        <f t="shared" si="1"/>
        <v>1.1000000000000001</v>
      </c>
      <c r="N50" s="134">
        <f t="shared" si="2"/>
        <v>0.9</v>
      </c>
    </row>
    <row r="51" spans="1:14" s="134" customFormat="1">
      <c r="A51" s="135" t="s">
        <v>242</v>
      </c>
      <c r="B51" s="135" t="s">
        <v>91</v>
      </c>
      <c r="C51" s="135" t="s">
        <v>150</v>
      </c>
      <c r="D51" s="135">
        <v>5300</v>
      </c>
      <c r="E51" s="136">
        <v>0.22</v>
      </c>
      <c r="F51" s="136">
        <v>50.8</v>
      </c>
      <c r="G51" s="136">
        <v>0</v>
      </c>
      <c r="H51" s="136">
        <v>0.505</v>
      </c>
      <c r="I51" s="136">
        <v>6.8000000000000005E-2</v>
      </c>
      <c r="J51" s="136">
        <v>5.2999999999999999E-2</v>
      </c>
      <c r="K51" s="136">
        <v>2.95241362199E-3</v>
      </c>
      <c r="L51" s="134">
        <f t="shared" si="0"/>
        <v>6.6242320298715626E-4</v>
      </c>
      <c r="M51" s="134">
        <f t="shared" si="1"/>
        <v>0</v>
      </c>
      <c r="N51" s="134">
        <f t="shared" si="2"/>
        <v>0</v>
      </c>
    </row>
    <row r="52" spans="1:14" s="134" customFormat="1">
      <c r="A52" s="135" t="s">
        <v>242</v>
      </c>
      <c r="B52" s="135" t="s">
        <v>91</v>
      </c>
      <c r="C52" s="135" t="s">
        <v>150</v>
      </c>
      <c r="D52" s="135">
        <v>2210</v>
      </c>
      <c r="E52" s="136">
        <v>0.22</v>
      </c>
      <c r="F52" s="136">
        <v>50.8</v>
      </c>
      <c r="G52" s="136">
        <v>0</v>
      </c>
      <c r="H52" s="136">
        <v>1.347</v>
      </c>
      <c r="I52" s="136">
        <v>0.27400000000000002</v>
      </c>
      <c r="J52" s="136">
        <v>0.315</v>
      </c>
      <c r="K52" s="136">
        <v>5.3868082228399998E-2</v>
      </c>
      <c r="L52" s="134">
        <f t="shared" si="0"/>
        <v>7.1833087651571384E-2</v>
      </c>
      <c r="M52" s="134">
        <f t="shared" si="1"/>
        <v>0.3</v>
      </c>
      <c r="N52" s="134">
        <f t="shared" si="2"/>
        <v>0.1</v>
      </c>
    </row>
    <row r="53" spans="1:14" s="134" customFormat="1">
      <c r="A53" s="135" t="s">
        <v>242</v>
      </c>
      <c r="B53" s="135" t="s">
        <v>91</v>
      </c>
      <c r="C53" s="135" t="s">
        <v>150</v>
      </c>
      <c r="D53" s="135">
        <v>5300</v>
      </c>
      <c r="E53" s="136">
        <v>0.22</v>
      </c>
      <c r="F53" s="136">
        <v>50.8</v>
      </c>
      <c r="G53" s="136">
        <v>0</v>
      </c>
      <c r="H53" s="136">
        <v>0.505</v>
      </c>
      <c r="I53" s="136">
        <v>6.8000000000000005E-2</v>
      </c>
      <c r="J53" s="136">
        <v>5.2999999999999999E-2</v>
      </c>
      <c r="K53" s="136">
        <v>2.4791407973599999</v>
      </c>
      <c r="L53" s="134">
        <f t="shared" si="0"/>
        <v>0.55623655690100526</v>
      </c>
      <c r="M53" s="134">
        <f t="shared" si="1"/>
        <v>0.8</v>
      </c>
      <c r="N53" s="134">
        <f t="shared" si="2"/>
        <v>0.6</v>
      </c>
    </row>
    <row r="54" spans="1:14" s="134" customFormat="1">
      <c r="A54" s="135" t="s">
        <v>242</v>
      </c>
      <c r="B54" s="135" t="s">
        <v>91</v>
      </c>
      <c r="C54" s="135" t="s">
        <v>150</v>
      </c>
      <c r="D54" s="135">
        <v>5300</v>
      </c>
      <c r="E54" s="136">
        <v>0.22</v>
      </c>
      <c r="F54" s="136">
        <v>50.8</v>
      </c>
      <c r="G54" s="136">
        <v>0</v>
      </c>
      <c r="H54" s="136">
        <v>0.505</v>
      </c>
      <c r="I54" s="136">
        <v>6.8000000000000005E-2</v>
      </c>
      <c r="J54" s="136">
        <v>5.2999999999999999E-2</v>
      </c>
      <c r="K54" s="136">
        <v>0.81095254533299999</v>
      </c>
      <c r="L54" s="134">
        <f t="shared" si="0"/>
        <v>0.18195071942121407</v>
      </c>
      <c r="M54" s="134">
        <f t="shared" si="1"/>
        <v>0.3</v>
      </c>
      <c r="N54" s="134">
        <f t="shared" si="2"/>
        <v>0.2</v>
      </c>
    </row>
    <row r="55" spans="1:14" s="134" customFormat="1">
      <c r="A55" s="135" t="s">
        <v>242</v>
      </c>
      <c r="B55" s="135" t="s">
        <v>91</v>
      </c>
      <c r="C55" s="135" t="s">
        <v>150</v>
      </c>
      <c r="D55" s="135">
        <v>5300</v>
      </c>
      <c r="E55" s="136">
        <v>0.22</v>
      </c>
      <c r="F55" s="136">
        <v>50.8</v>
      </c>
      <c r="G55" s="136">
        <v>0</v>
      </c>
      <c r="H55" s="136">
        <v>0.505</v>
      </c>
      <c r="I55" s="136">
        <v>6.8000000000000005E-2</v>
      </c>
      <c r="J55" s="136">
        <v>5.2999999999999999E-2</v>
      </c>
      <c r="K55" s="136">
        <v>4.8551257024199997E-2</v>
      </c>
      <c r="L55" s="134">
        <f t="shared" si="0"/>
        <v>1.0893283700996339E-2</v>
      </c>
      <c r="M55" s="134">
        <f t="shared" si="1"/>
        <v>0</v>
      </c>
      <c r="N55" s="134">
        <f t="shared" si="2"/>
        <v>0</v>
      </c>
    </row>
    <row r="56" spans="1:14" s="134" customFormat="1">
      <c r="A56" s="135" t="s">
        <v>242</v>
      </c>
      <c r="B56" s="135" t="s">
        <v>91</v>
      </c>
      <c r="C56" s="135" t="s">
        <v>150</v>
      </c>
      <c r="D56" s="135">
        <v>5300</v>
      </c>
      <c r="E56" s="136">
        <v>0.22</v>
      </c>
      <c r="F56" s="136">
        <v>50.8</v>
      </c>
      <c r="G56" s="136">
        <v>0</v>
      </c>
      <c r="H56" s="136">
        <v>0.505</v>
      </c>
      <c r="I56" s="136">
        <v>6.8000000000000005E-2</v>
      </c>
      <c r="J56" s="136">
        <v>5.2999999999999999E-2</v>
      </c>
      <c r="K56" s="136">
        <v>0.22340897842499999</v>
      </c>
      <c r="L56" s="134">
        <f t="shared" si="0"/>
        <v>5.0125527792622492E-2</v>
      </c>
      <c r="M56" s="134">
        <f t="shared" si="1"/>
        <v>0.1</v>
      </c>
      <c r="N56" s="134">
        <f t="shared" si="2"/>
        <v>0.1</v>
      </c>
    </row>
    <row r="57" spans="1:14" s="134" customFormat="1">
      <c r="A57" s="135" t="s">
        <v>242</v>
      </c>
      <c r="B57" s="135" t="s">
        <v>91</v>
      </c>
      <c r="C57" s="135" t="s">
        <v>150</v>
      </c>
      <c r="D57" s="135">
        <v>5300</v>
      </c>
      <c r="E57" s="136">
        <v>0.22</v>
      </c>
      <c r="F57" s="136">
        <v>50.8</v>
      </c>
      <c r="G57" s="136">
        <v>0</v>
      </c>
      <c r="H57" s="136">
        <v>0.505</v>
      </c>
      <c r="I57" s="136">
        <v>6.8000000000000005E-2</v>
      </c>
      <c r="J57" s="136">
        <v>5.2999999999999999E-2</v>
      </c>
      <c r="K57" s="136">
        <v>0.39188235583499997</v>
      </c>
      <c r="L57" s="134">
        <f t="shared" si="0"/>
        <v>8.7925337904179487E-2</v>
      </c>
      <c r="M57" s="134">
        <f t="shared" si="1"/>
        <v>0.1</v>
      </c>
      <c r="N57" s="134">
        <f t="shared" si="2"/>
        <v>0.1</v>
      </c>
    </row>
    <row r="58" spans="1:14" s="134" customFormat="1">
      <c r="A58" s="135" t="s">
        <v>242</v>
      </c>
      <c r="B58" s="135" t="s">
        <v>91</v>
      </c>
      <c r="C58" s="135" t="s">
        <v>150</v>
      </c>
      <c r="D58" s="135">
        <v>5300</v>
      </c>
      <c r="E58" s="136">
        <v>0.22</v>
      </c>
      <c r="F58" s="136">
        <v>50.8</v>
      </c>
      <c r="G58" s="136">
        <v>0</v>
      </c>
      <c r="H58" s="136">
        <v>0.505</v>
      </c>
      <c r="I58" s="136">
        <v>6.8000000000000005E-2</v>
      </c>
      <c r="J58" s="136">
        <v>5.2999999999999999E-2</v>
      </c>
      <c r="K58" s="136">
        <v>0.73845959868099997</v>
      </c>
      <c r="L58" s="134">
        <f t="shared" si="0"/>
        <v>0.16568571862406034</v>
      </c>
      <c r="M58" s="134">
        <f t="shared" si="1"/>
        <v>0.2</v>
      </c>
      <c r="N58" s="134">
        <f t="shared" si="2"/>
        <v>0.2</v>
      </c>
    </row>
    <row r="59" spans="1:14" s="134" customFormat="1">
      <c r="A59" s="135" t="s">
        <v>242</v>
      </c>
      <c r="B59" s="135" t="s">
        <v>91</v>
      </c>
      <c r="C59" s="135" t="s">
        <v>150</v>
      </c>
      <c r="D59" s="135">
        <v>6172</v>
      </c>
      <c r="E59" s="136">
        <v>0.22</v>
      </c>
      <c r="F59" s="136">
        <v>50.8</v>
      </c>
      <c r="G59" s="136">
        <v>0</v>
      </c>
      <c r="H59" s="136">
        <v>0.60699999999999998</v>
      </c>
      <c r="I59" s="136">
        <v>3.3000000000000002E-2</v>
      </c>
      <c r="J59" s="136">
        <v>2.5999999999999999E-2</v>
      </c>
      <c r="K59" s="136">
        <v>0.29124172875900001</v>
      </c>
      <c r="L59" s="134">
        <f t="shared" si="0"/>
        <v>3.2056006278740598E-2</v>
      </c>
      <c r="M59" s="134">
        <f t="shared" si="1"/>
        <v>0.1</v>
      </c>
      <c r="N59" s="134">
        <f t="shared" si="2"/>
        <v>0.1</v>
      </c>
    </row>
    <row r="60" spans="1:14" s="134" customFormat="1">
      <c r="A60" s="135" t="s">
        <v>242</v>
      </c>
      <c r="B60" s="135" t="s">
        <v>91</v>
      </c>
      <c r="C60" s="135" t="s">
        <v>150</v>
      </c>
      <c r="D60" s="135">
        <v>6172</v>
      </c>
      <c r="E60" s="136">
        <v>0.22</v>
      </c>
      <c r="F60" s="136">
        <v>50.8</v>
      </c>
      <c r="G60" s="136">
        <v>0</v>
      </c>
      <c r="H60" s="136">
        <v>0.60699999999999998</v>
      </c>
      <c r="I60" s="136">
        <v>3.3000000000000002E-2</v>
      </c>
      <c r="J60" s="136">
        <v>2.5999999999999999E-2</v>
      </c>
      <c r="K60" s="136">
        <v>0.31814782461500002</v>
      </c>
      <c r="L60" s="134">
        <f t="shared" si="0"/>
        <v>3.5017470562624338E-2</v>
      </c>
      <c r="M60" s="134">
        <f t="shared" si="1"/>
        <v>0.1</v>
      </c>
      <c r="N60" s="134">
        <f t="shared" si="2"/>
        <v>0.1</v>
      </c>
    </row>
    <row r="61" spans="1:14" s="134" customFormat="1">
      <c r="A61" s="135" t="s">
        <v>242</v>
      </c>
      <c r="B61" s="135" t="s">
        <v>91</v>
      </c>
      <c r="C61" s="135" t="s">
        <v>150</v>
      </c>
      <c r="D61" s="135">
        <v>1400</v>
      </c>
      <c r="E61" s="136">
        <v>0.22</v>
      </c>
      <c r="F61" s="136">
        <v>50.8</v>
      </c>
      <c r="G61" s="136">
        <v>0</v>
      </c>
      <c r="H61" s="136">
        <v>0.70899999999999996</v>
      </c>
      <c r="I61" s="136">
        <v>0.11700000000000001</v>
      </c>
      <c r="J61" s="136">
        <v>0.43099999999999999</v>
      </c>
      <c r="K61" s="136">
        <v>2.3704945624099998</v>
      </c>
      <c r="L61" s="134">
        <f t="shared" si="0"/>
        <v>4.3251253620878716</v>
      </c>
      <c r="M61" s="134">
        <f t="shared" si="1"/>
        <v>8.3000000000000007</v>
      </c>
      <c r="N61" s="134">
        <f t="shared" si="2"/>
        <v>1.9</v>
      </c>
    </row>
    <row r="62" spans="1:14" s="134" customFormat="1">
      <c r="A62" s="135" t="s">
        <v>242</v>
      </c>
      <c r="B62" s="135" t="s">
        <v>91</v>
      </c>
      <c r="C62" s="135" t="s">
        <v>150</v>
      </c>
      <c r="D62" s="135">
        <v>5300</v>
      </c>
      <c r="E62" s="136">
        <v>0.22</v>
      </c>
      <c r="F62" s="136">
        <v>50.8</v>
      </c>
      <c r="G62" s="136">
        <v>0</v>
      </c>
      <c r="H62" s="136">
        <v>0.505</v>
      </c>
      <c r="I62" s="136">
        <v>6.8000000000000005E-2</v>
      </c>
      <c r="J62" s="136">
        <v>5.2999999999999999E-2</v>
      </c>
      <c r="K62" s="136">
        <v>0.38653790313899999</v>
      </c>
      <c r="L62" s="134">
        <f t="shared" si="0"/>
        <v>8.6726220867620288E-2</v>
      </c>
      <c r="M62" s="134">
        <f t="shared" si="1"/>
        <v>0.1</v>
      </c>
      <c r="N62" s="134">
        <f t="shared" si="2"/>
        <v>0.1</v>
      </c>
    </row>
    <row r="63" spans="1:14" s="134" customFormat="1">
      <c r="A63" s="135" t="s">
        <v>242</v>
      </c>
      <c r="B63" s="135" t="s">
        <v>91</v>
      </c>
      <c r="C63" s="135" t="s">
        <v>150</v>
      </c>
      <c r="D63" s="135">
        <v>5300</v>
      </c>
      <c r="E63" s="136">
        <v>0.22</v>
      </c>
      <c r="F63" s="136">
        <v>50.8</v>
      </c>
      <c r="G63" s="136">
        <v>0</v>
      </c>
      <c r="H63" s="136">
        <v>0.505</v>
      </c>
      <c r="I63" s="136">
        <v>6.8000000000000005E-2</v>
      </c>
      <c r="J63" s="136">
        <v>5.2999999999999999E-2</v>
      </c>
      <c r="K63" s="136">
        <v>3.8710525626900001</v>
      </c>
      <c r="L63" s="134">
        <f t="shared" si="0"/>
        <v>0.86853515998221287</v>
      </c>
      <c r="M63" s="134">
        <f t="shared" si="1"/>
        <v>1.2</v>
      </c>
      <c r="N63" s="134">
        <f t="shared" si="2"/>
        <v>1</v>
      </c>
    </row>
    <row r="64" spans="1:14" s="134" customFormat="1">
      <c r="A64" s="135" t="s">
        <v>242</v>
      </c>
      <c r="B64" s="135" t="s">
        <v>91</v>
      </c>
      <c r="C64" s="135" t="s">
        <v>150</v>
      </c>
      <c r="D64" s="135">
        <v>5300</v>
      </c>
      <c r="E64" s="136">
        <v>0.22</v>
      </c>
      <c r="F64" s="136">
        <v>50.8</v>
      </c>
      <c r="G64" s="136">
        <v>0</v>
      </c>
      <c r="H64" s="136">
        <v>0.505</v>
      </c>
      <c r="I64" s="136">
        <v>6.8000000000000005E-2</v>
      </c>
      <c r="J64" s="136">
        <v>5.2999999999999999E-2</v>
      </c>
      <c r="K64" s="136">
        <v>0.386905245176</v>
      </c>
      <c r="L64" s="134">
        <f t="shared" si="0"/>
        <v>8.6808640175988536E-2</v>
      </c>
      <c r="M64" s="134">
        <f t="shared" si="1"/>
        <v>0.1</v>
      </c>
      <c r="N64" s="134">
        <f t="shared" si="2"/>
        <v>0.1</v>
      </c>
    </row>
    <row r="65" spans="1:14" s="134" customFormat="1">
      <c r="A65" s="135" t="s">
        <v>242</v>
      </c>
      <c r="B65" s="135" t="s">
        <v>91</v>
      </c>
      <c r="C65" s="135" t="s">
        <v>150</v>
      </c>
      <c r="D65" s="135">
        <v>5300</v>
      </c>
      <c r="E65" s="136">
        <v>0.22</v>
      </c>
      <c r="F65" s="136">
        <v>50.8</v>
      </c>
      <c r="G65" s="136">
        <v>0</v>
      </c>
      <c r="H65" s="136">
        <v>0.505</v>
      </c>
      <c r="I65" s="136">
        <v>6.8000000000000005E-2</v>
      </c>
      <c r="J65" s="136">
        <v>5.2999999999999999E-2</v>
      </c>
      <c r="K65" s="136">
        <v>1.5776994237499999</v>
      </c>
      <c r="L65" s="134">
        <f t="shared" si="0"/>
        <v>0.35398316070870828</v>
      </c>
      <c r="M65" s="134">
        <f t="shared" si="1"/>
        <v>0.5</v>
      </c>
      <c r="N65" s="134">
        <f t="shared" si="2"/>
        <v>0.4</v>
      </c>
    </row>
    <row r="66" spans="1:14" s="134" customFormat="1">
      <c r="A66" s="135" t="s">
        <v>242</v>
      </c>
      <c r="B66" s="135" t="s">
        <v>91</v>
      </c>
      <c r="C66" s="135" t="s">
        <v>150</v>
      </c>
      <c r="D66" s="135">
        <v>5300</v>
      </c>
      <c r="E66" s="136">
        <v>0.22</v>
      </c>
      <c r="F66" s="136">
        <v>50.8</v>
      </c>
      <c r="G66" s="136">
        <v>0</v>
      </c>
      <c r="H66" s="136">
        <v>0.505</v>
      </c>
      <c r="I66" s="136">
        <v>6.8000000000000005E-2</v>
      </c>
      <c r="J66" s="136">
        <v>5.2999999999999999E-2</v>
      </c>
      <c r="K66" s="136">
        <v>0.168921605507</v>
      </c>
      <c r="L66" s="134">
        <f t="shared" si="0"/>
        <v>3.7900377555587228E-2</v>
      </c>
      <c r="M66" s="134">
        <f t="shared" si="1"/>
        <v>0.1</v>
      </c>
      <c r="N66" s="134">
        <f t="shared" si="2"/>
        <v>0</v>
      </c>
    </row>
    <row r="67" spans="1:14" s="134" customFormat="1">
      <c r="A67" s="135" t="s">
        <v>242</v>
      </c>
      <c r="B67" s="135" t="s">
        <v>91</v>
      </c>
      <c r="C67" s="135" t="s">
        <v>150</v>
      </c>
      <c r="D67" s="135">
        <v>5300</v>
      </c>
      <c r="E67" s="136">
        <v>0.22</v>
      </c>
      <c r="F67" s="136">
        <v>50.8</v>
      </c>
      <c r="G67" s="136">
        <v>0</v>
      </c>
      <c r="H67" s="136">
        <v>0.505</v>
      </c>
      <c r="I67" s="136">
        <v>6.8000000000000005E-2</v>
      </c>
      <c r="J67" s="136">
        <v>5.2999999999999999E-2</v>
      </c>
      <c r="K67" s="136">
        <v>7.1372075384900002</v>
      </c>
      <c r="L67" s="134">
        <f t="shared" ref="L67:L130" si="3">F67*J67*K67/12</f>
        <v>1.6013514647192062</v>
      </c>
      <c r="M67" s="134">
        <f t="shared" ref="M67:M130" si="4">ROUND(2.721*H67*L67,1)</f>
        <v>2.2000000000000002</v>
      </c>
      <c r="N67" s="134">
        <f t="shared" ref="N67:N130" si="5">ROUND((2.721*I67*L67)+(E67*K67),1)</f>
        <v>1.9</v>
      </c>
    </row>
    <row r="68" spans="1:14" s="134" customFormat="1">
      <c r="A68" s="135" t="s">
        <v>242</v>
      </c>
      <c r="B68" s="135" t="s">
        <v>91</v>
      </c>
      <c r="C68" s="135" t="s">
        <v>150</v>
      </c>
      <c r="D68" s="135">
        <v>5300</v>
      </c>
      <c r="E68" s="136">
        <v>0.22</v>
      </c>
      <c r="F68" s="136">
        <v>50.8</v>
      </c>
      <c r="G68" s="136">
        <v>0</v>
      </c>
      <c r="H68" s="136">
        <v>0.505</v>
      </c>
      <c r="I68" s="136">
        <v>6.8000000000000005E-2</v>
      </c>
      <c r="J68" s="136">
        <v>5.2999999999999999E-2</v>
      </c>
      <c r="K68" s="136">
        <v>1.8589128349299999</v>
      </c>
      <c r="L68" s="134">
        <f t="shared" si="3"/>
        <v>0.41707807639712757</v>
      </c>
      <c r="M68" s="134">
        <f t="shared" si="4"/>
        <v>0.6</v>
      </c>
      <c r="N68" s="134">
        <f t="shared" si="5"/>
        <v>0.5</v>
      </c>
    </row>
    <row r="69" spans="1:14" s="134" customFormat="1">
      <c r="A69" s="135" t="s">
        <v>242</v>
      </c>
      <c r="B69" s="135" t="s">
        <v>91</v>
      </c>
      <c r="C69" s="135" t="s">
        <v>150</v>
      </c>
      <c r="D69" s="135">
        <v>5300</v>
      </c>
      <c r="E69" s="136">
        <v>0.22</v>
      </c>
      <c r="F69" s="136">
        <v>50.8</v>
      </c>
      <c r="G69" s="136">
        <v>0</v>
      </c>
      <c r="H69" s="136">
        <v>0.505</v>
      </c>
      <c r="I69" s="136">
        <v>6.8000000000000005E-2</v>
      </c>
      <c r="J69" s="136">
        <v>5.2999999999999999E-2</v>
      </c>
      <c r="K69" s="136">
        <v>5.1970764965000003</v>
      </c>
      <c r="L69" s="134">
        <f t="shared" si="3"/>
        <v>1.1660507299313834</v>
      </c>
      <c r="M69" s="134">
        <f t="shared" si="4"/>
        <v>1.6</v>
      </c>
      <c r="N69" s="134">
        <f t="shared" si="5"/>
        <v>1.4</v>
      </c>
    </row>
    <row r="70" spans="1:14" s="134" customFormat="1">
      <c r="A70" s="135" t="s">
        <v>242</v>
      </c>
      <c r="B70" s="135" t="s">
        <v>91</v>
      </c>
      <c r="C70" s="135" t="s">
        <v>150</v>
      </c>
      <c r="D70" s="135">
        <v>4340</v>
      </c>
      <c r="E70" s="136">
        <v>0.22</v>
      </c>
      <c r="F70" s="136">
        <v>50.8</v>
      </c>
      <c r="G70" s="136">
        <v>0</v>
      </c>
      <c r="H70" s="136">
        <v>0.69099999999999995</v>
      </c>
      <c r="I70" s="136">
        <v>3.5999999999999997E-2</v>
      </c>
      <c r="J70" s="136">
        <v>0.26200000000000001</v>
      </c>
      <c r="K70" s="136">
        <v>1.50327380896</v>
      </c>
      <c r="L70" s="134">
        <f t="shared" si="3"/>
        <v>1.6673310906445014</v>
      </c>
      <c r="M70" s="134">
        <f t="shared" si="4"/>
        <v>3.1</v>
      </c>
      <c r="N70" s="134">
        <f t="shared" si="5"/>
        <v>0.5</v>
      </c>
    </row>
    <row r="71" spans="1:14" s="134" customFormat="1">
      <c r="A71" s="135" t="s">
        <v>242</v>
      </c>
      <c r="B71" s="135" t="s">
        <v>93</v>
      </c>
      <c r="C71" s="135" t="s">
        <v>150</v>
      </c>
      <c r="D71" s="135">
        <v>4340</v>
      </c>
      <c r="E71" s="136">
        <v>0.22</v>
      </c>
      <c r="F71" s="136">
        <v>50.8</v>
      </c>
      <c r="G71" s="136">
        <v>0</v>
      </c>
      <c r="H71" s="136">
        <v>0.69099999999999995</v>
      </c>
      <c r="I71" s="136">
        <v>3.5999999999999997E-2</v>
      </c>
      <c r="J71" s="136">
        <v>0.26200000000000001</v>
      </c>
      <c r="K71" s="136">
        <v>0.28830954951900001</v>
      </c>
      <c r="L71" s="134">
        <f t="shared" si="3"/>
        <v>0.31977373168984019</v>
      </c>
      <c r="M71" s="134">
        <f t="shared" si="4"/>
        <v>0.6</v>
      </c>
      <c r="N71" s="134">
        <f t="shared" si="5"/>
        <v>0.1</v>
      </c>
    </row>
    <row r="72" spans="1:14" s="134" customFormat="1">
      <c r="A72" s="135" t="s">
        <v>242</v>
      </c>
      <c r="B72" s="135" t="s">
        <v>93</v>
      </c>
      <c r="C72" s="135" t="s">
        <v>150</v>
      </c>
      <c r="D72" s="135">
        <v>1330</v>
      </c>
      <c r="E72" s="136">
        <v>0.22</v>
      </c>
      <c r="F72" s="136">
        <v>50.8</v>
      </c>
      <c r="G72" s="136">
        <v>0</v>
      </c>
      <c r="H72" s="136">
        <v>1.395</v>
      </c>
      <c r="I72" s="136">
        <v>0.33900000000000002</v>
      </c>
      <c r="J72" s="136">
        <v>0.39300000000000002</v>
      </c>
      <c r="K72" s="136">
        <v>0.75297236681299995</v>
      </c>
      <c r="L72" s="134">
        <f t="shared" si="3"/>
        <v>1.252720126666788</v>
      </c>
      <c r="M72" s="134">
        <f t="shared" si="4"/>
        <v>4.8</v>
      </c>
      <c r="N72" s="134">
        <f t="shared" si="5"/>
        <v>1.3</v>
      </c>
    </row>
    <row r="73" spans="1:14" s="134" customFormat="1">
      <c r="A73" s="135" t="s">
        <v>242</v>
      </c>
      <c r="B73" s="135" t="s">
        <v>93</v>
      </c>
      <c r="C73" s="135" t="s">
        <v>150</v>
      </c>
      <c r="D73" s="135">
        <v>2210</v>
      </c>
      <c r="E73" s="136">
        <v>0.22</v>
      </c>
      <c r="F73" s="136">
        <v>50.8</v>
      </c>
      <c r="G73" s="136">
        <v>0</v>
      </c>
      <c r="H73" s="136">
        <v>1.347</v>
      </c>
      <c r="I73" s="136">
        <v>0.27400000000000002</v>
      </c>
      <c r="J73" s="136">
        <v>0.315</v>
      </c>
      <c r="K73" s="136">
        <v>8.9253371151199995E-2</v>
      </c>
      <c r="L73" s="134">
        <f t="shared" si="3"/>
        <v>0.11901937043012518</v>
      </c>
      <c r="M73" s="134">
        <f t="shared" si="4"/>
        <v>0.4</v>
      </c>
      <c r="N73" s="134">
        <f t="shared" si="5"/>
        <v>0.1</v>
      </c>
    </row>
    <row r="74" spans="1:14" s="134" customFormat="1">
      <c r="A74" s="135" t="s">
        <v>242</v>
      </c>
      <c r="B74" s="135" t="s">
        <v>95</v>
      </c>
      <c r="C74" s="135" t="s">
        <v>150</v>
      </c>
      <c r="D74" s="135">
        <v>1330</v>
      </c>
      <c r="E74" s="136">
        <v>0.22</v>
      </c>
      <c r="F74" s="136">
        <v>50.8</v>
      </c>
      <c r="G74" s="136">
        <v>0</v>
      </c>
      <c r="H74" s="136">
        <v>1.395</v>
      </c>
      <c r="I74" s="136">
        <v>0.33900000000000002</v>
      </c>
      <c r="J74" s="136">
        <v>0.39300000000000002</v>
      </c>
      <c r="K74" s="136">
        <v>0.142988224991</v>
      </c>
      <c r="L74" s="134">
        <f t="shared" si="3"/>
        <v>0.23788950991752669</v>
      </c>
      <c r="M74" s="134">
        <f t="shared" si="4"/>
        <v>0.9</v>
      </c>
      <c r="N74" s="134">
        <f t="shared" si="5"/>
        <v>0.3</v>
      </c>
    </row>
    <row r="75" spans="1:14" s="134" customFormat="1">
      <c r="A75" s="135" t="s">
        <v>242</v>
      </c>
      <c r="B75" s="135" t="s">
        <v>95</v>
      </c>
      <c r="C75" s="135" t="s">
        <v>150</v>
      </c>
      <c r="D75" s="135">
        <v>1710</v>
      </c>
      <c r="E75" s="136">
        <v>0.22</v>
      </c>
      <c r="F75" s="136">
        <v>50.8</v>
      </c>
      <c r="G75" s="136">
        <v>0</v>
      </c>
      <c r="H75" s="136">
        <v>0.96799999999999997</v>
      </c>
      <c r="I75" s="136">
        <v>0.125</v>
      </c>
      <c r="J75" s="136">
        <v>0.34100000000000003</v>
      </c>
      <c r="K75" s="136">
        <v>0.74767379539400003</v>
      </c>
      <c r="L75" s="134">
        <f t="shared" si="3"/>
        <v>1.0793169685709321</v>
      </c>
      <c r="M75" s="134">
        <f t="shared" si="4"/>
        <v>2.8</v>
      </c>
      <c r="N75" s="134">
        <f t="shared" si="5"/>
        <v>0.5</v>
      </c>
    </row>
    <row r="76" spans="1:14" s="134" customFormat="1">
      <c r="A76" s="135" t="s">
        <v>242</v>
      </c>
      <c r="B76" s="135" t="s">
        <v>95</v>
      </c>
      <c r="C76" s="135" t="s">
        <v>150</v>
      </c>
      <c r="D76" s="135">
        <v>4110</v>
      </c>
      <c r="E76" s="136">
        <v>0.22</v>
      </c>
      <c r="F76" s="136">
        <v>50.8</v>
      </c>
      <c r="G76" s="136">
        <v>0</v>
      </c>
      <c r="H76" s="136">
        <v>0.69099999999999995</v>
      </c>
      <c r="I76" s="136">
        <v>3.5999999999999997E-2</v>
      </c>
      <c r="J76" s="136">
        <v>0.26200000000000001</v>
      </c>
      <c r="K76" s="136">
        <v>1.73148916688E-2</v>
      </c>
      <c r="L76" s="134">
        <f t="shared" si="3"/>
        <v>1.9204523512921706E-2</v>
      </c>
      <c r="M76" s="134">
        <f t="shared" si="4"/>
        <v>0</v>
      </c>
      <c r="N76" s="134">
        <f t="shared" si="5"/>
        <v>0</v>
      </c>
    </row>
    <row r="77" spans="1:14" s="134" customFormat="1">
      <c r="A77" s="135" t="s">
        <v>242</v>
      </c>
      <c r="B77" s="135" t="s">
        <v>95</v>
      </c>
      <c r="C77" s="135" t="s">
        <v>150</v>
      </c>
      <c r="D77" s="135">
        <v>1400</v>
      </c>
      <c r="E77" s="136">
        <v>0.22</v>
      </c>
      <c r="F77" s="136">
        <v>50.8</v>
      </c>
      <c r="G77" s="136">
        <v>0</v>
      </c>
      <c r="H77" s="136">
        <v>0.70899999999999996</v>
      </c>
      <c r="I77" s="136">
        <v>0.11700000000000001</v>
      </c>
      <c r="J77" s="136">
        <v>0.43099999999999999</v>
      </c>
      <c r="K77" s="136">
        <v>0.73358909787899995</v>
      </c>
      <c r="L77" s="134">
        <f t="shared" si="3"/>
        <v>1.3384822150200941</v>
      </c>
      <c r="M77" s="134">
        <f t="shared" si="4"/>
        <v>2.6</v>
      </c>
      <c r="N77" s="134">
        <f t="shared" si="5"/>
        <v>0.6</v>
      </c>
    </row>
    <row r="78" spans="1:14" s="134" customFormat="1">
      <c r="A78" s="135" t="s">
        <v>242</v>
      </c>
      <c r="B78" s="135" t="s">
        <v>95</v>
      </c>
      <c r="C78" s="135" t="s">
        <v>150</v>
      </c>
      <c r="D78" s="135">
        <v>4220</v>
      </c>
      <c r="E78" s="136">
        <v>0.22</v>
      </c>
      <c r="F78" s="136">
        <v>50.8</v>
      </c>
      <c r="G78" s="136">
        <v>0</v>
      </c>
      <c r="H78" s="136">
        <v>0.69099999999999995</v>
      </c>
      <c r="I78" s="136">
        <v>3.5999999999999997E-2</v>
      </c>
      <c r="J78" s="136">
        <v>0.26200000000000001</v>
      </c>
      <c r="K78" s="136">
        <v>9.6466871602400001E-2</v>
      </c>
      <c r="L78" s="134">
        <f t="shared" si="3"/>
        <v>0.10699462285660859</v>
      </c>
      <c r="M78" s="134">
        <f t="shared" si="4"/>
        <v>0.2</v>
      </c>
      <c r="N78" s="134">
        <f t="shared" si="5"/>
        <v>0</v>
      </c>
    </row>
    <row r="79" spans="1:14" s="134" customFormat="1">
      <c r="A79" s="135" t="s">
        <v>242</v>
      </c>
      <c r="B79" s="135" t="s">
        <v>91</v>
      </c>
      <c r="C79" s="135" t="s">
        <v>150</v>
      </c>
      <c r="D79" s="135">
        <v>2210</v>
      </c>
      <c r="E79" s="136">
        <v>0.22</v>
      </c>
      <c r="F79" s="136">
        <v>50.8</v>
      </c>
      <c r="G79" s="136">
        <v>0</v>
      </c>
      <c r="H79" s="136">
        <v>1.347</v>
      </c>
      <c r="I79" s="136">
        <v>0.27400000000000002</v>
      </c>
      <c r="J79" s="136">
        <v>0.315</v>
      </c>
      <c r="K79" s="136">
        <v>23.9831141186</v>
      </c>
      <c r="L79" s="134">
        <f t="shared" si="3"/>
        <v>31.981482677153096</v>
      </c>
      <c r="M79" s="134">
        <f t="shared" si="4"/>
        <v>117.2</v>
      </c>
      <c r="N79" s="134">
        <f t="shared" si="5"/>
        <v>29.1</v>
      </c>
    </row>
    <row r="80" spans="1:14" s="134" customFormat="1">
      <c r="A80" s="135" t="s">
        <v>242</v>
      </c>
      <c r="B80" s="135" t="s">
        <v>91</v>
      </c>
      <c r="C80" s="135" t="s">
        <v>150</v>
      </c>
      <c r="D80" s="135">
        <v>4220</v>
      </c>
      <c r="E80" s="136">
        <v>0.22</v>
      </c>
      <c r="F80" s="136">
        <v>50.8</v>
      </c>
      <c r="G80" s="136">
        <v>0</v>
      </c>
      <c r="H80" s="136">
        <v>0.69099999999999995</v>
      </c>
      <c r="I80" s="136">
        <v>3.5999999999999997E-2</v>
      </c>
      <c r="J80" s="136">
        <v>0.26200000000000001</v>
      </c>
      <c r="K80" s="136">
        <v>14.1094417289</v>
      </c>
      <c r="L80" s="134">
        <f t="shared" si="3"/>
        <v>15.649252136247286</v>
      </c>
      <c r="M80" s="134">
        <f t="shared" si="4"/>
        <v>29.4</v>
      </c>
      <c r="N80" s="134">
        <f t="shared" si="5"/>
        <v>4.5999999999999996</v>
      </c>
    </row>
    <row r="81" spans="1:14" s="134" customFormat="1">
      <c r="A81" s="135" t="s">
        <v>242</v>
      </c>
      <c r="B81" s="135" t="s">
        <v>91</v>
      </c>
      <c r="C81" s="135" t="s">
        <v>150</v>
      </c>
      <c r="D81" s="135">
        <v>5300</v>
      </c>
      <c r="E81" s="136">
        <v>0.22</v>
      </c>
      <c r="F81" s="136">
        <v>50.8</v>
      </c>
      <c r="G81" s="136">
        <v>0</v>
      </c>
      <c r="H81" s="136">
        <v>0.505</v>
      </c>
      <c r="I81" s="136">
        <v>6.8000000000000005E-2</v>
      </c>
      <c r="J81" s="136">
        <v>5.2999999999999999E-2</v>
      </c>
      <c r="K81" s="136">
        <v>3.6526921700999999</v>
      </c>
      <c r="L81" s="134">
        <f t="shared" si="3"/>
        <v>0.81954236656476986</v>
      </c>
      <c r="M81" s="134">
        <f t="shared" si="4"/>
        <v>1.1000000000000001</v>
      </c>
      <c r="N81" s="134">
        <f t="shared" si="5"/>
        <v>1</v>
      </c>
    </row>
    <row r="82" spans="1:14" s="134" customFormat="1">
      <c r="A82" s="135" t="s">
        <v>242</v>
      </c>
      <c r="B82" s="135" t="s">
        <v>93</v>
      </c>
      <c r="C82" s="135" t="s">
        <v>150</v>
      </c>
      <c r="D82" s="135">
        <v>4200</v>
      </c>
      <c r="E82" s="136">
        <v>0.22</v>
      </c>
      <c r="F82" s="136">
        <v>50.8</v>
      </c>
      <c r="G82" s="136">
        <v>0</v>
      </c>
      <c r="H82" s="136">
        <v>0.69099999999999995</v>
      </c>
      <c r="I82" s="136">
        <v>3.5999999999999997E-2</v>
      </c>
      <c r="J82" s="136">
        <v>0.26200000000000001</v>
      </c>
      <c r="K82" s="136">
        <v>0.11598748788799999</v>
      </c>
      <c r="L82" s="134">
        <f t="shared" si="3"/>
        <v>0.12864558906617704</v>
      </c>
      <c r="M82" s="134">
        <f t="shared" si="4"/>
        <v>0.2</v>
      </c>
      <c r="N82" s="134">
        <f t="shared" si="5"/>
        <v>0</v>
      </c>
    </row>
    <row r="83" spans="1:14" s="134" customFormat="1">
      <c r="A83" s="135" t="s">
        <v>242</v>
      </c>
      <c r="B83" s="135" t="s">
        <v>93</v>
      </c>
      <c r="C83" s="135" t="s">
        <v>150</v>
      </c>
      <c r="D83" s="135">
        <v>2210</v>
      </c>
      <c r="E83" s="136">
        <v>0.22</v>
      </c>
      <c r="F83" s="136">
        <v>50.8</v>
      </c>
      <c r="G83" s="136">
        <v>0</v>
      </c>
      <c r="H83" s="136">
        <v>1.347</v>
      </c>
      <c r="I83" s="136">
        <v>0.27400000000000002</v>
      </c>
      <c r="J83" s="136">
        <v>0.315</v>
      </c>
      <c r="K83" s="136">
        <v>6.5983736710000004E-2</v>
      </c>
      <c r="L83" s="134">
        <f t="shared" si="3"/>
        <v>8.7989312902785E-2</v>
      </c>
      <c r="M83" s="134">
        <f t="shared" si="4"/>
        <v>0.3</v>
      </c>
      <c r="N83" s="134">
        <f t="shared" si="5"/>
        <v>0.1</v>
      </c>
    </row>
    <row r="84" spans="1:14" s="134" customFormat="1">
      <c r="A84" s="135" t="s">
        <v>242</v>
      </c>
      <c r="B84" s="135" t="s">
        <v>93</v>
      </c>
      <c r="C84" s="135" t="s">
        <v>150</v>
      </c>
      <c r="D84" s="135">
        <v>4220</v>
      </c>
      <c r="E84" s="136">
        <v>0.22</v>
      </c>
      <c r="F84" s="136">
        <v>50.8</v>
      </c>
      <c r="G84" s="136">
        <v>0</v>
      </c>
      <c r="H84" s="136">
        <v>0.69099999999999995</v>
      </c>
      <c r="I84" s="136">
        <v>3.5999999999999997E-2</v>
      </c>
      <c r="J84" s="136">
        <v>0.26200000000000001</v>
      </c>
      <c r="K84" s="136">
        <v>5.3758544724800003E-2</v>
      </c>
      <c r="L84" s="134">
        <f t="shared" si="3"/>
        <v>5.9625393905766509E-2</v>
      </c>
      <c r="M84" s="134">
        <f t="shared" si="4"/>
        <v>0.1</v>
      </c>
      <c r="N84" s="134">
        <f t="shared" si="5"/>
        <v>0</v>
      </c>
    </row>
    <row r="85" spans="1:14" s="134" customFormat="1">
      <c r="A85" s="135" t="s">
        <v>242</v>
      </c>
      <c r="B85" s="135" t="s">
        <v>93</v>
      </c>
      <c r="C85" s="135" t="s">
        <v>150</v>
      </c>
      <c r="D85" s="135">
        <v>5300</v>
      </c>
      <c r="E85" s="136">
        <v>0.22</v>
      </c>
      <c r="F85" s="136">
        <v>50.8</v>
      </c>
      <c r="G85" s="136">
        <v>0</v>
      </c>
      <c r="H85" s="136">
        <v>0.505</v>
      </c>
      <c r="I85" s="136">
        <v>6.8000000000000005E-2</v>
      </c>
      <c r="J85" s="136">
        <v>5.2999999999999999E-2</v>
      </c>
      <c r="K85" s="136">
        <v>0.47503568429499998</v>
      </c>
      <c r="L85" s="134">
        <f t="shared" si="3"/>
        <v>0.10658217303298816</v>
      </c>
      <c r="M85" s="134">
        <f t="shared" si="4"/>
        <v>0.1</v>
      </c>
      <c r="N85" s="134">
        <f t="shared" si="5"/>
        <v>0.1</v>
      </c>
    </row>
    <row r="86" spans="1:14" s="134" customFormat="1">
      <c r="A86" s="135" t="s">
        <v>242</v>
      </c>
      <c r="B86" s="135"/>
      <c r="C86" s="135" t="s">
        <v>150</v>
      </c>
      <c r="D86" s="135">
        <v>5300</v>
      </c>
      <c r="E86" s="136">
        <v>0.22</v>
      </c>
      <c r="F86" s="136">
        <v>50.8</v>
      </c>
      <c r="G86" s="136">
        <v>0</v>
      </c>
      <c r="H86" s="136">
        <v>0.505</v>
      </c>
      <c r="I86" s="136">
        <v>6.8000000000000005E-2</v>
      </c>
      <c r="J86" s="136">
        <v>5.2999999999999999E-2</v>
      </c>
      <c r="K86" s="136">
        <v>0.400850953477</v>
      </c>
      <c r="L86" s="134">
        <f t="shared" si="3"/>
        <v>8.9937592261789559E-2</v>
      </c>
      <c r="M86" s="134">
        <f t="shared" si="4"/>
        <v>0.1</v>
      </c>
      <c r="N86" s="134">
        <f t="shared" si="5"/>
        <v>0.1</v>
      </c>
    </row>
    <row r="87" spans="1:14" s="134" customFormat="1">
      <c r="A87" s="135" t="s">
        <v>242</v>
      </c>
      <c r="B87" s="135"/>
      <c r="C87" s="135" t="s">
        <v>150</v>
      </c>
      <c r="D87" s="135">
        <v>2210</v>
      </c>
      <c r="E87" s="136">
        <v>0.22</v>
      </c>
      <c r="F87" s="136">
        <v>50.8</v>
      </c>
      <c r="G87" s="136">
        <v>0</v>
      </c>
      <c r="H87" s="136">
        <v>1.347</v>
      </c>
      <c r="I87" s="136">
        <v>0.27400000000000002</v>
      </c>
      <c r="J87" s="136">
        <v>0.315</v>
      </c>
      <c r="K87" s="136">
        <v>0.18509677707899999</v>
      </c>
      <c r="L87" s="134">
        <f t="shared" si="3"/>
        <v>0.24682655223484648</v>
      </c>
      <c r="M87" s="134">
        <f t="shared" si="4"/>
        <v>0.9</v>
      </c>
      <c r="N87" s="134">
        <f t="shared" si="5"/>
        <v>0.2</v>
      </c>
    </row>
    <row r="88" spans="1:14" s="134" customFormat="1">
      <c r="A88" s="135" t="s">
        <v>242</v>
      </c>
      <c r="B88" s="135"/>
      <c r="C88" s="135" t="s">
        <v>150</v>
      </c>
      <c r="D88" s="135">
        <v>2210</v>
      </c>
      <c r="E88" s="136">
        <v>0.22</v>
      </c>
      <c r="F88" s="136">
        <v>50.8</v>
      </c>
      <c r="G88" s="136">
        <v>0</v>
      </c>
      <c r="H88" s="136">
        <v>1.347</v>
      </c>
      <c r="I88" s="136">
        <v>0.27400000000000002</v>
      </c>
      <c r="J88" s="136">
        <v>0.315</v>
      </c>
      <c r="K88" s="136">
        <v>1.48071824731</v>
      </c>
      <c r="L88" s="134">
        <f t="shared" si="3"/>
        <v>1.9745377827878849</v>
      </c>
      <c r="M88" s="134">
        <f t="shared" si="4"/>
        <v>7.2</v>
      </c>
      <c r="N88" s="134">
        <f t="shared" si="5"/>
        <v>1.8</v>
      </c>
    </row>
    <row r="89" spans="1:14" s="134" customFormat="1">
      <c r="A89" s="135" t="s">
        <v>242</v>
      </c>
      <c r="B89" s="135"/>
      <c r="C89" s="135" t="s">
        <v>150</v>
      </c>
      <c r="D89" s="135">
        <v>2210</v>
      </c>
      <c r="E89" s="136">
        <v>0.22</v>
      </c>
      <c r="F89" s="136">
        <v>50.8</v>
      </c>
      <c r="G89" s="136">
        <v>0</v>
      </c>
      <c r="H89" s="136">
        <v>1.347</v>
      </c>
      <c r="I89" s="136">
        <v>0.27400000000000002</v>
      </c>
      <c r="J89" s="136">
        <v>0.315</v>
      </c>
      <c r="K89" s="136">
        <v>0.26160612908600001</v>
      </c>
      <c r="L89" s="134">
        <f t="shared" si="3"/>
        <v>0.34885177313618093</v>
      </c>
      <c r="M89" s="134">
        <f t="shared" si="4"/>
        <v>1.3</v>
      </c>
      <c r="N89" s="134">
        <f t="shared" si="5"/>
        <v>0.3</v>
      </c>
    </row>
    <row r="90" spans="1:14" s="134" customFormat="1">
      <c r="A90" s="135" t="s">
        <v>242</v>
      </c>
      <c r="B90" s="135"/>
      <c r="C90" s="135" t="s">
        <v>150</v>
      </c>
      <c r="D90" s="135">
        <v>6172</v>
      </c>
      <c r="E90" s="136">
        <v>0.22</v>
      </c>
      <c r="F90" s="136">
        <v>50.8</v>
      </c>
      <c r="G90" s="136">
        <v>0</v>
      </c>
      <c r="H90" s="136">
        <v>0.60699999999999998</v>
      </c>
      <c r="I90" s="136">
        <v>3.3000000000000002E-2</v>
      </c>
      <c r="J90" s="136">
        <v>2.5999999999999999E-2</v>
      </c>
      <c r="K90" s="136">
        <v>0.32536946543099998</v>
      </c>
      <c r="L90" s="134">
        <f t="shared" si="3"/>
        <v>3.5812332495105396E-2</v>
      </c>
      <c r="M90" s="134">
        <f t="shared" si="4"/>
        <v>0.1</v>
      </c>
      <c r="N90" s="134">
        <f t="shared" si="5"/>
        <v>0.1</v>
      </c>
    </row>
    <row r="91" spans="1:14" s="134" customFormat="1">
      <c r="A91" s="135" t="s">
        <v>242</v>
      </c>
      <c r="B91" s="135"/>
      <c r="C91" s="135" t="s">
        <v>150</v>
      </c>
      <c r="D91" s="135">
        <v>6172</v>
      </c>
      <c r="E91" s="136">
        <v>0.22</v>
      </c>
      <c r="F91" s="136">
        <v>50.8</v>
      </c>
      <c r="G91" s="136">
        <v>0</v>
      </c>
      <c r="H91" s="136">
        <v>0.60699999999999998</v>
      </c>
      <c r="I91" s="136">
        <v>3.3000000000000002E-2</v>
      </c>
      <c r="J91" s="136">
        <v>2.5999999999999999E-2</v>
      </c>
      <c r="K91" s="136">
        <v>5.5984325624200002</v>
      </c>
      <c r="L91" s="134">
        <f t="shared" si="3"/>
        <v>0.6162008107036947</v>
      </c>
      <c r="M91" s="134">
        <f t="shared" si="4"/>
        <v>1</v>
      </c>
      <c r="N91" s="134">
        <f t="shared" si="5"/>
        <v>1.3</v>
      </c>
    </row>
    <row r="92" spans="1:14" s="134" customFormat="1">
      <c r="A92" s="135" t="s">
        <v>242</v>
      </c>
      <c r="B92" s="135"/>
      <c r="C92" s="135" t="s">
        <v>150</v>
      </c>
      <c r="D92" s="135">
        <v>6172</v>
      </c>
      <c r="E92" s="136">
        <v>0.22</v>
      </c>
      <c r="F92" s="136">
        <v>50.8</v>
      </c>
      <c r="G92" s="136">
        <v>0</v>
      </c>
      <c r="H92" s="136">
        <v>0.60699999999999998</v>
      </c>
      <c r="I92" s="136">
        <v>3.3000000000000002E-2</v>
      </c>
      <c r="J92" s="136">
        <v>2.5999999999999999E-2</v>
      </c>
      <c r="K92" s="136">
        <v>0.148807380588</v>
      </c>
      <c r="L92" s="134">
        <f t="shared" si="3"/>
        <v>1.6378732356719199E-2</v>
      </c>
      <c r="M92" s="134">
        <f t="shared" si="4"/>
        <v>0</v>
      </c>
      <c r="N92" s="134">
        <f t="shared" si="5"/>
        <v>0</v>
      </c>
    </row>
    <row r="93" spans="1:14" s="134" customFormat="1">
      <c r="A93" s="135" t="s">
        <v>242</v>
      </c>
      <c r="B93" s="135"/>
      <c r="C93" s="135" t="s">
        <v>150</v>
      </c>
      <c r="D93" s="135">
        <v>6172</v>
      </c>
      <c r="E93" s="136">
        <v>0.22</v>
      </c>
      <c r="F93" s="136">
        <v>50.8</v>
      </c>
      <c r="G93" s="136">
        <v>0</v>
      </c>
      <c r="H93" s="136">
        <v>0.60699999999999998</v>
      </c>
      <c r="I93" s="136">
        <v>3.3000000000000002E-2</v>
      </c>
      <c r="J93" s="136">
        <v>2.5999999999999999E-2</v>
      </c>
      <c r="K93" s="136">
        <v>0.71142996234599998</v>
      </c>
      <c r="L93" s="134">
        <f t="shared" si="3"/>
        <v>7.8304724522216387E-2</v>
      </c>
      <c r="M93" s="134">
        <f t="shared" si="4"/>
        <v>0.1</v>
      </c>
      <c r="N93" s="134">
        <f t="shared" si="5"/>
        <v>0.2</v>
      </c>
    </row>
    <row r="94" spans="1:14" s="134" customFormat="1">
      <c r="A94" s="135" t="s">
        <v>242</v>
      </c>
      <c r="B94" s="135" t="s">
        <v>93</v>
      </c>
      <c r="C94" s="135" t="s">
        <v>150</v>
      </c>
      <c r="D94" s="135">
        <v>1710</v>
      </c>
      <c r="E94" s="136">
        <v>0.22</v>
      </c>
      <c r="F94" s="136">
        <v>50.8</v>
      </c>
      <c r="G94" s="136">
        <v>0</v>
      </c>
      <c r="H94" s="136">
        <v>0.96799999999999997</v>
      </c>
      <c r="I94" s="136">
        <v>0.125</v>
      </c>
      <c r="J94" s="136">
        <v>0.34100000000000003</v>
      </c>
      <c r="K94" s="136">
        <v>4.4980315842100002E-3</v>
      </c>
      <c r="L94" s="134">
        <f t="shared" si="3"/>
        <v>6.4932084605794161E-3</v>
      </c>
      <c r="M94" s="134">
        <f t="shared" si="4"/>
        <v>0</v>
      </c>
      <c r="N94" s="134">
        <f t="shared" si="5"/>
        <v>0</v>
      </c>
    </row>
    <row r="95" spans="1:14" s="134" customFormat="1">
      <c r="A95" s="135" t="s">
        <v>242</v>
      </c>
      <c r="B95" s="135"/>
      <c r="C95" s="135" t="s">
        <v>150</v>
      </c>
      <c r="D95" s="135">
        <v>2210</v>
      </c>
      <c r="E95" s="136">
        <v>0.22</v>
      </c>
      <c r="F95" s="136">
        <v>50.8</v>
      </c>
      <c r="G95" s="136">
        <v>0</v>
      </c>
      <c r="H95" s="136">
        <v>1.347</v>
      </c>
      <c r="I95" s="136">
        <v>0.27400000000000002</v>
      </c>
      <c r="J95" s="136">
        <v>0.315</v>
      </c>
      <c r="K95" s="136">
        <v>4.4428393273599999E-3</v>
      </c>
      <c r="L95" s="134">
        <f t="shared" si="3"/>
        <v>5.9245262430345598E-3</v>
      </c>
      <c r="M95" s="134">
        <f t="shared" si="4"/>
        <v>0</v>
      </c>
      <c r="N95" s="134">
        <f t="shared" si="5"/>
        <v>0</v>
      </c>
    </row>
    <row r="96" spans="1:14" s="134" customFormat="1">
      <c r="A96" s="135" t="s">
        <v>242</v>
      </c>
      <c r="B96" s="135"/>
      <c r="C96" s="135" t="s">
        <v>150</v>
      </c>
      <c r="D96" s="135">
        <v>2210</v>
      </c>
      <c r="E96" s="136">
        <v>0.22</v>
      </c>
      <c r="F96" s="136">
        <v>50.8</v>
      </c>
      <c r="G96" s="136">
        <v>0</v>
      </c>
      <c r="H96" s="136">
        <v>1.347</v>
      </c>
      <c r="I96" s="136">
        <v>0.27400000000000002</v>
      </c>
      <c r="J96" s="136">
        <v>0.315</v>
      </c>
      <c r="K96" s="136">
        <v>6.6650796679800006E-2</v>
      </c>
      <c r="L96" s="134">
        <f t="shared" si="3"/>
        <v>8.88788373725133E-2</v>
      </c>
      <c r="M96" s="134">
        <f t="shared" si="4"/>
        <v>0.3</v>
      </c>
      <c r="N96" s="134">
        <f t="shared" si="5"/>
        <v>0.1</v>
      </c>
    </row>
    <row r="97" spans="1:14" s="134" customFormat="1">
      <c r="A97" s="135" t="s">
        <v>242</v>
      </c>
      <c r="B97" s="135"/>
      <c r="C97" s="135" t="s">
        <v>150</v>
      </c>
      <c r="D97" s="135">
        <v>2210</v>
      </c>
      <c r="E97" s="136">
        <v>0.22</v>
      </c>
      <c r="F97" s="136">
        <v>50.8</v>
      </c>
      <c r="G97" s="136">
        <v>0</v>
      </c>
      <c r="H97" s="136">
        <v>1.347</v>
      </c>
      <c r="I97" s="136">
        <v>0.27400000000000002</v>
      </c>
      <c r="J97" s="136">
        <v>0.315</v>
      </c>
      <c r="K97" s="136">
        <v>0.14940692182599999</v>
      </c>
      <c r="L97" s="134">
        <f t="shared" si="3"/>
        <v>0.19923413025497097</v>
      </c>
      <c r="M97" s="134">
        <f t="shared" si="4"/>
        <v>0.7</v>
      </c>
      <c r="N97" s="134">
        <f t="shared" si="5"/>
        <v>0.2</v>
      </c>
    </row>
    <row r="98" spans="1:14" s="134" customFormat="1">
      <c r="A98" s="135" t="s">
        <v>242</v>
      </c>
      <c r="B98" s="135"/>
      <c r="C98" s="135" t="s">
        <v>150</v>
      </c>
      <c r="D98" s="135">
        <v>2210</v>
      </c>
      <c r="E98" s="136">
        <v>0.22</v>
      </c>
      <c r="F98" s="136">
        <v>50.8</v>
      </c>
      <c r="G98" s="136">
        <v>0</v>
      </c>
      <c r="H98" s="136">
        <v>1.347</v>
      </c>
      <c r="I98" s="136">
        <v>0.27400000000000002</v>
      </c>
      <c r="J98" s="136">
        <v>0.315</v>
      </c>
      <c r="K98" s="136">
        <v>0.348578447407</v>
      </c>
      <c r="L98" s="134">
        <f t="shared" si="3"/>
        <v>0.46482935961723443</v>
      </c>
      <c r="M98" s="134">
        <f t="shared" si="4"/>
        <v>1.7</v>
      </c>
      <c r="N98" s="134">
        <f t="shared" si="5"/>
        <v>0.4</v>
      </c>
    </row>
    <row r="99" spans="1:14" s="134" customFormat="1">
      <c r="A99" s="135" t="s">
        <v>242</v>
      </c>
      <c r="B99" s="135"/>
      <c r="C99" s="135" t="s">
        <v>150</v>
      </c>
      <c r="D99" s="135">
        <v>2210</v>
      </c>
      <c r="E99" s="136">
        <v>0.22</v>
      </c>
      <c r="F99" s="136">
        <v>50.8</v>
      </c>
      <c r="G99" s="136">
        <v>0</v>
      </c>
      <c r="H99" s="136">
        <v>1.347</v>
      </c>
      <c r="I99" s="136">
        <v>0.27400000000000002</v>
      </c>
      <c r="J99" s="136">
        <v>0.315</v>
      </c>
      <c r="K99" s="136">
        <v>0.58466221888199998</v>
      </c>
      <c r="L99" s="134">
        <f t="shared" si="3"/>
        <v>0.77964706887914692</v>
      </c>
      <c r="M99" s="134">
        <f t="shared" si="4"/>
        <v>2.9</v>
      </c>
      <c r="N99" s="134">
        <f t="shared" si="5"/>
        <v>0.7</v>
      </c>
    </row>
    <row r="100" spans="1:14" s="134" customFormat="1">
      <c r="A100" s="135" t="s">
        <v>242</v>
      </c>
      <c r="B100" s="135"/>
      <c r="C100" s="135" t="s">
        <v>150</v>
      </c>
      <c r="D100" s="135">
        <v>2210</v>
      </c>
      <c r="E100" s="136">
        <v>0.22</v>
      </c>
      <c r="F100" s="136">
        <v>50.8</v>
      </c>
      <c r="G100" s="136">
        <v>0</v>
      </c>
      <c r="H100" s="136">
        <v>1.347</v>
      </c>
      <c r="I100" s="136">
        <v>0.27400000000000002</v>
      </c>
      <c r="J100" s="136">
        <v>0.315</v>
      </c>
      <c r="K100" s="136">
        <v>0.19352494890800001</v>
      </c>
      <c r="L100" s="134">
        <f t="shared" si="3"/>
        <v>0.258065519368818</v>
      </c>
      <c r="M100" s="134">
        <f t="shared" si="4"/>
        <v>0.9</v>
      </c>
      <c r="N100" s="134">
        <f t="shared" si="5"/>
        <v>0.2</v>
      </c>
    </row>
    <row r="101" spans="1:14" s="134" customFormat="1">
      <c r="A101" s="135" t="s">
        <v>242</v>
      </c>
      <c r="B101" s="135"/>
      <c r="C101" s="135" t="s">
        <v>150</v>
      </c>
      <c r="D101" s="135">
        <v>2210</v>
      </c>
      <c r="E101" s="136">
        <v>0.22</v>
      </c>
      <c r="F101" s="136">
        <v>50.8</v>
      </c>
      <c r="G101" s="136">
        <v>0</v>
      </c>
      <c r="H101" s="136">
        <v>1.347</v>
      </c>
      <c r="I101" s="136">
        <v>0.27400000000000002</v>
      </c>
      <c r="J101" s="136">
        <v>0.315</v>
      </c>
      <c r="K101" s="136">
        <v>9.6203344071700003E-2</v>
      </c>
      <c r="L101" s="134">
        <f t="shared" si="3"/>
        <v>0.12828715931961196</v>
      </c>
      <c r="M101" s="134">
        <f t="shared" si="4"/>
        <v>0.5</v>
      </c>
      <c r="N101" s="134">
        <f t="shared" si="5"/>
        <v>0.1</v>
      </c>
    </row>
    <row r="102" spans="1:14" s="134" customFormat="1">
      <c r="A102" s="135" t="s">
        <v>242</v>
      </c>
      <c r="B102" s="135"/>
      <c r="C102" s="135" t="s">
        <v>150</v>
      </c>
      <c r="D102" s="135">
        <v>2210</v>
      </c>
      <c r="E102" s="136">
        <v>0.22</v>
      </c>
      <c r="F102" s="136">
        <v>50.8</v>
      </c>
      <c r="G102" s="136">
        <v>0</v>
      </c>
      <c r="H102" s="136">
        <v>1.347</v>
      </c>
      <c r="I102" s="136">
        <v>0.27400000000000002</v>
      </c>
      <c r="J102" s="136">
        <v>0.315</v>
      </c>
      <c r="K102" s="136">
        <v>0.103820510793</v>
      </c>
      <c r="L102" s="134">
        <f t="shared" si="3"/>
        <v>0.13844465114246549</v>
      </c>
      <c r="M102" s="134">
        <f t="shared" si="4"/>
        <v>0.5</v>
      </c>
      <c r="N102" s="134">
        <f t="shared" si="5"/>
        <v>0.1</v>
      </c>
    </row>
    <row r="103" spans="1:14" s="134" customFormat="1">
      <c r="A103" s="135" t="s">
        <v>242</v>
      </c>
      <c r="B103" s="135"/>
      <c r="C103" s="135" t="s">
        <v>150</v>
      </c>
      <c r="D103" s="135">
        <v>5300</v>
      </c>
      <c r="E103" s="136">
        <v>0.22</v>
      </c>
      <c r="F103" s="136">
        <v>50.8</v>
      </c>
      <c r="G103" s="136">
        <v>0</v>
      </c>
      <c r="H103" s="136">
        <v>0.505</v>
      </c>
      <c r="I103" s="136">
        <v>6.8000000000000005E-2</v>
      </c>
      <c r="J103" s="136">
        <v>5.2999999999999999E-2</v>
      </c>
      <c r="K103" s="136">
        <v>4.1592570850299999E-2</v>
      </c>
      <c r="L103" s="134">
        <f t="shared" si="3"/>
        <v>9.3319864797789757E-3</v>
      </c>
      <c r="M103" s="134">
        <f t="shared" si="4"/>
        <v>0</v>
      </c>
      <c r="N103" s="134">
        <f t="shared" si="5"/>
        <v>0</v>
      </c>
    </row>
    <row r="104" spans="1:14" s="134" customFormat="1">
      <c r="A104" s="135" t="s">
        <v>242</v>
      </c>
      <c r="B104" s="135" t="s">
        <v>95</v>
      </c>
      <c r="C104" s="135" t="s">
        <v>150</v>
      </c>
      <c r="D104" s="135">
        <v>2210</v>
      </c>
      <c r="E104" s="136">
        <v>0.22</v>
      </c>
      <c r="F104" s="136">
        <v>50.8</v>
      </c>
      <c r="G104" s="136">
        <v>0</v>
      </c>
      <c r="H104" s="136">
        <v>1.347</v>
      </c>
      <c r="I104" s="136">
        <v>0.27400000000000002</v>
      </c>
      <c r="J104" s="136">
        <v>0.315</v>
      </c>
      <c r="K104" s="136">
        <v>1.74615455225E-2</v>
      </c>
      <c r="L104" s="134">
        <f t="shared" si="3"/>
        <v>2.3284970954253748E-2</v>
      </c>
      <c r="M104" s="134">
        <f t="shared" si="4"/>
        <v>0.1</v>
      </c>
      <c r="N104" s="134">
        <f t="shared" si="5"/>
        <v>0</v>
      </c>
    </row>
    <row r="105" spans="1:14" s="134" customFormat="1">
      <c r="A105" s="135" t="s">
        <v>242</v>
      </c>
      <c r="B105" s="135" t="s">
        <v>95</v>
      </c>
      <c r="C105" s="135" t="s">
        <v>150</v>
      </c>
      <c r="D105" s="135">
        <v>4200</v>
      </c>
      <c r="E105" s="136">
        <v>0.22</v>
      </c>
      <c r="F105" s="136">
        <v>50.8</v>
      </c>
      <c r="G105" s="136">
        <v>0</v>
      </c>
      <c r="H105" s="136">
        <v>0.69099999999999995</v>
      </c>
      <c r="I105" s="136">
        <v>3.5999999999999997E-2</v>
      </c>
      <c r="J105" s="136">
        <v>0.26200000000000001</v>
      </c>
      <c r="K105" s="136">
        <v>1.2227367032500001</v>
      </c>
      <c r="L105" s="134">
        <f t="shared" si="3"/>
        <v>1.3561780354646833</v>
      </c>
      <c r="M105" s="134">
        <f t="shared" si="4"/>
        <v>2.5</v>
      </c>
      <c r="N105" s="134">
        <f t="shared" si="5"/>
        <v>0.4</v>
      </c>
    </row>
    <row r="106" spans="1:14" s="134" customFormat="1">
      <c r="A106" s="135" t="s">
        <v>242</v>
      </c>
      <c r="B106" s="135" t="s">
        <v>95</v>
      </c>
      <c r="C106" s="135" t="s">
        <v>150</v>
      </c>
      <c r="D106" s="135">
        <v>2210</v>
      </c>
      <c r="E106" s="136">
        <v>0.22</v>
      </c>
      <c r="F106" s="136">
        <v>50.8</v>
      </c>
      <c r="G106" s="136">
        <v>0</v>
      </c>
      <c r="H106" s="136">
        <v>1.347</v>
      </c>
      <c r="I106" s="136">
        <v>0.27400000000000002</v>
      </c>
      <c r="J106" s="136">
        <v>0.315</v>
      </c>
      <c r="K106" s="136">
        <v>2.2068410587699998</v>
      </c>
      <c r="L106" s="134">
        <f t="shared" si="3"/>
        <v>2.9428225518697944</v>
      </c>
      <c r="M106" s="134">
        <f t="shared" si="4"/>
        <v>10.8</v>
      </c>
      <c r="N106" s="134">
        <f t="shared" si="5"/>
        <v>2.7</v>
      </c>
    </row>
    <row r="107" spans="1:14" s="134" customFormat="1">
      <c r="A107" s="135" t="s">
        <v>242</v>
      </c>
      <c r="B107" s="135" t="s">
        <v>95</v>
      </c>
      <c r="C107" s="135" t="s">
        <v>150</v>
      </c>
      <c r="D107" s="135">
        <v>2210</v>
      </c>
      <c r="E107" s="136">
        <v>0.22</v>
      </c>
      <c r="F107" s="136">
        <v>50.8</v>
      </c>
      <c r="G107" s="136">
        <v>0</v>
      </c>
      <c r="H107" s="136">
        <v>1.347</v>
      </c>
      <c r="I107" s="136">
        <v>0.27400000000000002</v>
      </c>
      <c r="J107" s="136">
        <v>0.315</v>
      </c>
      <c r="K107" s="136">
        <v>0.18210816165900001</v>
      </c>
      <c r="L107" s="134">
        <f t="shared" si="3"/>
        <v>0.24284123357227649</v>
      </c>
      <c r="M107" s="134">
        <f t="shared" si="4"/>
        <v>0.9</v>
      </c>
      <c r="N107" s="134">
        <f t="shared" si="5"/>
        <v>0.2</v>
      </c>
    </row>
    <row r="108" spans="1:14" s="134" customFormat="1">
      <c r="A108" s="135" t="s">
        <v>242</v>
      </c>
      <c r="B108" s="135"/>
      <c r="C108" s="135" t="s">
        <v>150</v>
      </c>
      <c r="D108" s="135">
        <v>2210</v>
      </c>
      <c r="E108" s="136">
        <v>0.22</v>
      </c>
      <c r="F108" s="136">
        <v>50.8</v>
      </c>
      <c r="G108" s="136">
        <v>0</v>
      </c>
      <c r="H108" s="136">
        <v>1.347</v>
      </c>
      <c r="I108" s="136">
        <v>0.27400000000000002</v>
      </c>
      <c r="J108" s="136">
        <v>0.315</v>
      </c>
      <c r="K108" s="136">
        <v>0.11244699515500001</v>
      </c>
      <c r="L108" s="134">
        <f t="shared" si="3"/>
        <v>0.1499480680391925</v>
      </c>
      <c r="M108" s="134">
        <f t="shared" si="4"/>
        <v>0.5</v>
      </c>
      <c r="N108" s="134">
        <f t="shared" si="5"/>
        <v>0.1</v>
      </c>
    </row>
    <row r="109" spans="1:14" s="134" customFormat="1">
      <c r="A109" s="135" t="s">
        <v>242</v>
      </c>
      <c r="B109" s="135"/>
      <c r="C109" s="135" t="s">
        <v>150</v>
      </c>
      <c r="D109" s="135">
        <v>2210</v>
      </c>
      <c r="E109" s="136">
        <v>0.22</v>
      </c>
      <c r="F109" s="136">
        <v>50.8</v>
      </c>
      <c r="G109" s="136">
        <v>0</v>
      </c>
      <c r="H109" s="136">
        <v>1.347</v>
      </c>
      <c r="I109" s="136">
        <v>0.27400000000000002</v>
      </c>
      <c r="J109" s="136">
        <v>0.315</v>
      </c>
      <c r="K109" s="136">
        <v>6.2534566819999998E-2</v>
      </c>
      <c r="L109" s="134">
        <f t="shared" si="3"/>
        <v>8.3389844854469986E-2</v>
      </c>
      <c r="M109" s="134">
        <f t="shared" si="4"/>
        <v>0.3</v>
      </c>
      <c r="N109" s="134">
        <f t="shared" si="5"/>
        <v>0.1</v>
      </c>
    </row>
    <row r="110" spans="1:14" s="134" customFormat="1">
      <c r="A110" s="135" t="s">
        <v>242</v>
      </c>
      <c r="B110" s="135"/>
      <c r="C110" s="135" t="s">
        <v>150</v>
      </c>
      <c r="D110" s="135">
        <v>2210</v>
      </c>
      <c r="E110" s="136">
        <v>0.22</v>
      </c>
      <c r="F110" s="136">
        <v>50.8</v>
      </c>
      <c r="G110" s="136">
        <v>0</v>
      </c>
      <c r="H110" s="136">
        <v>1.347</v>
      </c>
      <c r="I110" s="136">
        <v>0.27400000000000002</v>
      </c>
      <c r="J110" s="136">
        <v>0.315</v>
      </c>
      <c r="K110" s="136">
        <v>8.2257115817299997</v>
      </c>
      <c r="L110" s="134">
        <f t="shared" si="3"/>
        <v>10.968986394236955</v>
      </c>
      <c r="M110" s="134">
        <f t="shared" si="4"/>
        <v>40.200000000000003</v>
      </c>
      <c r="N110" s="134">
        <f t="shared" si="5"/>
        <v>10</v>
      </c>
    </row>
    <row r="111" spans="1:14" s="134" customFormat="1">
      <c r="A111" s="135" t="s">
        <v>242</v>
      </c>
      <c r="B111" s="135"/>
      <c r="C111" s="135" t="s">
        <v>150</v>
      </c>
      <c r="D111" s="135">
        <v>2210</v>
      </c>
      <c r="E111" s="136">
        <v>0.22</v>
      </c>
      <c r="F111" s="136">
        <v>50.8</v>
      </c>
      <c r="G111" s="136">
        <v>0</v>
      </c>
      <c r="H111" s="136">
        <v>1.347</v>
      </c>
      <c r="I111" s="136">
        <v>0.27400000000000002</v>
      </c>
      <c r="J111" s="136">
        <v>0.315</v>
      </c>
      <c r="K111" s="136">
        <v>0.16541167756200001</v>
      </c>
      <c r="L111" s="134">
        <f t="shared" si="3"/>
        <v>0.22057647202892702</v>
      </c>
      <c r="M111" s="134">
        <f t="shared" si="4"/>
        <v>0.8</v>
      </c>
      <c r="N111" s="134">
        <f t="shared" si="5"/>
        <v>0.2</v>
      </c>
    </row>
    <row r="112" spans="1:14" s="134" customFormat="1">
      <c r="A112" s="135" t="s">
        <v>242</v>
      </c>
      <c r="B112" s="135"/>
      <c r="C112" s="135" t="s">
        <v>150</v>
      </c>
      <c r="D112" s="135">
        <v>2210</v>
      </c>
      <c r="E112" s="136">
        <v>0.22</v>
      </c>
      <c r="F112" s="136">
        <v>50.8</v>
      </c>
      <c r="G112" s="136">
        <v>0</v>
      </c>
      <c r="H112" s="136">
        <v>1.347</v>
      </c>
      <c r="I112" s="136">
        <v>0.27400000000000002</v>
      </c>
      <c r="J112" s="136">
        <v>0.315</v>
      </c>
      <c r="K112" s="136">
        <v>5.9980331482500002</v>
      </c>
      <c r="L112" s="134">
        <f t="shared" si="3"/>
        <v>7.9983772031913745</v>
      </c>
      <c r="M112" s="134">
        <f t="shared" si="4"/>
        <v>29.3</v>
      </c>
      <c r="N112" s="134">
        <f t="shared" si="5"/>
        <v>7.3</v>
      </c>
    </row>
    <row r="113" spans="1:14" s="134" customFormat="1">
      <c r="A113" s="135" t="s">
        <v>242</v>
      </c>
      <c r="B113" s="135"/>
      <c r="C113" s="135" t="s">
        <v>150</v>
      </c>
      <c r="D113" s="135">
        <v>2210</v>
      </c>
      <c r="E113" s="136">
        <v>0.22</v>
      </c>
      <c r="F113" s="136">
        <v>50.8</v>
      </c>
      <c r="G113" s="136">
        <v>0</v>
      </c>
      <c r="H113" s="136">
        <v>1.347</v>
      </c>
      <c r="I113" s="136">
        <v>0.27400000000000002</v>
      </c>
      <c r="J113" s="136">
        <v>0.315</v>
      </c>
      <c r="K113" s="136">
        <v>0.41967989880399997</v>
      </c>
      <c r="L113" s="134">
        <f t="shared" si="3"/>
        <v>0.55964314505513391</v>
      </c>
      <c r="M113" s="134">
        <f t="shared" si="4"/>
        <v>2.1</v>
      </c>
      <c r="N113" s="134">
        <f t="shared" si="5"/>
        <v>0.5</v>
      </c>
    </row>
    <row r="114" spans="1:14" s="134" customFormat="1">
      <c r="A114" s="135" t="s">
        <v>242</v>
      </c>
      <c r="B114" s="135"/>
      <c r="C114" s="135" t="s">
        <v>150</v>
      </c>
      <c r="D114" s="135">
        <v>2210</v>
      </c>
      <c r="E114" s="136">
        <v>0.22</v>
      </c>
      <c r="F114" s="136">
        <v>50.8</v>
      </c>
      <c r="G114" s="136">
        <v>0</v>
      </c>
      <c r="H114" s="136">
        <v>1.347</v>
      </c>
      <c r="I114" s="136">
        <v>0.27400000000000002</v>
      </c>
      <c r="J114" s="136">
        <v>0.315</v>
      </c>
      <c r="K114" s="136">
        <v>0.152585088067</v>
      </c>
      <c r="L114" s="134">
        <f t="shared" si="3"/>
        <v>0.20347221493734446</v>
      </c>
      <c r="M114" s="134">
        <f t="shared" si="4"/>
        <v>0.7</v>
      </c>
      <c r="N114" s="134">
        <f t="shared" si="5"/>
        <v>0.2</v>
      </c>
    </row>
    <row r="115" spans="1:14" s="134" customFormat="1">
      <c r="A115" s="135" t="s">
        <v>242</v>
      </c>
      <c r="B115" s="135"/>
      <c r="C115" s="135" t="s">
        <v>150</v>
      </c>
      <c r="D115" s="135">
        <v>2210</v>
      </c>
      <c r="E115" s="136">
        <v>0.22</v>
      </c>
      <c r="F115" s="136">
        <v>50.8</v>
      </c>
      <c r="G115" s="136">
        <v>0</v>
      </c>
      <c r="H115" s="136">
        <v>1.347</v>
      </c>
      <c r="I115" s="136">
        <v>0.27400000000000002</v>
      </c>
      <c r="J115" s="136">
        <v>0.315</v>
      </c>
      <c r="K115" s="136">
        <v>0.89602726859600001</v>
      </c>
      <c r="L115" s="134">
        <f t="shared" si="3"/>
        <v>1.1948523626727658</v>
      </c>
      <c r="M115" s="134">
        <f t="shared" si="4"/>
        <v>4.4000000000000004</v>
      </c>
      <c r="N115" s="134">
        <f t="shared" si="5"/>
        <v>1.1000000000000001</v>
      </c>
    </row>
    <row r="116" spans="1:14" s="134" customFormat="1">
      <c r="A116" s="135" t="s">
        <v>242</v>
      </c>
      <c r="B116" s="135"/>
      <c r="C116" s="135" t="s">
        <v>150</v>
      </c>
      <c r="D116" s="135">
        <v>2210</v>
      </c>
      <c r="E116" s="136">
        <v>0.22</v>
      </c>
      <c r="F116" s="136">
        <v>50.8</v>
      </c>
      <c r="G116" s="136">
        <v>0</v>
      </c>
      <c r="H116" s="136">
        <v>1.347</v>
      </c>
      <c r="I116" s="136">
        <v>0.27400000000000002</v>
      </c>
      <c r="J116" s="136">
        <v>0.315</v>
      </c>
      <c r="K116" s="136">
        <v>0.13155590000299999</v>
      </c>
      <c r="L116" s="134">
        <f t="shared" si="3"/>
        <v>0.17542979265400049</v>
      </c>
      <c r="M116" s="134">
        <f t="shared" si="4"/>
        <v>0.6</v>
      </c>
      <c r="N116" s="134">
        <f t="shared" si="5"/>
        <v>0.2</v>
      </c>
    </row>
    <row r="117" spans="1:14" s="134" customFormat="1">
      <c r="A117" s="135" t="s">
        <v>242</v>
      </c>
      <c r="B117" s="135"/>
      <c r="C117" s="135" t="s">
        <v>150</v>
      </c>
      <c r="D117" s="135">
        <v>2210</v>
      </c>
      <c r="E117" s="136">
        <v>0.22</v>
      </c>
      <c r="F117" s="136">
        <v>50.8</v>
      </c>
      <c r="G117" s="136">
        <v>0</v>
      </c>
      <c r="H117" s="136">
        <v>1.347</v>
      </c>
      <c r="I117" s="136">
        <v>0.27400000000000002</v>
      </c>
      <c r="J117" s="136">
        <v>0.315</v>
      </c>
      <c r="K117" s="136">
        <v>0.74680412418300002</v>
      </c>
      <c r="L117" s="134">
        <f t="shared" si="3"/>
        <v>0.99586329959803044</v>
      </c>
      <c r="M117" s="134">
        <f t="shared" si="4"/>
        <v>3.7</v>
      </c>
      <c r="N117" s="134">
        <f t="shared" si="5"/>
        <v>0.9</v>
      </c>
    </row>
    <row r="118" spans="1:14" s="134" customFormat="1">
      <c r="A118" s="135" t="s">
        <v>242</v>
      </c>
      <c r="B118" s="135"/>
      <c r="C118" s="135" t="s">
        <v>150</v>
      </c>
      <c r="D118" s="135">
        <v>5300</v>
      </c>
      <c r="E118" s="136">
        <v>0.22</v>
      </c>
      <c r="F118" s="136">
        <v>50.8</v>
      </c>
      <c r="G118" s="136">
        <v>0</v>
      </c>
      <c r="H118" s="136">
        <v>0.505</v>
      </c>
      <c r="I118" s="136">
        <v>6.8000000000000005E-2</v>
      </c>
      <c r="J118" s="136">
        <v>5.2999999999999999E-2</v>
      </c>
      <c r="K118" s="136">
        <v>1.73509064124</v>
      </c>
      <c r="L118" s="134">
        <f t="shared" si="3"/>
        <v>0.38929650353954792</v>
      </c>
      <c r="M118" s="134">
        <f t="shared" si="4"/>
        <v>0.5</v>
      </c>
      <c r="N118" s="134">
        <f t="shared" si="5"/>
        <v>0.5</v>
      </c>
    </row>
    <row r="119" spans="1:14" s="134" customFormat="1">
      <c r="A119" s="135" t="s">
        <v>242</v>
      </c>
      <c r="B119" s="135"/>
      <c r="C119" s="135" t="s">
        <v>150</v>
      </c>
      <c r="D119" s="135">
        <v>2210</v>
      </c>
      <c r="E119" s="136">
        <v>0.22</v>
      </c>
      <c r="F119" s="136">
        <v>50.8</v>
      </c>
      <c r="G119" s="136">
        <v>0</v>
      </c>
      <c r="H119" s="136">
        <v>1.347</v>
      </c>
      <c r="I119" s="136">
        <v>0.27400000000000002</v>
      </c>
      <c r="J119" s="136">
        <v>0.315</v>
      </c>
      <c r="K119" s="136">
        <v>2.3903712823499998</v>
      </c>
      <c r="L119" s="134">
        <f t="shared" si="3"/>
        <v>3.1875601050137248</v>
      </c>
      <c r="M119" s="134">
        <f t="shared" si="4"/>
        <v>11.7</v>
      </c>
      <c r="N119" s="134">
        <f t="shared" si="5"/>
        <v>2.9</v>
      </c>
    </row>
    <row r="120" spans="1:14" s="134" customFormat="1">
      <c r="A120" s="135" t="s">
        <v>242</v>
      </c>
      <c r="B120" s="135"/>
      <c r="C120" s="135" t="s">
        <v>150</v>
      </c>
      <c r="D120" s="135">
        <v>5300</v>
      </c>
      <c r="E120" s="136">
        <v>0.22</v>
      </c>
      <c r="F120" s="136">
        <v>50.8</v>
      </c>
      <c r="G120" s="136">
        <v>0</v>
      </c>
      <c r="H120" s="136">
        <v>0.505</v>
      </c>
      <c r="I120" s="136">
        <v>6.8000000000000005E-2</v>
      </c>
      <c r="J120" s="136">
        <v>5.2999999999999999E-2</v>
      </c>
      <c r="K120" s="136">
        <v>1.2302092529499999</v>
      </c>
      <c r="L120" s="134">
        <f t="shared" si="3"/>
        <v>0.27601794938688162</v>
      </c>
      <c r="M120" s="134">
        <f t="shared" si="4"/>
        <v>0.4</v>
      </c>
      <c r="N120" s="134">
        <f t="shared" si="5"/>
        <v>0.3</v>
      </c>
    </row>
    <row r="121" spans="1:14" s="134" customFormat="1">
      <c r="A121" s="135" t="s">
        <v>242</v>
      </c>
      <c r="B121" s="135"/>
      <c r="C121" s="135" t="s">
        <v>150</v>
      </c>
      <c r="D121" s="135">
        <v>5300</v>
      </c>
      <c r="E121" s="136">
        <v>0.22</v>
      </c>
      <c r="F121" s="136">
        <v>50.8</v>
      </c>
      <c r="G121" s="136">
        <v>0</v>
      </c>
      <c r="H121" s="136">
        <v>0.505</v>
      </c>
      <c r="I121" s="136">
        <v>6.8000000000000005E-2</v>
      </c>
      <c r="J121" s="136">
        <v>5.2999999999999999E-2</v>
      </c>
      <c r="K121" s="136">
        <v>0.18786383907599999</v>
      </c>
      <c r="L121" s="134">
        <f t="shared" si="3"/>
        <v>4.215038336068519E-2</v>
      </c>
      <c r="M121" s="134">
        <f t="shared" si="4"/>
        <v>0.1</v>
      </c>
      <c r="N121" s="134">
        <f t="shared" si="5"/>
        <v>0</v>
      </c>
    </row>
    <row r="122" spans="1:14" s="134" customFormat="1">
      <c r="A122" s="135" t="s">
        <v>242</v>
      </c>
      <c r="B122" s="135"/>
      <c r="C122" s="135" t="s">
        <v>150</v>
      </c>
      <c r="D122" s="135">
        <v>5300</v>
      </c>
      <c r="E122" s="136">
        <v>0.22</v>
      </c>
      <c r="F122" s="136">
        <v>50.8</v>
      </c>
      <c r="G122" s="136">
        <v>0</v>
      </c>
      <c r="H122" s="136">
        <v>0.505</v>
      </c>
      <c r="I122" s="136">
        <v>6.8000000000000005E-2</v>
      </c>
      <c r="J122" s="136">
        <v>5.2999999999999999E-2</v>
      </c>
      <c r="K122" s="136">
        <v>4.78808793409</v>
      </c>
      <c r="L122" s="134">
        <f t="shared" si="3"/>
        <v>1.0742873294786597</v>
      </c>
      <c r="M122" s="134">
        <f t="shared" si="4"/>
        <v>1.5</v>
      </c>
      <c r="N122" s="134">
        <f t="shared" si="5"/>
        <v>1.3</v>
      </c>
    </row>
    <row r="123" spans="1:14" s="134" customFormat="1">
      <c r="A123" s="135" t="s">
        <v>242</v>
      </c>
      <c r="B123" s="135"/>
      <c r="C123" s="135" t="s">
        <v>150</v>
      </c>
      <c r="D123" s="135">
        <v>5300</v>
      </c>
      <c r="E123" s="136">
        <v>0.22</v>
      </c>
      <c r="F123" s="136">
        <v>50.8</v>
      </c>
      <c r="G123" s="136">
        <v>0</v>
      </c>
      <c r="H123" s="136">
        <v>0.505</v>
      </c>
      <c r="I123" s="136">
        <v>6.8000000000000005E-2</v>
      </c>
      <c r="J123" s="136">
        <v>5.2999999999999999E-2</v>
      </c>
      <c r="K123" s="136">
        <v>0.31177096315199998</v>
      </c>
      <c r="L123" s="134">
        <f t="shared" si="3"/>
        <v>6.9951011765870388E-2</v>
      </c>
      <c r="M123" s="134">
        <f t="shared" si="4"/>
        <v>0.1</v>
      </c>
      <c r="N123" s="134">
        <f t="shared" si="5"/>
        <v>0.1</v>
      </c>
    </row>
    <row r="124" spans="1:14" s="134" customFormat="1">
      <c r="A124" s="135" t="s">
        <v>242</v>
      </c>
      <c r="B124" s="135"/>
      <c r="C124" s="135" t="s">
        <v>150</v>
      </c>
      <c r="D124" s="135">
        <v>5300</v>
      </c>
      <c r="E124" s="136">
        <v>0.22</v>
      </c>
      <c r="F124" s="136">
        <v>50.8</v>
      </c>
      <c r="G124" s="136">
        <v>0</v>
      </c>
      <c r="H124" s="136">
        <v>0.505</v>
      </c>
      <c r="I124" s="136">
        <v>6.8000000000000005E-2</v>
      </c>
      <c r="J124" s="136">
        <v>5.2999999999999999E-2</v>
      </c>
      <c r="K124" s="136">
        <v>0.61631507458400003</v>
      </c>
      <c r="L124" s="134">
        <f t="shared" si="3"/>
        <v>0.13828055890083013</v>
      </c>
      <c r="M124" s="134">
        <f t="shared" si="4"/>
        <v>0.2</v>
      </c>
      <c r="N124" s="134">
        <f t="shared" si="5"/>
        <v>0.2</v>
      </c>
    </row>
    <row r="125" spans="1:14" s="134" customFormat="1">
      <c r="A125" s="135" t="s">
        <v>242</v>
      </c>
      <c r="B125" s="135" t="s">
        <v>91</v>
      </c>
      <c r="C125" s="135" t="s">
        <v>150</v>
      </c>
      <c r="D125" s="135">
        <v>2210</v>
      </c>
      <c r="E125" s="136">
        <v>0.22</v>
      </c>
      <c r="F125" s="136">
        <v>50.8</v>
      </c>
      <c r="G125" s="136">
        <v>0</v>
      </c>
      <c r="H125" s="136">
        <v>1.347</v>
      </c>
      <c r="I125" s="136">
        <v>0.27400000000000002</v>
      </c>
      <c r="J125" s="136">
        <v>0.315</v>
      </c>
      <c r="K125" s="136">
        <v>1.2290163760099999</v>
      </c>
      <c r="L125" s="134">
        <f t="shared" si="3"/>
        <v>1.6388933374093346</v>
      </c>
      <c r="M125" s="134">
        <f t="shared" si="4"/>
        <v>6</v>
      </c>
      <c r="N125" s="134">
        <f t="shared" si="5"/>
        <v>1.5</v>
      </c>
    </row>
    <row r="126" spans="1:14" s="134" customFormat="1">
      <c r="A126" s="135" t="s">
        <v>242</v>
      </c>
      <c r="B126" s="135" t="s">
        <v>91</v>
      </c>
      <c r="C126" s="135" t="s">
        <v>150</v>
      </c>
      <c r="D126" s="135">
        <v>3200</v>
      </c>
      <c r="E126" s="136">
        <v>0.22</v>
      </c>
      <c r="F126" s="136">
        <v>50.8</v>
      </c>
      <c r="G126" s="136">
        <v>0</v>
      </c>
      <c r="H126" s="136">
        <v>0.69099999999999995</v>
      </c>
      <c r="I126" s="136">
        <v>3.5999999999999997E-2</v>
      </c>
      <c r="J126" s="136">
        <v>0.26200000000000001</v>
      </c>
      <c r="K126" s="136">
        <v>5.18731023193E-3</v>
      </c>
      <c r="L126" s="134">
        <f t="shared" si="3"/>
        <v>5.7534186885746276E-3</v>
      </c>
      <c r="M126" s="134">
        <f t="shared" si="4"/>
        <v>0</v>
      </c>
      <c r="N126" s="134">
        <f t="shared" si="5"/>
        <v>0</v>
      </c>
    </row>
    <row r="127" spans="1:14" s="134" customFormat="1">
      <c r="A127" s="135" t="s">
        <v>242</v>
      </c>
      <c r="B127" s="135" t="s">
        <v>91</v>
      </c>
      <c r="C127" s="135" t="s">
        <v>150</v>
      </c>
      <c r="D127" s="135">
        <v>4220</v>
      </c>
      <c r="E127" s="136">
        <v>0.22</v>
      </c>
      <c r="F127" s="136">
        <v>50.8</v>
      </c>
      <c r="G127" s="136">
        <v>0</v>
      </c>
      <c r="H127" s="136">
        <v>0.69099999999999995</v>
      </c>
      <c r="I127" s="136">
        <v>3.5999999999999997E-2</v>
      </c>
      <c r="J127" s="136">
        <v>0.26200000000000001</v>
      </c>
      <c r="K127" s="136">
        <v>4.2540436868400002</v>
      </c>
      <c r="L127" s="134">
        <f t="shared" si="3"/>
        <v>4.7183016545304719</v>
      </c>
      <c r="M127" s="134">
        <f t="shared" si="4"/>
        <v>8.9</v>
      </c>
      <c r="N127" s="134">
        <f t="shared" si="5"/>
        <v>1.4</v>
      </c>
    </row>
    <row r="128" spans="1:14" s="134" customFormat="1">
      <c r="A128" s="135" t="s">
        <v>242</v>
      </c>
      <c r="B128" s="135" t="s">
        <v>91</v>
      </c>
      <c r="C128" s="135" t="s">
        <v>150</v>
      </c>
      <c r="D128" s="135">
        <v>1550</v>
      </c>
      <c r="E128" s="136">
        <v>0.22</v>
      </c>
      <c r="F128" s="136">
        <v>50.8</v>
      </c>
      <c r="G128" s="136">
        <v>0</v>
      </c>
      <c r="H128" s="136">
        <v>0.72099999999999997</v>
      </c>
      <c r="I128" s="136">
        <v>0.17</v>
      </c>
      <c r="J128" s="136">
        <v>0.34100000000000003</v>
      </c>
      <c r="K128" s="136">
        <v>7.1115002615599998</v>
      </c>
      <c r="L128" s="134">
        <f t="shared" si="3"/>
        <v>10.265924727579298</v>
      </c>
      <c r="M128" s="134">
        <f t="shared" si="4"/>
        <v>20.100000000000001</v>
      </c>
      <c r="N128" s="134">
        <f t="shared" si="5"/>
        <v>6.3</v>
      </c>
    </row>
    <row r="129" spans="1:14" s="134" customFormat="1">
      <c r="A129" s="135" t="s">
        <v>242</v>
      </c>
      <c r="B129" s="135" t="s">
        <v>91</v>
      </c>
      <c r="C129" s="135" t="s">
        <v>150</v>
      </c>
      <c r="D129" s="135">
        <v>1411</v>
      </c>
      <c r="E129" s="136">
        <v>0.22</v>
      </c>
      <c r="F129" s="136">
        <v>50.8</v>
      </c>
      <c r="G129" s="136">
        <v>0</v>
      </c>
      <c r="H129" s="136">
        <v>1.4430000000000001</v>
      </c>
      <c r="I129" s="136">
        <v>0.22500000000000001</v>
      </c>
      <c r="J129" s="136">
        <v>0.43099999999999999</v>
      </c>
      <c r="K129" s="136">
        <v>0.40373365223800001</v>
      </c>
      <c r="L129" s="134">
        <f t="shared" si="3"/>
        <v>0.73663896408504692</v>
      </c>
      <c r="M129" s="134">
        <f t="shared" si="4"/>
        <v>2.9</v>
      </c>
      <c r="N129" s="134">
        <f t="shared" si="5"/>
        <v>0.5</v>
      </c>
    </row>
    <row r="130" spans="1:14" s="134" customFormat="1">
      <c r="A130" s="135" t="s">
        <v>243</v>
      </c>
      <c r="B130" s="135" t="s">
        <v>93</v>
      </c>
      <c r="C130" s="135" t="s">
        <v>150</v>
      </c>
      <c r="D130" s="135">
        <v>1390</v>
      </c>
      <c r="E130" s="136">
        <v>0.22</v>
      </c>
      <c r="F130" s="136">
        <v>50.8</v>
      </c>
      <c r="G130" s="136">
        <v>0</v>
      </c>
      <c r="H130" s="136">
        <v>1.395</v>
      </c>
      <c r="I130" s="136">
        <v>0.33900000000000002</v>
      </c>
      <c r="J130" s="136">
        <v>0.39300000000000002</v>
      </c>
      <c r="K130" s="136">
        <v>6.6985989235999996</v>
      </c>
      <c r="L130" s="134">
        <f t="shared" si="3"/>
        <v>11.144459029193321</v>
      </c>
      <c r="M130" s="134">
        <f t="shared" si="4"/>
        <v>42.3</v>
      </c>
      <c r="N130" s="134">
        <f t="shared" si="5"/>
        <v>11.8</v>
      </c>
    </row>
    <row r="131" spans="1:14" s="134" customFormat="1">
      <c r="A131" s="135" t="s">
        <v>243</v>
      </c>
      <c r="B131" s="135" t="s">
        <v>93</v>
      </c>
      <c r="C131" s="135" t="s">
        <v>150</v>
      </c>
      <c r="D131" s="135">
        <v>2210</v>
      </c>
      <c r="E131" s="136">
        <v>0.22</v>
      </c>
      <c r="F131" s="136">
        <v>50.8</v>
      </c>
      <c r="G131" s="136">
        <v>0</v>
      </c>
      <c r="H131" s="136">
        <v>1.347</v>
      </c>
      <c r="I131" s="136">
        <v>0.27400000000000002</v>
      </c>
      <c r="J131" s="136">
        <v>0.315</v>
      </c>
      <c r="K131" s="136">
        <v>0.142559447586</v>
      </c>
      <c r="L131" s="134">
        <f t="shared" ref="L131:L194" si="6">F131*J131*K131/12</f>
        <v>0.19010302335593099</v>
      </c>
      <c r="M131" s="134">
        <f t="shared" ref="M131:M194" si="7">ROUND(2.721*H131*L131,1)</f>
        <v>0.7</v>
      </c>
      <c r="N131" s="134">
        <f t="shared" ref="N131:N194" si="8">ROUND((2.721*I131*L131)+(E131*K131),1)</f>
        <v>0.2</v>
      </c>
    </row>
    <row r="132" spans="1:14" s="134" customFormat="1">
      <c r="A132" s="135" t="s">
        <v>243</v>
      </c>
      <c r="B132" s="135" t="s">
        <v>93</v>
      </c>
      <c r="C132" s="135" t="s">
        <v>150</v>
      </c>
      <c r="D132" s="135">
        <v>4220</v>
      </c>
      <c r="E132" s="136">
        <v>0.22</v>
      </c>
      <c r="F132" s="136">
        <v>50.8</v>
      </c>
      <c r="G132" s="136">
        <v>0</v>
      </c>
      <c r="H132" s="136">
        <v>0.69099999999999995</v>
      </c>
      <c r="I132" s="136">
        <v>3.5999999999999997E-2</v>
      </c>
      <c r="J132" s="136">
        <v>0.26200000000000001</v>
      </c>
      <c r="K132" s="136">
        <v>35.567442444500003</v>
      </c>
      <c r="L132" s="134">
        <f t="shared" si="6"/>
        <v>39.449035996609773</v>
      </c>
      <c r="M132" s="134">
        <f t="shared" si="7"/>
        <v>74.2</v>
      </c>
      <c r="N132" s="134">
        <f t="shared" si="8"/>
        <v>11.7</v>
      </c>
    </row>
    <row r="133" spans="1:14" s="134" customFormat="1">
      <c r="A133" s="135" t="s">
        <v>243</v>
      </c>
      <c r="B133" s="135" t="s">
        <v>95</v>
      </c>
      <c r="C133" s="135" t="s">
        <v>150</v>
      </c>
      <c r="D133" s="135">
        <v>2210</v>
      </c>
      <c r="E133" s="136">
        <v>0.22</v>
      </c>
      <c r="F133" s="136">
        <v>50.8</v>
      </c>
      <c r="G133" s="136">
        <v>0</v>
      </c>
      <c r="H133" s="136">
        <v>1.347</v>
      </c>
      <c r="I133" s="136">
        <v>0.27400000000000002</v>
      </c>
      <c r="J133" s="136">
        <v>0.315</v>
      </c>
      <c r="K133" s="136">
        <v>2.6252676828000002E-4</v>
      </c>
      <c r="L133" s="134">
        <f t="shared" si="6"/>
        <v>3.5007944550138003E-4</v>
      </c>
      <c r="M133" s="134">
        <f t="shared" si="7"/>
        <v>0</v>
      </c>
      <c r="N133" s="134">
        <f t="shared" si="8"/>
        <v>0</v>
      </c>
    </row>
    <row r="134" spans="1:14" s="134" customFormat="1">
      <c r="A134" s="135" t="s">
        <v>243</v>
      </c>
      <c r="B134" s="135" t="s">
        <v>95</v>
      </c>
      <c r="C134" s="135" t="s">
        <v>150</v>
      </c>
      <c r="D134" s="135">
        <v>4220</v>
      </c>
      <c r="E134" s="136">
        <v>0.22</v>
      </c>
      <c r="F134" s="136">
        <v>50.8</v>
      </c>
      <c r="G134" s="136">
        <v>0</v>
      </c>
      <c r="H134" s="136">
        <v>0.69099999999999995</v>
      </c>
      <c r="I134" s="136">
        <v>3.5999999999999997E-2</v>
      </c>
      <c r="J134" s="136">
        <v>0.26200000000000001</v>
      </c>
      <c r="K134" s="136">
        <v>0.23404310545599999</v>
      </c>
      <c r="L134" s="134">
        <f t="shared" si="6"/>
        <v>0.25958500969809811</v>
      </c>
      <c r="M134" s="134">
        <f t="shared" si="7"/>
        <v>0.5</v>
      </c>
      <c r="N134" s="134">
        <f t="shared" si="8"/>
        <v>0.1</v>
      </c>
    </row>
    <row r="135" spans="1:14" s="134" customFormat="1">
      <c r="A135" s="135" t="s">
        <v>243</v>
      </c>
      <c r="B135" s="135" t="s">
        <v>95</v>
      </c>
      <c r="C135" s="135" t="s">
        <v>150</v>
      </c>
      <c r="D135" s="135">
        <v>2210</v>
      </c>
      <c r="E135" s="136">
        <v>0.22</v>
      </c>
      <c r="F135" s="136">
        <v>50.8</v>
      </c>
      <c r="G135" s="136">
        <v>0</v>
      </c>
      <c r="H135" s="136">
        <v>1.347</v>
      </c>
      <c r="I135" s="136">
        <v>0.27400000000000002</v>
      </c>
      <c r="J135" s="136">
        <v>0.315</v>
      </c>
      <c r="K135" s="136">
        <v>5.3172406954800001E-2</v>
      </c>
      <c r="L135" s="134">
        <f t="shared" si="6"/>
        <v>7.0905404674225805E-2</v>
      </c>
      <c r="M135" s="134">
        <f t="shared" si="7"/>
        <v>0.3</v>
      </c>
      <c r="N135" s="134">
        <f t="shared" si="8"/>
        <v>0.1</v>
      </c>
    </row>
    <row r="136" spans="1:14" s="134" customFormat="1">
      <c r="A136" s="135" t="s">
        <v>243</v>
      </c>
      <c r="B136" s="135" t="s">
        <v>95</v>
      </c>
      <c r="C136" s="135" t="s">
        <v>150</v>
      </c>
      <c r="D136" s="135">
        <v>4220</v>
      </c>
      <c r="E136" s="136">
        <v>0.22</v>
      </c>
      <c r="F136" s="136">
        <v>50.8</v>
      </c>
      <c r="G136" s="136">
        <v>0</v>
      </c>
      <c r="H136" s="136">
        <v>0.69099999999999995</v>
      </c>
      <c r="I136" s="136">
        <v>3.5999999999999997E-2</v>
      </c>
      <c r="J136" s="136">
        <v>0.26200000000000001</v>
      </c>
      <c r="K136" s="136">
        <v>3.16337816912</v>
      </c>
      <c r="L136" s="134">
        <f t="shared" si="6"/>
        <v>3.5086081733099626</v>
      </c>
      <c r="M136" s="134">
        <f t="shared" si="7"/>
        <v>6.6</v>
      </c>
      <c r="N136" s="134">
        <f t="shared" si="8"/>
        <v>1</v>
      </c>
    </row>
    <row r="137" spans="1:14" s="134" customFormat="1">
      <c r="A137" s="135" t="s">
        <v>243</v>
      </c>
      <c r="B137" s="135" t="s">
        <v>95</v>
      </c>
      <c r="C137" s="135" t="s">
        <v>150</v>
      </c>
      <c r="D137" s="135">
        <v>4220</v>
      </c>
      <c r="E137" s="136">
        <v>0.22</v>
      </c>
      <c r="F137" s="136">
        <v>50.8</v>
      </c>
      <c r="G137" s="136">
        <v>0</v>
      </c>
      <c r="H137" s="136">
        <v>0.69099999999999995</v>
      </c>
      <c r="I137" s="136">
        <v>3.5999999999999997E-2</v>
      </c>
      <c r="J137" s="136">
        <v>0.26200000000000001</v>
      </c>
      <c r="K137" s="136">
        <v>0.39175519902700001</v>
      </c>
      <c r="L137" s="134">
        <f t="shared" si="6"/>
        <v>0.43450874974747994</v>
      </c>
      <c r="M137" s="134">
        <f t="shared" si="7"/>
        <v>0.8</v>
      </c>
      <c r="N137" s="134">
        <f t="shared" si="8"/>
        <v>0.1</v>
      </c>
    </row>
    <row r="138" spans="1:14" s="134" customFormat="1">
      <c r="A138" s="135" t="s">
        <v>243</v>
      </c>
      <c r="B138" s="135" t="s">
        <v>91</v>
      </c>
      <c r="C138" s="135" t="s">
        <v>150</v>
      </c>
      <c r="D138" s="135">
        <v>4220</v>
      </c>
      <c r="E138" s="136">
        <v>0.22</v>
      </c>
      <c r="F138" s="136">
        <v>50.8</v>
      </c>
      <c r="G138" s="136">
        <v>0</v>
      </c>
      <c r="H138" s="136">
        <v>0.69099999999999995</v>
      </c>
      <c r="I138" s="136">
        <v>3.5999999999999997E-2</v>
      </c>
      <c r="J138" s="136">
        <v>0.26200000000000001</v>
      </c>
      <c r="K138" s="136">
        <v>3.6229085614400001</v>
      </c>
      <c r="L138" s="134">
        <f t="shared" si="6"/>
        <v>4.0182886491118186</v>
      </c>
      <c r="M138" s="134">
        <f t="shared" si="7"/>
        <v>7.6</v>
      </c>
      <c r="N138" s="134">
        <f t="shared" si="8"/>
        <v>1.2</v>
      </c>
    </row>
    <row r="139" spans="1:14" s="134" customFormat="1">
      <c r="A139" s="135" t="s">
        <v>248</v>
      </c>
      <c r="B139" s="135" t="s">
        <v>93</v>
      </c>
      <c r="C139" s="135" t="s">
        <v>150</v>
      </c>
      <c r="D139" s="135">
        <v>5300</v>
      </c>
      <c r="E139" s="136">
        <v>0.22</v>
      </c>
      <c r="F139" s="136">
        <v>50.8</v>
      </c>
      <c r="G139" s="136">
        <v>0</v>
      </c>
      <c r="H139" s="136">
        <v>0.505</v>
      </c>
      <c r="I139" s="136">
        <v>6.8000000000000005E-2</v>
      </c>
      <c r="J139" s="136">
        <v>5.2999999999999999E-2</v>
      </c>
      <c r="K139" s="136">
        <v>7.7445193478300001E-3</v>
      </c>
      <c r="L139" s="134">
        <f t="shared" si="6"/>
        <v>1.7376119910081243E-3</v>
      </c>
      <c r="M139" s="134">
        <f t="shared" si="7"/>
        <v>0</v>
      </c>
      <c r="N139" s="134">
        <f t="shared" si="8"/>
        <v>0</v>
      </c>
    </row>
    <row r="140" spans="1:14" s="134" customFormat="1">
      <c r="A140" s="135" t="s">
        <v>248</v>
      </c>
      <c r="B140" s="135" t="s">
        <v>93</v>
      </c>
      <c r="C140" s="135" t="s">
        <v>150</v>
      </c>
      <c r="D140" s="135">
        <v>1400</v>
      </c>
      <c r="E140" s="136">
        <v>0.22</v>
      </c>
      <c r="F140" s="136">
        <v>50.8</v>
      </c>
      <c r="G140" s="136">
        <v>0</v>
      </c>
      <c r="H140" s="136">
        <v>0.70899999999999996</v>
      </c>
      <c r="I140" s="136">
        <v>0.11700000000000001</v>
      </c>
      <c r="J140" s="136">
        <v>0.43099999999999999</v>
      </c>
      <c r="K140" s="136">
        <v>1.7050333763000001</v>
      </c>
      <c r="L140" s="134">
        <f t="shared" si="6"/>
        <v>3.1109470639511034</v>
      </c>
      <c r="M140" s="134">
        <f t="shared" si="7"/>
        <v>6</v>
      </c>
      <c r="N140" s="134">
        <f t="shared" si="8"/>
        <v>1.4</v>
      </c>
    </row>
    <row r="141" spans="1:14" s="134" customFormat="1">
      <c r="A141" s="135" t="s">
        <v>248</v>
      </c>
      <c r="B141" s="135" t="s">
        <v>93</v>
      </c>
      <c r="C141" s="135" t="s">
        <v>150</v>
      </c>
      <c r="D141" s="135">
        <v>1390</v>
      </c>
      <c r="E141" s="136">
        <v>0.22</v>
      </c>
      <c r="F141" s="136">
        <v>50.8</v>
      </c>
      <c r="G141" s="136">
        <v>0</v>
      </c>
      <c r="H141" s="136">
        <v>1.395</v>
      </c>
      <c r="I141" s="136">
        <v>0.33900000000000002</v>
      </c>
      <c r="J141" s="136">
        <v>0.39300000000000002</v>
      </c>
      <c r="K141" s="136">
        <v>0.257512244256</v>
      </c>
      <c r="L141" s="134">
        <f t="shared" si="6"/>
        <v>0.42842312076870726</v>
      </c>
      <c r="M141" s="134">
        <f t="shared" si="7"/>
        <v>1.6</v>
      </c>
      <c r="N141" s="134">
        <f t="shared" si="8"/>
        <v>0.5</v>
      </c>
    </row>
    <row r="142" spans="1:14" s="134" customFormat="1">
      <c r="A142" s="135" t="s">
        <v>248</v>
      </c>
      <c r="B142" s="135" t="s">
        <v>93</v>
      </c>
      <c r="C142" s="135" t="s">
        <v>150</v>
      </c>
      <c r="D142" s="135">
        <v>4220</v>
      </c>
      <c r="E142" s="136">
        <v>0.22</v>
      </c>
      <c r="F142" s="136">
        <v>50.8</v>
      </c>
      <c r="G142" s="136">
        <v>0</v>
      </c>
      <c r="H142" s="136">
        <v>0.69099999999999995</v>
      </c>
      <c r="I142" s="136">
        <v>3.5999999999999997E-2</v>
      </c>
      <c r="J142" s="136">
        <v>0.26200000000000001</v>
      </c>
      <c r="K142" s="136">
        <v>1.03200917763</v>
      </c>
      <c r="L142" s="134">
        <f t="shared" si="6"/>
        <v>1.1446357792153539</v>
      </c>
      <c r="M142" s="134">
        <f t="shared" si="7"/>
        <v>2.2000000000000002</v>
      </c>
      <c r="N142" s="134">
        <f t="shared" si="8"/>
        <v>0.3</v>
      </c>
    </row>
    <row r="143" spans="1:14" s="134" customFormat="1">
      <c r="A143" s="135" t="s">
        <v>248</v>
      </c>
      <c r="B143" s="135" t="s">
        <v>93</v>
      </c>
      <c r="C143" s="135" t="s">
        <v>150</v>
      </c>
      <c r="D143" s="135">
        <v>1411</v>
      </c>
      <c r="E143" s="136">
        <v>0.22</v>
      </c>
      <c r="F143" s="136">
        <v>50.8</v>
      </c>
      <c r="G143" s="136">
        <v>0</v>
      </c>
      <c r="H143" s="136">
        <v>1.4430000000000001</v>
      </c>
      <c r="I143" s="136">
        <v>0.22500000000000001</v>
      </c>
      <c r="J143" s="136">
        <v>0.43099999999999999</v>
      </c>
      <c r="K143" s="136">
        <v>0.37185357408899999</v>
      </c>
      <c r="L143" s="134">
        <f t="shared" si="6"/>
        <v>0.67847163616365302</v>
      </c>
      <c r="M143" s="134">
        <f t="shared" si="7"/>
        <v>2.7</v>
      </c>
      <c r="N143" s="134">
        <f t="shared" si="8"/>
        <v>0.5</v>
      </c>
    </row>
    <row r="144" spans="1:14" s="134" customFormat="1">
      <c r="A144" s="135" t="s">
        <v>248</v>
      </c>
      <c r="B144" s="135" t="s">
        <v>95</v>
      </c>
      <c r="C144" s="135" t="s">
        <v>150</v>
      </c>
      <c r="D144" s="135">
        <v>1411</v>
      </c>
      <c r="E144" s="136">
        <v>0.22</v>
      </c>
      <c r="F144" s="136">
        <v>50.8</v>
      </c>
      <c r="G144" s="136">
        <v>0</v>
      </c>
      <c r="H144" s="136">
        <v>1.4430000000000001</v>
      </c>
      <c r="I144" s="136">
        <v>0.22500000000000001</v>
      </c>
      <c r="J144" s="136">
        <v>0.43099999999999999</v>
      </c>
      <c r="K144" s="136">
        <v>0.84012087409400005</v>
      </c>
      <c r="L144" s="134">
        <f t="shared" si="6"/>
        <v>1.5328565428427761</v>
      </c>
      <c r="M144" s="134">
        <f t="shared" si="7"/>
        <v>6</v>
      </c>
      <c r="N144" s="134">
        <f t="shared" si="8"/>
        <v>1.1000000000000001</v>
      </c>
    </row>
    <row r="145" spans="1:14" s="134" customFormat="1">
      <c r="A145" s="135" t="s">
        <v>248</v>
      </c>
      <c r="B145" s="135" t="s">
        <v>95</v>
      </c>
      <c r="C145" s="135" t="s">
        <v>150</v>
      </c>
      <c r="D145" s="135">
        <v>4220</v>
      </c>
      <c r="E145" s="136">
        <v>0.22</v>
      </c>
      <c r="F145" s="136">
        <v>50.8</v>
      </c>
      <c r="G145" s="136">
        <v>0</v>
      </c>
      <c r="H145" s="136">
        <v>0.69099999999999995</v>
      </c>
      <c r="I145" s="136">
        <v>3.5999999999999997E-2</v>
      </c>
      <c r="J145" s="136">
        <v>0.26200000000000001</v>
      </c>
      <c r="K145" s="136">
        <v>8.9117242912099999E-3</v>
      </c>
      <c r="L145" s="134">
        <f t="shared" si="6"/>
        <v>9.8842904688573839E-3</v>
      </c>
      <c r="M145" s="134">
        <f t="shared" si="7"/>
        <v>0</v>
      </c>
      <c r="N145" s="134">
        <f t="shared" si="8"/>
        <v>0</v>
      </c>
    </row>
    <row r="146" spans="1:14" s="134" customFormat="1">
      <c r="A146" s="135" t="s">
        <v>248</v>
      </c>
      <c r="B146" s="135" t="s">
        <v>95</v>
      </c>
      <c r="C146" s="135" t="s">
        <v>150</v>
      </c>
      <c r="D146" s="135">
        <v>5300</v>
      </c>
      <c r="E146" s="136">
        <v>0.22</v>
      </c>
      <c r="F146" s="136">
        <v>50.8</v>
      </c>
      <c r="G146" s="136">
        <v>0</v>
      </c>
      <c r="H146" s="136">
        <v>0.505</v>
      </c>
      <c r="I146" s="136">
        <v>6.8000000000000005E-2</v>
      </c>
      <c r="J146" s="136">
        <v>5.2999999999999999E-2</v>
      </c>
      <c r="K146" s="136">
        <v>2.2310611857299998</v>
      </c>
      <c r="L146" s="134">
        <f t="shared" si="6"/>
        <v>0.50057576137162096</v>
      </c>
      <c r="M146" s="134">
        <f t="shared" si="7"/>
        <v>0.7</v>
      </c>
      <c r="N146" s="134">
        <f t="shared" si="8"/>
        <v>0.6</v>
      </c>
    </row>
    <row r="147" spans="1:14" s="134" customFormat="1">
      <c r="A147" s="135" t="s">
        <v>248</v>
      </c>
      <c r="B147" s="135" t="s">
        <v>95</v>
      </c>
      <c r="C147" s="135" t="s">
        <v>150</v>
      </c>
      <c r="D147" s="135">
        <v>1411</v>
      </c>
      <c r="E147" s="136">
        <v>0.22</v>
      </c>
      <c r="F147" s="136">
        <v>50.8</v>
      </c>
      <c r="G147" s="136">
        <v>0</v>
      </c>
      <c r="H147" s="136">
        <v>1.4430000000000001</v>
      </c>
      <c r="I147" s="136">
        <v>0.22500000000000001</v>
      </c>
      <c r="J147" s="136">
        <v>0.43099999999999999</v>
      </c>
      <c r="K147" s="136">
        <v>0.54313120533899995</v>
      </c>
      <c r="L147" s="134">
        <f t="shared" si="6"/>
        <v>0.9909790928880281</v>
      </c>
      <c r="M147" s="134">
        <f t="shared" si="7"/>
        <v>3.9</v>
      </c>
      <c r="N147" s="134">
        <f t="shared" si="8"/>
        <v>0.7</v>
      </c>
    </row>
    <row r="148" spans="1:14" s="134" customFormat="1">
      <c r="A148" s="135" t="s">
        <v>248</v>
      </c>
      <c r="B148" s="135" t="s">
        <v>95</v>
      </c>
      <c r="C148" s="135" t="s">
        <v>150</v>
      </c>
      <c r="D148" s="135">
        <v>1400</v>
      </c>
      <c r="E148" s="136">
        <v>0.22</v>
      </c>
      <c r="F148" s="136">
        <v>50.8</v>
      </c>
      <c r="G148" s="136">
        <v>0</v>
      </c>
      <c r="H148" s="136">
        <v>0.70899999999999996</v>
      </c>
      <c r="I148" s="136">
        <v>0.11700000000000001</v>
      </c>
      <c r="J148" s="136">
        <v>0.43099999999999999</v>
      </c>
      <c r="K148" s="136">
        <v>0.86359456283799996</v>
      </c>
      <c r="L148" s="134">
        <f t="shared" si="6"/>
        <v>1.5756858528687869</v>
      </c>
      <c r="M148" s="134">
        <f t="shared" si="7"/>
        <v>3</v>
      </c>
      <c r="N148" s="134">
        <f t="shared" si="8"/>
        <v>0.7</v>
      </c>
    </row>
    <row r="149" spans="1:14" s="134" customFormat="1">
      <c r="A149" s="135" t="s">
        <v>248</v>
      </c>
      <c r="B149" s="135" t="s">
        <v>95</v>
      </c>
      <c r="C149" s="135" t="s">
        <v>150</v>
      </c>
      <c r="D149" s="135">
        <v>8140</v>
      </c>
      <c r="E149" s="136">
        <v>0.22</v>
      </c>
      <c r="F149" s="136">
        <v>50.8</v>
      </c>
      <c r="G149" s="136">
        <v>0</v>
      </c>
      <c r="H149" s="136">
        <v>0.98599999999999999</v>
      </c>
      <c r="I149" s="136">
        <v>0.14299999999999999</v>
      </c>
      <c r="J149" s="136">
        <v>0.44600000000000001</v>
      </c>
      <c r="K149" s="136">
        <v>0.41258730892599998</v>
      </c>
      <c r="L149" s="134">
        <f t="shared" si="6"/>
        <v>0.77899234507288295</v>
      </c>
      <c r="M149" s="134">
        <f t="shared" si="7"/>
        <v>2.1</v>
      </c>
      <c r="N149" s="134">
        <f t="shared" si="8"/>
        <v>0.4</v>
      </c>
    </row>
    <row r="150" spans="1:14" s="134" customFormat="1">
      <c r="A150" s="135" t="s">
        <v>248</v>
      </c>
      <c r="B150" s="135" t="s">
        <v>95</v>
      </c>
      <c r="C150" s="135" t="s">
        <v>150</v>
      </c>
      <c r="D150" s="135">
        <v>1411</v>
      </c>
      <c r="E150" s="136">
        <v>0.22</v>
      </c>
      <c r="F150" s="136">
        <v>50.8</v>
      </c>
      <c r="G150" s="136">
        <v>0</v>
      </c>
      <c r="H150" s="136">
        <v>1.4430000000000001</v>
      </c>
      <c r="I150" s="136">
        <v>0.22500000000000001</v>
      </c>
      <c r="J150" s="136">
        <v>0.43099999999999999</v>
      </c>
      <c r="K150" s="136">
        <v>0.123536985329</v>
      </c>
      <c r="L150" s="134">
        <f t="shared" si="6"/>
        <v>0.22540146553178242</v>
      </c>
      <c r="M150" s="134">
        <f t="shared" si="7"/>
        <v>0.9</v>
      </c>
      <c r="N150" s="134">
        <f t="shared" si="8"/>
        <v>0.2</v>
      </c>
    </row>
    <row r="151" spans="1:14" s="134" customFormat="1">
      <c r="A151" s="135" t="s">
        <v>248</v>
      </c>
      <c r="B151" s="135" t="s">
        <v>91</v>
      </c>
      <c r="C151" s="135" t="s">
        <v>150</v>
      </c>
      <c r="D151" s="135">
        <v>5300</v>
      </c>
      <c r="E151" s="136">
        <v>0.22</v>
      </c>
      <c r="F151" s="136">
        <v>50.8</v>
      </c>
      <c r="G151" s="136">
        <v>0</v>
      </c>
      <c r="H151" s="136">
        <v>0.505</v>
      </c>
      <c r="I151" s="136">
        <v>6.8000000000000005E-2</v>
      </c>
      <c r="J151" s="136">
        <v>5.2999999999999999E-2</v>
      </c>
      <c r="K151" s="136">
        <v>0.25271008280399998</v>
      </c>
      <c r="L151" s="134">
        <f t="shared" si="6"/>
        <v>5.6699718911790792E-2</v>
      </c>
      <c r="M151" s="134">
        <f t="shared" si="7"/>
        <v>0.1</v>
      </c>
      <c r="N151" s="134">
        <f t="shared" si="8"/>
        <v>0.1</v>
      </c>
    </row>
    <row r="152" spans="1:14" s="134" customFormat="1">
      <c r="A152" s="135" t="s">
        <v>248</v>
      </c>
      <c r="B152" s="135" t="s">
        <v>91</v>
      </c>
      <c r="C152" s="135" t="s">
        <v>150</v>
      </c>
      <c r="D152" s="135">
        <v>4220</v>
      </c>
      <c r="E152" s="136">
        <v>0.22</v>
      </c>
      <c r="F152" s="136">
        <v>50.8</v>
      </c>
      <c r="G152" s="136">
        <v>0</v>
      </c>
      <c r="H152" s="136">
        <v>0.69099999999999995</v>
      </c>
      <c r="I152" s="136">
        <v>3.5999999999999997E-2</v>
      </c>
      <c r="J152" s="136">
        <v>0.26200000000000001</v>
      </c>
      <c r="K152" s="136">
        <v>7.4032433700100002E-4</v>
      </c>
      <c r="L152" s="134">
        <f t="shared" si="6"/>
        <v>8.2111839964570923E-4</v>
      </c>
      <c r="M152" s="134">
        <f t="shared" si="7"/>
        <v>0</v>
      </c>
      <c r="N152" s="134">
        <f t="shared" si="8"/>
        <v>0</v>
      </c>
    </row>
    <row r="153" spans="1:14" s="134" customFormat="1">
      <c r="A153" s="135" t="s">
        <v>248</v>
      </c>
      <c r="B153" s="135" t="s">
        <v>91</v>
      </c>
      <c r="C153" s="135" t="s">
        <v>150</v>
      </c>
      <c r="D153" s="135">
        <v>1411</v>
      </c>
      <c r="E153" s="136">
        <v>0.22</v>
      </c>
      <c r="F153" s="136">
        <v>50.8</v>
      </c>
      <c r="G153" s="136">
        <v>0</v>
      </c>
      <c r="H153" s="136">
        <v>1.4430000000000001</v>
      </c>
      <c r="I153" s="136">
        <v>0.22500000000000001</v>
      </c>
      <c r="J153" s="136">
        <v>0.43099999999999999</v>
      </c>
      <c r="K153" s="136">
        <v>7.23156632314E-3</v>
      </c>
      <c r="L153" s="134">
        <f t="shared" si="6"/>
        <v>1.3194474860990473E-2</v>
      </c>
      <c r="M153" s="134">
        <f t="shared" si="7"/>
        <v>0.1</v>
      </c>
      <c r="N153" s="134">
        <f t="shared" si="8"/>
        <v>0</v>
      </c>
    </row>
    <row r="154" spans="1:14" s="134" customFormat="1">
      <c r="A154" s="135" t="s">
        <v>245</v>
      </c>
      <c r="B154" s="135" t="s">
        <v>95</v>
      </c>
      <c r="C154" s="135" t="s">
        <v>150</v>
      </c>
      <c r="D154" s="135">
        <v>5300</v>
      </c>
      <c r="E154" s="136">
        <v>0.22</v>
      </c>
      <c r="F154" s="136">
        <v>50.8</v>
      </c>
      <c r="G154" s="136">
        <v>0</v>
      </c>
      <c r="H154" s="136">
        <v>0.505</v>
      </c>
      <c r="I154" s="136">
        <v>6.8000000000000005E-2</v>
      </c>
      <c r="J154" s="136">
        <v>5.2999999999999999E-2</v>
      </c>
      <c r="K154" s="136">
        <v>4.2589233629400001</v>
      </c>
      <c r="L154" s="134">
        <f t="shared" si="6"/>
        <v>0.95556043853163786</v>
      </c>
      <c r="M154" s="134">
        <f t="shared" si="7"/>
        <v>1.3</v>
      </c>
      <c r="N154" s="134">
        <f t="shared" si="8"/>
        <v>1.1000000000000001</v>
      </c>
    </row>
    <row r="155" spans="1:14" s="134" customFormat="1">
      <c r="A155" s="135" t="s">
        <v>245</v>
      </c>
      <c r="B155" s="135" t="s">
        <v>95</v>
      </c>
      <c r="C155" s="135" t="s">
        <v>150</v>
      </c>
      <c r="D155" s="135">
        <v>1320</v>
      </c>
      <c r="E155" s="136">
        <v>0.22</v>
      </c>
      <c r="F155" s="136">
        <v>50.8</v>
      </c>
      <c r="G155" s="136">
        <v>0</v>
      </c>
      <c r="H155" s="136">
        <v>1.395</v>
      </c>
      <c r="I155" s="136">
        <v>0.33900000000000002</v>
      </c>
      <c r="J155" s="136">
        <v>0.39300000000000002</v>
      </c>
      <c r="K155" s="136">
        <v>0.40706417655999999</v>
      </c>
      <c r="L155" s="134">
        <f t="shared" si="6"/>
        <v>0.67723267054287206</v>
      </c>
      <c r="M155" s="134">
        <f t="shared" si="7"/>
        <v>2.6</v>
      </c>
      <c r="N155" s="134">
        <f t="shared" si="8"/>
        <v>0.7</v>
      </c>
    </row>
    <row r="156" spans="1:14" s="134" customFormat="1">
      <c r="A156" s="135" t="s">
        <v>245</v>
      </c>
      <c r="B156" s="135" t="s">
        <v>95</v>
      </c>
      <c r="C156" s="135" t="s">
        <v>150</v>
      </c>
      <c r="D156" s="135">
        <v>1550</v>
      </c>
      <c r="E156" s="136">
        <v>0.22</v>
      </c>
      <c r="F156" s="136">
        <v>50.8</v>
      </c>
      <c r="G156" s="136">
        <v>0</v>
      </c>
      <c r="H156" s="136">
        <v>0.72099999999999997</v>
      </c>
      <c r="I156" s="136">
        <v>0.17</v>
      </c>
      <c r="J156" s="136">
        <v>0.34100000000000003</v>
      </c>
      <c r="K156" s="136">
        <v>0.62073421071900003</v>
      </c>
      <c r="L156" s="134">
        <f t="shared" si="6"/>
        <v>0.89607121545359114</v>
      </c>
      <c r="M156" s="134">
        <f t="shared" si="7"/>
        <v>1.8</v>
      </c>
      <c r="N156" s="134">
        <f t="shared" si="8"/>
        <v>0.6</v>
      </c>
    </row>
    <row r="157" spans="1:14" s="134" customFormat="1">
      <c r="A157" s="135" t="s">
        <v>245</v>
      </c>
      <c r="B157" s="135" t="s">
        <v>95</v>
      </c>
      <c r="C157" s="135" t="s">
        <v>150</v>
      </c>
      <c r="D157" s="135">
        <v>1411</v>
      </c>
      <c r="E157" s="136">
        <v>0.22</v>
      </c>
      <c r="F157" s="136">
        <v>50.8</v>
      </c>
      <c r="G157" s="136">
        <v>0</v>
      </c>
      <c r="H157" s="136">
        <v>1.4430000000000001</v>
      </c>
      <c r="I157" s="136">
        <v>0.22500000000000001</v>
      </c>
      <c r="J157" s="136">
        <v>0.43099999999999999</v>
      </c>
      <c r="K157" s="136">
        <v>0.48378727850699998</v>
      </c>
      <c r="L157" s="134">
        <f t="shared" si="6"/>
        <v>0.88270214212125531</v>
      </c>
      <c r="M157" s="134">
        <f t="shared" si="7"/>
        <v>3.5</v>
      </c>
      <c r="N157" s="134">
        <f t="shared" si="8"/>
        <v>0.6</v>
      </c>
    </row>
    <row r="158" spans="1:14" s="134" customFormat="1">
      <c r="A158" s="135" t="s">
        <v>245</v>
      </c>
      <c r="B158" s="135" t="s">
        <v>91</v>
      </c>
      <c r="C158" s="135" t="s">
        <v>150</v>
      </c>
      <c r="D158" s="135">
        <v>5300</v>
      </c>
      <c r="E158" s="136">
        <v>0.22</v>
      </c>
      <c r="F158" s="136">
        <v>50.8</v>
      </c>
      <c r="G158" s="136">
        <v>0</v>
      </c>
      <c r="H158" s="136">
        <v>0.505</v>
      </c>
      <c r="I158" s="136">
        <v>6.8000000000000005E-2</v>
      </c>
      <c r="J158" s="136">
        <v>5.2999999999999999E-2</v>
      </c>
      <c r="K158" s="136">
        <v>0.155355399023</v>
      </c>
      <c r="L158" s="134">
        <f t="shared" si="6"/>
        <v>3.4856573027460432E-2</v>
      </c>
      <c r="M158" s="134">
        <f t="shared" si="7"/>
        <v>0</v>
      </c>
      <c r="N158" s="134">
        <f t="shared" si="8"/>
        <v>0</v>
      </c>
    </row>
    <row r="159" spans="1:14" s="134" customFormat="1">
      <c r="A159" s="135" t="s">
        <v>245</v>
      </c>
      <c r="B159" s="135" t="s">
        <v>91</v>
      </c>
      <c r="C159" s="135" t="s">
        <v>150</v>
      </c>
      <c r="D159" s="135">
        <v>1320</v>
      </c>
      <c r="E159" s="136">
        <v>0.22</v>
      </c>
      <c r="F159" s="136">
        <v>50.8</v>
      </c>
      <c r="G159" s="136">
        <v>0</v>
      </c>
      <c r="H159" s="136">
        <v>1.395</v>
      </c>
      <c r="I159" s="136">
        <v>0.33900000000000002</v>
      </c>
      <c r="J159" s="136">
        <v>0.39300000000000002</v>
      </c>
      <c r="K159" s="136">
        <v>0.81325915522100001</v>
      </c>
      <c r="L159" s="134">
        <f t="shared" si="6"/>
        <v>1.3530192565411776</v>
      </c>
      <c r="M159" s="134">
        <f t="shared" si="7"/>
        <v>5.0999999999999996</v>
      </c>
      <c r="N159" s="134">
        <f t="shared" si="8"/>
        <v>1.4</v>
      </c>
    </row>
    <row r="160" spans="1:14" s="134" customFormat="1">
      <c r="A160" s="135" t="s">
        <v>245</v>
      </c>
      <c r="B160" s="135" t="s">
        <v>91</v>
      </c>
      <c r="C160" s="135" t="s">
        <v>150</v>
      </c>
      <c r="D160" s="135">
        <v>1550</v>
      </c>
      <c r="E160" s="136">
        <v>0.22</v>
      </c>
      <c r="F160" s="136">
        <v>50.8</v>
      </c>
      <c r="G160" s="136">
        <v>0</v>
      </c>
      <c r="H160" s="136">
        <v>0.72099999999999997</v>
      </c>
      <c r="I160" s="136">
        <v>0.17</v>
      </c>
      <c r="J160" s="136">
        <v>0.34100000000000003</v>
      </c>
      <c r="K160" s="136">
        <v>0.104775783714</v>
      </c>
      <c r="L160" s="134">
        <f t="shared" si="6"/>
        <v>0.1512508288434066</v>
      </c>
      <c r="M160" s="134">
        <f t="shared" si="7"/>
        <v>0.3</v>
      </c>
      <c r="N160" s="134">
        <f t="shared" si="8"/>
        <v>0.1</v>
      </c>
    </row>
    <row r="161" spans="1:14" s="134" customFormat="1">
      <c r="A161" s="135" t="s">
        <v>245</v>
      </c>
      <c r="B161" s="135" t="s">
        <v>91</v>
      </c>
      <c r="C161" s="135" t="s">
        <v>150</v>
      </c>
      <c r="D161" s="135">
        <v>1411</v>
      </c>
      <c r="E161" s="136">
        <v>0.22</v>
      </c>
      <c r="F161" s="136">
        <v>50.8</v>
      </c>
      <c r="G161" s="136">
        <v>0</v>
      </c>
      <c r="H161" s="136">
        <v>1.4430000000000001</v>
      </c>
      <c r="I161" s="136">
        <v>0.22500000000000001</v>
      </c>
      <c r="J161" s="136">
        <v>0.43099999999999999</v>
      </c>
      <c r="K161" s="136">
        <v>0.323054523398</v>
      </c>
      <c r="L161" s="134">
        <f t="shared" si="6"/>
        <v>0.58943451490787757</v>
      </c>
      <c r="M161" s="134">
        <f t="shared" si="7"/>
        <v>2.2999999999999998</v>
      </c>
      <c r="N161" s="134">
        <f t="shared" si="8"/>
        <v>0.4</v>
      </c>
    </row>
    <row r="162" spans="1:14" s="134" customFormat="1">
      <c r="A162" s="135" t="s">
        <v>249</v>
      </c>
      <c r="B162" s="135" t="s">
        <v>93</v>
      </c>
      <c r="C162" s="135" t="s">
        <v>150</v>
      </c>
      <c r="D162" s="135">
        <v>1411</v>
      </c>
      <c r="E162" s="136">
        <v>0.22</v>
      </c>
      <c r="F162" s="136">
        <v>50.8</v>
      </c>
      <c r="G162" s="136">
        <v>0</v>
      </c>
      <c r="H162" s="136">
        <v>1.4430000000000001</v>
      </c>
      <c r="I162" s="136">
        <v>0.22500000000000001</v>
      </c>
      <c r="J162" s="136">
        <v>0.43099999999999999</v>
      </c>
      <c r="K162" s="136">
        <v>4.7920510248099998E-2</v>
      </c>
      <c r="L162" s="134">
        <f t="shared" si="6"/>
        <v>8.7434165648341652E-2</v>
      </c>
      <c r="M162" s="134">
        <f t="shared" si="7"/>
        <v>0.3</v>
      </c>
      <c r="N162" s="134">
        <f t="shared" si="8"/>
        <v>0.1</v>
      </c>
    </row>
    <row r="163" spans="1:14" s="134" customFormat="1">
      <c r="A163" s="135" t="s">
        <v>249</v>
      </c>
      <c r="B163" s="135" t="s">
        <v>95</v>
      </c>
      <c r="C163" s="135" t="s">
        <v>150</v>
      </c>
      <c r="D163" s="135">
        <v>8140</v>
      </c>
      <c r="E163" s="136">
        <v>0.22</v>
      </c>
      <c r="F163" s="136">
        <v>50.8</v>
      </c>
      <c r="G163" s="136">
        <v>0</v>
      </c>
      <c r="H163" s="136">
        <v>0.98599999999999999</v>
      </c>
      <c r="I163" s="136">
        <v>0.14299999999999999</v>
      </c>
      <c r="J163" s="136">
        <v>0.44600000000000001</v>
      </c>
      <c r="K163" s="136">
        <v>2.11478929232E-3</v>
      </c>
      <c r="L163" s="134">
        <f t="shared" si="6"/>
        <v>3.9928631698529816E-3</v>
      </c>
      <c r="M163" s="134">
        <f t="shared" si="7"/>
        <v>0</v>
      </c>
      <c r="N163" s="134">
        <f t="shared" si="8"/>
        <v>0</v>
      </c>
    </row>
    <row r="164" spans="1:14" s="134" customFormat="1">
      <c r="A164" s="135" t="s">
        <v>249</v>
      </c>
      <c r="B164" s="135" t="s">
        <v>95</v>
      </c>
      <c r="C164" s="135" t="s">
        <v>150</v>
      </c>
      <c r="D164" s="135">
        <v>1400</v>
      </c>
      <c r="E164" s="136">
        <v>0.22</v>
      </c>
      <c r="F164" s="136">
        <v>50.8</v>
      </c>
      <c r="G164" s="136">
        <v>0</v>
      </c>
      <c r="H164" s="136">
        <v>0.70899999999999996</v>
      </c>
      <c r="I164" s="136">
        <v>0.11700000000000001</v>
      </c>
      <c r="J164" s="136">
        <v>0.43099999999999999</v>
      </c>
      <c r="K164" s="136">
        <v>0.22025067615300001</v>
      </c>
      <c r="L164" s="134">
        <f t="shared" si="6"/>
        <v>0.40186204201955872</v>
      </c>
      <c r="M164" s="134">
        <f t="shared" si="7"/>
        <v>0.8</v>
      </c>
      <c r="N164" s="134">
        <f t="shared" si="8"/>
        <v>0.2</v>
      </c>
    </row>
    <row r="165" spans="1:14" s="134" customFormat="1">
      <c r="A165" s="135" t="s">
        <v>249</v>
      </c>
      <c r="B165" s="135" t="s">
        <v>95</v>
      </c>
      <c r="C165" s="135" t="s">
        <v>150</v>
      </c>
      <c r="D165" s="135">
        <v>1411</v>
      </c>
      <c r="E165" s="136">
        <v>0.22</v>
      </c>
      <c r="F165" s="136">
        <v>50.8</v>
      </c>
      <c r="G165" s="136">
        <v>0</v>
      </c>
      <c r="H165" s="136">
        <v>1.4430000000000001</v>
      </c>
      <c r="I165" s="136">
        <v>0.22500000000000001</v>
      </c>
      <c r="J165" s="136">
        <v>0.43099999999999999</v>
      </c>
      <c r="K165" s="136">
        <v>3.83683229008E-3</v>
      </c>
      <c r="L165" s="134">
        <f t="shared" si="6"/>
        <v>7.0005563020702983E-3</v>
      </c>
      <c r="M165" s="134">
        <f t="shared" si="7"/>
        <v>0</v>
      </c>
      <c r="N165" s="134">
        <f t="shared" si="8"/>
        <v>0</v>
      </c>
    </row>
    <row r="166" spans="1:14" s="134" customFormat="1">
      <c r="A166" s="135" t="s">
        <v>249</v>
      </c>
      <c r="B166" s="135" t="s">
        <v>95</v>
      </c>
      <c r="C166" s="135" t="s">
        <v>150</v>
      </c>
      <c r="D166" s="135">
        <v>1400</v>
      </c>
      <c r="E166" s="136">
        <v>0.22</v>
      </c>
      <c r="F166" s="136">
        <v>50.8</v>
      </c>
      <c r="G166" s="136">
        <v>0</v>
      </c>
      <c r="H166" s="136">
        <v>0.70899999999999996</v>
      </c>
      <c r="I166" s="136">
        <v>0.11700000000000001</v>
      </c>
      <c r="J166" s="136">
        <v>0.43099999999999999</v>
      </c>
      <c r="K166" s="136">
        <v>1.76139966529E-3</v>
      </c>
      <c r="L166" s="134">
        <f t="shared" si="6"/>
        <v>3.2137911159659579E-3</v>
      </c>
      <c r="M166" s="134">
        <f t="shared" si="7"/>
        <v>0</v>
      </c>
      <c r="N166" s="134">
        <f t="shared" si="8"/>
        <v>0</v>
      </c>
    </row>
    <row r="167" spans="1:14" s="134" customFormat="1">
      <c r="A167" s="135" t="s">
        <v>249</v>
      </c>
      <c r="B167" s="135" t="s">
        <v>95</v>
      </c>
      <c r="C167" s="135" t="s">
        <v>150</v>
      </c>
      <c r="D167" s="135">
        <v>1411</v>
      </c>
      <c r="E167" s="136">
        <v>0.22</v>
      </c>
      <c r="F167" s="136">
        <v>50.8</v>
      </c>
      <c r="G167" s="136">
        <v>0</v>
      </c>
      <c r="H167" s="136">
        <v>1.4430000000000001</v>
      </c>
      <c r="I167" s="136">
        <v>0.22500000000000001</v>
      </c>
      <c r="J167" s="136">
        <v>0.43099999999999999</v>
      </c>
      <c r="K167" s="136">
        <v>2.56301125861</v>
      </c>
      <c r="L167" s="134">
        <f t="shared" si="6"/>
        <v>4.676384908751186</v>
      </c>
      <c r="M167" s="134">
        <f t="shared" si="7"/>
        <v>18.399999999999999</v>
      </c>
      <c r="N167" s="134">
        <f t="shared" si="8"/>
        <v>3.4</v>
      </c>
    </row>
    <row r="168" spans="1:14" s="134" customFormat="1">
      <c r="A168" s="135" t="s">
        <v>249</v>
      </c>
      <c r="B168" s="135" t="s">
        <v>95</v>
      </c>
      <c r="C168" s="135" t="s">
        <v>150</v>
      </c>
      <c r="D168" s="135">
        <v>1411</v>
      </c>
      <c r="E168" s="136">
        <v>0.22</v>
      </c>
      <c r="F168" s="136">
        <v>50.8</v>
      </c>
      <c r="G168" s="136">
        <v>0</v>
      </c>
      <c r="H168" s="136">
        <v>1.4430000000000001</v>
      </c>
      <c r="I168" s="136">
        <v>0.22500000000000001</v>
      </c>
      <c r="J168" s="136">
        <v>0.43099999999999999</v>
      </c>
      <c r="K168" s="136">
        <v>1.2441607653499999E-2</v>
      </c>
      <c r="L168" s="134">
        <f t="shared" si="6"/>
        <v>2.2700542604320983E-2</v>
      </c>
      <c r="M168" s="134">
        <f t="shared" si="7"/>
        <v>0.1</v>
      </c>
      <c r="N168" s="134">
        <f t="shared" si="8"/>
        <v>0</v>
      </c>
    </row>
    <row r="169" spans="1:14" s="134" customFormat="1">
      <c r="A169" s="135" t="s">
        <v>249</v>
      </c>
      <c r="B169" s="135" t="s">
        <v>91</v>
      </c>
      <c r="C169" s="135" t="s">
        <v>150</v>
      </c>
      <c r="D169" s="135">
        <v>1411</v>
      </c>
      <c r="E169" s="136">
        <v>0.22</v>
      </c>
      <c r="F169" s="136">
        <v>50.8</v>
      </c>
      <c r="G169" s="136">
        <v>0</v>
      </c>
      <c r="H169" s="136">
        <v>1.4430000000000001</v>
      </c>
      <c r="I169" s="136">
        <v>0.22500000000000001</v>
      </c>
      <c r="J169" s="136">
        <v>0.43099999999999999</v>
      </c>
      <c r="K169" s="136">
        <v>20.5498775356</v>
      </c>
      <c r="L169" s="134">
        <f t="shared" si="6"/>
        <v>37.494621555537911</v>
      </c>
      <c r="M169" s="134">
        <f t="shared" si="7"/>
        <v>147.19999999999999</v>
      </c>
      <c r="N169" s="134">
        <f t="shared" si="8"/>
        <v>27.5</v>
      </c>
    </row>
    <row r="170" spans="1:14" s="134" customFormat="1">
      <c r="A170" s="135" t="s">
        <v>241</v>
      </c>
      <c r="B170" s="135" t="s">
        <v>95</v>
      </c>
      <c r="C170" s="135" t="s">
        <v>150</v>
      </c>
      <c r="D170" s="135">
        <v>8140</v>
      </c>
      <c r="E170" s="136">
        <v>0.22</v>
      </c>
      <c r="F170" s="136">
        <v>50.8</v>
      </c>
      <c r="G170" s="136">
        <v>0</v>
      </c>
      <c r="H170" s="136">
        <v>0.98599999999999999</v>
      </c>
      <c r="I170" s="136">
        <v>0.14299999999999999</v>
      </c>
      <c r="J170" s="136">
        <v>0.44600000000000001</v>
      </c>
      <c r="K170" s="136">
        <v>0.23074878688299999</v>
      </c>
      <c r="L170" s="134">
        <f t="shared" si="6"/>
        <v>0.43566909288756284</v>
      </c>
      <c r="M170" s="134">
        <f t="shared" si="7"/>
        <v>1.2</v>
      </c>
      <c r="N170" s="134">
        <f t="shared" si="8"/>
        <v>0.2</v>
      </c>
    </row>
    <row r="171" spans="1:14" s="134" customFormat="1">
      <c r="A171" s="135" t="s">
        <v>241</v>
      </c>
      <c r="B171" s="135" t="s">
        <v>95</v>
      </c>
      <c r="C171" s="135" t="s">
        <v>150</v>
      </c>
      <c r="D171" s="135">
        <v>1400</v>
      </c>
      <c r="E171" s="136">
        <v>0.22</v>
      </c>
      <c r="F171" s="136">
        <v>50.8</v>
      </c>
      <c r="G171" s="136">
        <v>0</v>
      </c>
      <c r="H171" s="136">
        <v>0.70899999999999996</v>
      </c>
      <c r="I171" s="136">
        <v>0.11700000000000001</v>
      </c>
      <c r="J171" s="136">
        <v>0.43099999999999999</v>
      </c>
      <c r="K171" s="136">
        <v>0.60937689341800005</v>
      </c>
      <c r="L171" s="134">
        <f t="shared" si="6"/>
        <v>1.1118487671673689</v>
      </c>
      <c r="M171" s="134">
        <f t="shared" si="7"/>
        <v>2.1</v>
      </c>
      <c r="N171" s="134">
        <f t="shared" si="8"/>
        <v>0.5</v>
      </c>
    </row>
    <row r="172" spans="1:14" s="134" customFormat="1">
      <c r="A172" s="135" t="s">
        <v>241</v>
      </c>
      <c r="B172" s="135" t="s">
        <v>95</v>
      </c>
      <c r="C172" s="135" t="s">
        <v>150</v>
      </c>
      <c r="D172" s="135">
        <v>1400</v>
      </c>
      <c r="E172" s="136">
        <v>0.22</v>
      </c>
      <c r="F172" s="136">
        <v>50.8</v>
      </c>
      <c r="G172" s="136">
        <v>0</v>
      </c>
      <c r="H172" s="136">
        <v>0.70899999999999996</v>
      </c>
      <c r="I172" s="136">
        <v>0.11700000000000001</v>
      </c>
      <c r="J172" s="136">
        <v>0.43099999999999999</v>
      </c>
      <c r="K172" s="136">
        <v>0.35657766832600002</v>
      </c>
      <c r="L172" s="134">
        <f t="shared" si="6"/>
        <v>0.65059972770534213</v>
      </c>
      <c r="M172" s="134">
        <f t="shared" si="7"/>
        <v>1.3</v>
      </c>
      <c r="N172" s="134">
        <f t="shared" si="8"/>
        <v>0.3</v>
      </c>
    </row>
    <row r="173" spans="1:14" s="134" customFormat="1">
      <c r="A173" s="135" t="s">
        <v>244</v>
      </c>
      <c r="B173" s="135" t="s">
        <v>95</v>
      </c>
      <c r="C173" s="135" t="s">
        <v>150</v>
      </c>
      <c r="D173" s="135">
        <v>1320</v>
      </c>
      <c r="E173" s="136">
        <v>0.22</v>
      </c>
      <c r="F173" s="136">
        <v>50.8</v>
      </c>
      <c r="G173" s="136">
        <v>0</v>
      </c>
      <c r="H173" s="136">
        <v>1.395</v>
      </c>
      <c r="I173" s="136">
        <v>0.33900000000000002</v>
      </c>
      <c r="J173" s="136">
        <v>0.39300000000000002</v>
      </c>
      <c r="K173" s="136">
        <v>0.147845989884</v>
      </c>
      <c r="L173" s="134">
        <f t="shared" si="6"/>
        <v>0.24597137337001082</v>
      </c>
      <c r="M173" s="134">
        <f t="shared" si="7"/>
        <v>0.9</v>
      </c>
      <c r="N173" s="134">
        <f t="shared" si="8"/>
        <v>0.3</v>
      </c>
    </row>
    <row r="174" spans="1:14" s="134" customFormat="1">
      <c r="A174" s="135" t="s">
        <v>244</v>
      </c>
      <c r="B174" s="135" t="s">
        <v>95</v>
      </c>
      <c r="C174" s="135" t="s">
        <v>150</v>
      </c>
      <c r="D174" s="135">
        <v>1400</v>
      </c>
      <c r="E174" s="136">
        <v>0.22</v>
      </c>
      <c r="F174" s="136">
        <v>50.8</v>
      </c>
      <c r="G174" s="136">
        <v>0</v>
      </c>
      <c r="H174" s="136">
        <v>0.70899999999999996</v>
      </c>
      <c r="I174" s="136">
        <v>0.11700000000000001</v>
      </c>
      <c r="J174" s="136">
        <v>0.43099999999999999</v>
      </c>
      <c r="K174" s="136">
        <v>104.95570408</v>
      </c>
      <c r="L174" s="134">
        <f t="shared" si="6"/>
        <v>191.4986791408987</v>
      </c>
      <c r="M174" s="134">
        <f t="shared" si="7"/>
        <v>369.4</v>
      </c>
      <c r="N174" s="134">
        <f t="shared" si="8"/>
        <v>84.1</v>
      </c>
    </row>
    <row r="175" spans="1:14" s="134" customFormat="1">
      <c r="A175" s="135" t="s">
        <v>244</v>
      </c>
      <c r="B175" s="135"/>
      <c r="C175" s="135" t="s">
        <v>150</v>
      </c>
      <c r="D175" s="135">
        <v>3200</v>
      </c>
      <c r="E175" s="136">
        <v>0.22</v>
      </c>
      <c r="F175" s="136">
        <v>50.8</v>
      </c>
      <c r="G175" s="136">
        <v>0</v>
      </c>
      <c r="H175" s="136">
        <v>0.69099999999999995</v>
      </c>
      <c r="I175" s="136">
        <v>3.5999999999999997E-2</v>
      </c>
      <c r="J175" s="136">
        <v>0.26200000000000001</v>
      </c>
      <c r="K175" s="136">
        <v>2.9909317550800001</v>
      </c>
      <c r="L175" s="134">
        <f t="shared" si="6"/>
        <v>3.3173421072843969</v>
      </c>
      <c r="M175" s="134">
        <f t="shared" si="7"/>
        <v>6.2</v>
      </c>
      <c r="N175" s="134">
        <f t="shared" si="8"/>
        <v>1</v>
      </c>
    </row>
    <row r="176" spans="1:14" s="134" customFormat="1">
      <c r="A176" s="135" t="s">
        <v>244</v>
      </c>
      <c r="B176" s="135"/>
      <c r="C176" s="135" t="s">
        <v>150</v>
      </c>
      <c r="D176" s="135">
        <v>8200</v>
      </c>
      <c r="E176" s="136">
        <v>0.22</v>
      </c>
      <c r="F176" s="136">
        <v>50.8</v>
      </c>
      <c r="G176" s="136">
        <v>0</v>
      </c>
      <c r="H176" s="136">
        <v>0.72099999999999997</v>
      </c>
      <c r="I176" s="136">
        <v>0.17</v>
      </c>
      <c r="J176" s="136">
        <v>0.43099999999999999</v>
      </c>
      <c r="K176" s="136">
        <v>2.2451262604200002</v>
      </c>
      <c r="L176" s="134">
        <f t="shared" si="6"/>
        <v>4.0963825372203182</v>
      </c>
      <c r="M176" s="134">
        <f t="shared" si="7"/>
        <v>8</v>
      </c>
      <c r="N176" s="134">
        <f t="shared" si="8"/>
        <v>2.4</v>
      </c>
    </row>
    <row r="177" spans="1:14" s="134" customFormat="1">
      <c r="A177" s="135" t="s">
        <v>244</v>
      </c>
      <c r="B177" s="135"/>
      <c r="C177" s="135" t="s">
        <v>150</v>
      </c>
      <c r="D177" s="135">
        <v>1550</v>
      </c>
      <c r="E177" s="136">
        <v>0.22</v>
      </c>
      <c r="F177" s="136">
        <v>50.8</v>
      </c>
      <c r="G177" s="136">
        <v>0</v>
      </c>
      <c r="H177" s="136">
        <v>0.72099999999999997</v>
      </c>
      <c r="I177" s="136">
        <v>0.17</v>
      </c>
      <c r="J177" s="136">
        <v>0.34100000000000003</v>
      </c>
      <c r="K177" s="136">
        <v>5.7715726933999996</v>
      </c>
      <c r="L177" s="134">
        <f t="shared" si="6"/>
        <v>8.3316499544357931</v>
      </c>
      <c r="M177" s="134">
        <f t="shared" si="7"/>
        <v>16.3</v>
      </c>
      <c r="N177" s="134">
        <f t="shared" si="8"/>
        <v>5.0999999999999996</v>
      </c>
    </row>
    <row r="178" spans="1:14" s="134" customFormat="1">
      <c r="A178" s="135" t="s">
        <v>244</v>
      </c>
      <c r="B178" s="135" t="s">
        <v>95</v>
      </c>
      <c r="C178" s="135" t="s">
        <v>150</v>
      </c>
      <c r="D178" s="135">
        <v>4110</v>
      </c>
      <c r="E178" s="136">
        <v>0.22</v>
      </c>
      <c r="F178" s="136">
        <v>50.8</v>
      </c>
      <c r="G178" s="136">
        <v>0</v>
      </c>
      <c r="H178" s="136">
        <v>0.69099999999999995</v>
      </c>
      <c r="I178" s="136">
        <v>3.5999999999999997E-2</v>
      </c>
      <c r="J178" s="136">
        <v>0.26200000000000001</v>
      </c>
      <c r="K178" s="136">
        <v>1.5858647909E-2</v>
      </c>
      <c r="L178" s="134">
        <f t="shared" si="6"/>
        <v>1.7589355017468868E-2</v>
      </c>
      <c r="M178" s="134">
        <f t="shared" si="7"/>
        <v>0</v>
      </c>
      <c r="N178" s="134">
        <f t="shared" si="8"/>
        <v>0</v>
      </c>
    </row>
    <row r="179" spans="1:14" s="134" customFormat="1">
      <c r="A179" s="135" t="s">
        <v>244</v>
      </c>
      <c r="B179" s="135" t="s">
        <v>95</v>
      </c>
      <c r="C179" s="135" t="s">
        <v>150</v>
      </c>
      <c r="D179" s="135">
        <v>4200</v>
      </c>
      <c r="E179" s="136">
        <v>0.22</v>
      </c>
      <c r="F179" s="136">
        <v>50.8</v>
      </c>
      <c r="G179" s="136">
        <v>0</v>
      </c>
      <c r="H179" s="136">
        <v>0.69099999999999995</v>
      </c>
      <c r="I179" s="136">
        <v>3.5999999999999997E-2</v>
      </c>
      <c r="J179" s="136">
        <v>0.26200000000000001</v>
      </c>
      <c r="K179" s="136">
        <v>0.42649119291499998</v>
      </c>
      <c r="L179" s="134">
        <f t="shared" si="6"/>
        <v>0.47303559843512361</v>
      </c>
      <c r="M179" s="134">
        <f t="shared" si="7"/>
        <v>0.9</v>
      </c>
      <c r="N179" s="134">
        <f t="shared" si="8"/>
        <v>0.1</v>
      </c>
    </row>
    <row r="180" spans="1:14" s="134" customFormat="1">
      <c r="A180" s="135" t="s">
        <v>244</v>
      </c>
      <c r="B180" s="135" t="s">
        <v>95</v>
      </c>
      <c r="C180" s="135" t="s">
        <v>150</v>
      </c>
      <c r="D180" s="135">
        <v>4200</v>
      </c>
      <c r="E180" s="136">
        <v>0.22</v>
      </c>
      <c r="F180" s="136">
        <v>50.8</v>
      </c>
      <c r="G180" s="136">
        <v>0</v>
      </c>
      <c r="H180" s="136">
        <v>0.69099999999999995</v>
      </c>
      <c r="I180" s="136">
        <v>3.5999999999999997E-2</v>
      </c>
      <c r="J180" s="136">
        <v>0.26200000000000001</v>
      </c>
      <c r="K180" s="136">
        <v>6.7594926190900004E-2</v>
      </c>
      <c r="L180" s="134">
        <f t="shared" si="6"/>
        <v>7.4971785802533553E-2</v>
      </c>
      <c r="M180" s="134">
        <f t="shared" si="7"/>
        <v>0.1</v>
      </c>
      <c r="N180" s="134">
        <f t="shared" si="8"/>
        <v>0</v>
      </c>
    </row>
    <row r="181" spans="1:14" s="134" customFormat="1">
      <c r="A181" s="135" t="s">
        <v>244</v>
      </c>
      <c r="B181" s="135" t="s">
        <v>95</v>
      </c>
      <c r="C181" s="135" t="s">
        <v>150</v>
      </c>
      <c r="D181" s="135">
        <v>4110</v>
      </c>
      <c r="E181" s="136">
        <v>0.22</v>
      </c>
      <c r="F181" s="136">
        <v>50.8</v>
      </c>
      <c r="G181" s="136">
        <v>0</v>
      </c>
      <c r="H181" s="136">
        <v>0.69099999999999995</v>
      </c>
      <c r="I181" s="136">
        <v>3.5999999999999997E-2</v>
      </c>
      <c r="J181" s="136">
        <v>0.26200000000000001</v>
      </c>
      <c r="K181" s="136">
        <v>0.288400933847</v>
      </c>
      <c r="L181" s="134">
        <f t="shared" si="6"/>
        <v>0.31987508909416923</v>
      </c>
      <c r="M181" s="134">
        <f t="shared" si="7"/>
        <v>0.6</v>
      </c>
      <c r="N181" s="134">
        <f t="shared" si="8"/>
        <v>0.1</v>
      </c>
    </row>
    <row r="182" spans="1:14" s="134" customFormat="1">
      <c r="A182" s="135" t="s">
        <v>244</v>
      </c>
      <c r="B182" s="135" t="s">
        <v>95</v>
      </c>
      <c r="C182" s="135" t="s">
        <v>150</v>
      </c>
      <c r="D182" s="135">
        <v>1320</v>
      </c>
      <c r="E182" s="136">
        <v>0.22</v>
      </c>
      <c r="F182" s="136">
        <v>50.8</v>
      </c>
      <c r="G182" s="136">
        <v>0</v>
      </c>
      <c r="H182" s="136">
        <v>1.395</v>
      </c>
      <c r="I182" s="136">
        <v>0.33900000000000002</v>
      </c>
      <c r="J182" s="136">
        <v>0.39300000000000002</v>
      </c>
      <c r="K182" s="136">
        <v>0.16894836120100001</v>
      </c>
      <c r="L182" s="134">
        <f t="shared" si="6"/>
        <v>0.28107938853010372</v>
      </c>
      <c r="M182" s="134">
        <f t="shared" si="7"/>
        <v>1.1000000000000001</v>
      </c>
      <c r="N182" s="134">
        <f t="shared" si="8"/>
        <v>0.3</v>
      </c>
    </row>
    <row r="183" spans="1:14" s="134" customFormat="1">
      <c r="A183" s="135" t="s">
        <v>244</v>
      </c>
      <c r="B183" s="135" t="s">
        <v>95</v>
      </c>
      <c r="C183" s="135" t="s">
        <v>150</v>
      </c>
      <c r="D183" s="135">
        <v>1550</v>
      </c>
      <c r="E183" s="136">
        <v>0.22</v>
      </c>
      <c r="F183" s="136">
        <v>50.8</v>
      </c>
      <c r="G183" s="136">
        <v>0</v>
      </c>
      <c r="H183" s="136">
        <v>0.72099999999999997</v>
      </c>
      <c r="I183" s="136">
        <v>0.17</v>
      </c>
      <c r="J183" s="136">
        <v>0.34100000000000003</v>
      </c>
      <c r="K183" s="136">
        <v>2.9365460933700001</v>
      </c>
      <c r="L183" s="134">
        <f t="shared" si="6"/>
        <v>4.2391000555191534</v>
      </c>
      <c r="M183" s="134">
        <f t="shared" si="7"/>
        <v>8.3000000000000007</v>
      </c>
      <c r="N183" s="134">
        <f t="shared" si="8"/>
        <v>2.6</v>
      </c>
    </row>
    <row r="184" spans="1:14" s="134" customFormat="1">
      <c r="A184" s="135" t="s">
        <v>244</v>
      </c>
      <c r="B184" s="135" t="s">
        <v>95</v>
      </c>
      <c r="C184" s="135" t="s">
        <v>150</v>
      </c>
      <c r="D184" s="135">
        <v>1400</v>
      </c>
      <c r="E184" s="136">
        <v>0.22</v>
      </c>
      <c r="F184" s="136">
        <v>50.8</v>
      </c>
      <c r="G184" s="136">
        <v>0</v>
      </c>
      <c r="H184" s="136">
        <v>0.70899999999999996</v>
      </c>
      <c r="I184" s="136">
        <v>0.11700000000000001</v>
      </c>
      <c r="J184" s="136">
        <v>0.43099999999999999</v>
      </c>
      <c r="K184" s="136">
        <v>0.275100039149</v>
      </c>
      <c r="L184" s="134">
        <f t="shared" si="6"/>
        <v>0.5019383614299604</v>
      </c>
      <c r="M184" s="134">
        <f t="shared" si="7"/>
        <v>1</v>
      </c>
      <c r="N184" s="134">
        <f t="shared" si="8"/>
        <v>0.2</v>
      </c>
    </row>
    <row r="185" spans="1:14" s="134" customFormat="1">
      <c r="A185" s="135" t="s">
        <v>244</v>
      </c>
      <c r="B185" s="135" t="s">
        <v>95</v>
      </c>
      <c r="C185" s="135" t="s">
        <v>150</v>
      </c>
      <c r="D185" s="135">
        <v>4110</v>
      </c>
      <c r="E185" s="136">
        <v>0.22</v>
      </c>
      <c r="F185" s="136">
        <v>50.8</v>
      </c>
      <c r="G185" s="136">
        <v>0</v>
      </c>
      <c r="H185" s="136">
        <v>0.69099999999999995</v>
      </c>
      <c r="I185" s="136">
        <v>3.5999999999999997E-2</v>
      </c>
      <c r="J185" s="136">
        <v>0.26200000000000001</v>
      </c>
      <c r="K185" s="136">
        <v>6.6880614476300004E-2</v>
      </c>
      <c r="L185" s="134">
        <f t="shared" si="6"/>
        <v>7.417951886948021E-2</v>
      </c>
      <c r="M185" s="134">
        <f t="shared" si="7"/>
        <v>0.1</v>
      </c>
      <c r="N185" s="134">
        <f t="shared" si="8"/>
        <v>0</v>
      </c>
    </row>
    <row r="186" spans="1:14" s="134" customFormat="1">
      <c r="A186" s="135" t="s">
        <v>244</v>
      </c>
      <c r="B186" s="135" t="s">
        <v>95</v>
      </c>
      <c r="C186" s="135" t="s">
        <v>150</v>
      </c>
      <c r="D186" s="135">
        <v>1320</v>
      </c>
      <c r="E186" s="136">
        <v>0.22</v>
      </c>
      <c r="F186" s="136">
        <v>50.8</v>
      </c>
      <c r="G186" s="136">
        <v>0</v>
      </c>
      <c r="H186" s="136">
        <v>1.395</v>
      </c>
      <c r="I186" s="136">
        <v>0.33900000000000002</v>
      </c>
      <c r="J186" s="136">
        <v>0.39300000000000002</v>
      </c>
      <c r="K186" s="136">
        <v>4.4673953822899998E-4</v>
      </c>
      <c r="L186" s="134">
        <f t="shared" si="6"/>
        <v>7.4324056975158721E-4</v>
      </c>
      <c r="M186" s="134">
        <f t="shared" si="7"/>
        <v>0</v>
      </c>
      <c r="N186" s="134">
        <f t="shared" si="8"/>
        <v>0</v>
      </c>
    </row>
    <row r="187" spans="1:14" s="134" customFormat="1">
      <c r="A187" s="135" t="s">
        <v>244</v>
      </c>
      <c r="B187" s="135" t="s">
        <v>95</v>
      </c>
      <c r="C187" s="135" t="s">
        <v>150</v>
      </c>
      <c r="D187" s="135">
        <v>1400</v>
      </c>
      <c r="E187" s="136">
        <v>0.22</v>
      </c>
      <c r="F187" s="136">
        <v>50.8</v>
      </c>
      <c r="G187" s="136">
        <v>0</v>
      </c>
      <c r="H187" s="136">
        <v>0.70899999999999996</v>
      </c>
      <c r="I187" s="136">
        <v>0.11700000000000001</v>
      </c>
      <c r="J187" s="136">
        <v>0.43099999999999999</v>
      </c>
      <c r="K187" s="136">
        <v>0.24334337317800001</v>
      </c>
      <c r="L187" s="134">
        <f t="shared" si="6"/>
        <v>0.44399620725480621</v>
      </c>
      <c r="M187" s="134">
        <f t="shared" si="7"/>
        <v>0.9</v>
      </c>
      <c r="N187" s="134">
        <f t="shared" si="8"/>
        <v>0.2</v>
      </c>
    </row>
    <row r="188" spans="1:14" s="134" customFormat="1">
      <c r="A188" s="135" t="s">
        <v>244</v>
      </c>
      <c r="B188" s="135" t="s">
        <v>95</v>
      </c>
      <c r="C188" s="135" t="s">
        <v>150</v>
      </c>
      <c r="D188" s="135">
        <v>1400</v>
      </c>
      <c r="E188" s="136">
        <v>0.22</v>
      </c>
      <c r="F188" s="136">
        <v>50.8</v>
      </c>
      <c r="G188" s="136">
        <v>0</v>
      </c>
      <c r="H188" s="136">
        <v>0.70899999999999996</v>
      </c>
      <c r="I188" s="136">
        <v>0.11700000000000001</v>
      </c>
      <c r="J188" s="136">
        <v>0.43099999999999999</v>
      </c>
      <c r="K188" s="136">
        <v>1.6014865486600001</v>
      </c>
      <c r="L188" s="134">
        <f t="shared" si="6"/>
        <v>2.9220189738000806</v>
      </c>
      <c r="M188" s="134">
        <f t="shared" si="7"/>
        <v>5.6</v>
      </c>
      <c r="N188" s="134">
        <f t="shared" si="8"/>
        <v>1.3</v>
      </c>
    </row>
    <row r="189" spans="1:14" s="134" customFormat="1">
      <c r="A189" s="135" t="s">
        <v>244</v>
      </c>
      <c r="B189" s="135" t="s">
        <v>95</v>
      </c>
      <c r="C189" s="135" t="s">
        <v>150</v>
      </c>
      <c r="D189" s="135">
        <v>1411</v>
      </c>
      <c r="E189" s="136">
        <v>0.22</v>
      </c>
      <c r="F189" s="136">
        <v>50.8</v>
      </c>
      <c r="G189" s="136">
        <v>0</v>
      </c>
      <c r="H189" s="136">
        <v>1.4430000000000001</v>
      </c>
      <c r="I189" s="136">
        <v>0.22500000000000001</v>
      </c>
      <c r="J189" s="136">
        <v>0.43099999999999999</v>
      </c>
      <c r="K189" s="136">
        <v>10.653377152699999</v>
      </c>
      <c r="L189" s="134">
        <f t="shared" si="6"/>
        <v>19.437796840244662</v>
      </c>
      <c r="M189" s="134">
        <f t="shared" si="7"/>
        <v>76.3</v>
      </c>
      <c r="N189" s="134">
        <f t="shared" si="8"/>
        <v>14.2</v>
      </c>
    </row>
    <row r="190" spans="1:14" s="134" customFormat="1">
      <c r="A190" s="135" t="s">
        <v>244</v>
      </c>
      <c r="B190" s="135"/>
      <c r="C190" s="135" t="s">
        <v>150</v>
      </c>
      <c r="D190" s="135">
        <v>3200</v>
      </c>
      <c r="E190" s="136">
        <v>0.22</v>
      </c>
      <c r="F190" s="136">
        <v>50.8</v>
      </c>
      <c r="G190" s="136">
        <v>0</v>
      </c>
      <c r="H190" s="136">
        <v>0.69099999999999995</v>
      </c>
      <c r="I190" s="136">
        <v>3.5999999999999997E-2</v>
      </c>
      <c r="J190" s="136">
        <v>0.26200000000000001</v>
      </c>
      <c r="K190" s="136">
        <v>0.23800829754700001</v>
      </c>
      <c r="L190" s="134">
        <f t="shared" si="6"/>
        <v>0.26398293641929593</v>
      </c>
      <c r="M190" s="134">
        <f t="shared" si="7"/>
        <v>0.5</v>
      </c>
      <c r="N190" s="134">
        <f t="shared" si="8"/>
        <v>0.1</v>
      </c>
    </row>
    <row r="191" spans="1:14" s="134" customFormat="1">
      <c r="A191" s="135" t="s">
        <v>244</v>
      </c>
      <c r="B191" s="135"/>
      <c r="C191" s="135" t="s">
        <v>150</v>
      </c>
      <c r="D191" s="135">
        <v>8200</v>
      </c>
      <c r="E191" s="136">
        <v>0.22</v>
      </c>
      <c r="F191" s="136">
        <v>50.8</v>
      </c>
      <c r="G191" s="136">
        <v>0</v>
      </c>
      <c r="H191" s="136">
        <v>0.72099999999999997</v>
      </c>
      <c r="I191" s="136">
        <v>0.17</v>
      </c>
      <c r="J191" s="136">
        <v>0.43099999999999999</v>
      </c>
      <c r="K191" s="136">
        <v>2.4678088451900001E-2</v>
      </c>
      <c r="L191" s="134">
        <f t="shared" si="6"/>
        <v>4.5026817586388344E-2</v>
      </c>
      <c r="M191" s="134">
        <f t="shared" si="7"/>
        <v>0.1</v>
      </c>
      <c r="N191" s="134">
        <f t="shared" si="8"/>
        <v>0</v>
      </c>
    </row>
    <row r="192" spans="1:14" s="134" customFormat="1">
      <c r="A192" s="135" t="s">
        <v>244</v>
      </c>
      <c r="B192" s="135"/>
      <c r="C192" s="135" t="s">
        <v>150</v>
      </c>
      <c r="D192" s="135">
        <v>1550</v>
      </c>
      <c r="E192" s="136">
        <v>0.22</v>
      </c>
      <c r="F192" s="136">
        <v>50.8</v>
      </c>
      <c r="G192" s="136">
        <v>0</v>
      </c>
      <c r="H192" s="136">
        <v>0.72099999999999997</v>
      </c>
      <c r="I192" s="136">
        <v>0.17</v>
      </c>
      <c r="J192" s="136">
        <v>0.34100000000000003</v>
      </c>
      <c r="K192" s="136">
        <v>2.3077240893500002</v>
      </c>
      <c r="L192" s="134">
        <f t="shared" si="6"/>
        <v>3.3313535712493487</v>
      </c>
      <c r="M192" s="134">
        <f t="shared" si="7"/>
        <v>6.5</v>
      </c>
      <c r="N192" s="134">
        <f t="shared" si="8"/>
        <v>2</v>
      </c>
    </row>
    <row r="193" spans="1:14" s="134" customFormat="1">
      <c r="A193" s="135" t="s">
        <v>244</v>
      </c>
      <c r="B193" s="135" t="s">
        <v>95</v>
      </c>
      <c r="C193" s="135" t="s">
        <v>150</v>
      </c>
      <c r="D193" s="135">
        <v>1550</v>
      </c>
      <c r="E193" s="136">
        <v>0.22</v>
      </c>
      <c r="F193" s="136">
        <v>50.8</v>
      </c>
      <c r="G193" s="136">
        <v>0</v>
      </c>
      <c r="H193" s="136">
        <v>0.72099999999999997</v>
      </c>
      <c r="I193" s="136">
        <v>0.17</v>
      </c>
      <c r="J193" s="136">
        <v>0.34100000000000003</v>
      </c>
      <c r="K193" s="136">
        <v>0.525871906266</v>
      </c>
      <c r="L193" s="134">
        <f t="shared" si="6"/>
        <v>0.75913115482205551</v>
      </c>
      <c r="M193" s="134">
        <f t="shared" si="7"/>
        <v>1.5</v>
      </c>
      <c r="N193" s="134">
        <f t="shared" si="8"/>
        <v>0.5</v>
      </c>
    </row>
    <row r="194" spans="1:14" s="134" customFormat="1">
      <c r="A194" s="135" t="s">
        <v>244</v>
      </c>
      <c r="B194" s="135" t="s">
        <v>93</v>
      </c>
      <c r="C194" s="135" t="s">
        <v>150</v>
      </c>
      <c r="D194" s="135">
        <v>1550</v>
      </c>
      <c r="E194" s="136">
        <v>0.22</v>
      </c>
      <c r="F194" s="136">
        <v>50.8</v>
      </c>
      <c r="G194" s="136">
        <v>0</v>
      </c>
      <c r="H194" s="136">
        <v>0.72099999999999997</v>
      </c>
      <c r="I194" s="136">
        <v>0.17</v>
      </c>
      <c r="J194" s="136">
        <v>0.34100000000000003</v>
      </c>
      <c r="K194" s="136">
        <v>0.16047781838799999</v>
      </c>
      <c r="L194" s="134">
        <f t="shared" si="6"/>
        <v>0.23166042936430387</v>
      </c>
      <c r="M194" s="134">
        <f t="shared" si="7"/>
        <v>0.5</v>
      </c>
      <c r="N194" s="134">
        <f t="shared" si="8"/>
        <v>0.1</v>
      </c>
    </row>
    <row r="195" spans="1:14" s="134" customFormat="1">
      <c r="A195" s="135" t="s">
        <v>244</v>
      </c>
      <c r="B195" s="135" t="s">
        <v>95</v>
      </c>
      <c r="C195" s="135" t="s">
        <v>150</v>
      </c>
      <c r="D195" s="135">
        <v>1320</v>
      </c>
      <c r="E195" s="136">
        <v>0.22</v>
      </c>
      <c r="F195" s="136">
        <v>50.8</v>
      </c>
      <c r="G195" s="136">
        <v>0</v>
      </c>
      <c r="H195" s="136">
        <v>1.395</v>
      </c>
      <c r="I195" s="136">
        <v>0.33900000000000002</v>
      </c>
      <c r="J195" s="136">
        <v>0.39300000000000002</v>
      </c>
      <c r="K195" s="136">
        <v>1.7177442340500001E-3</v>
      </c>
      <c r="L195" s="134">
        <f t="shared" ref="L195:L258" si="9">F195*J195*K195/12</f>
        <v>2.8578110821889853E-3</v>
      </c>
      <c r="M195" s="134">
        <f t="shared" ref="M195:M258" si="10">ROUND(2.721*H195*L195,1)</f>
        <v>0</v>
      </c>
      <c r="N195" s="134">
        <f t="shared" ref="N195:N258" si="11">ROUND((2.721*I195*L195)+(E195*K195),1)</f>
        <v>0</v>
      </c>
    </row>
    <row r="196" spans="1:14" s="134" customFormat="1">
      <c r="A196" s="135" t="s">
        <v>244</v>
      </c>
      <c r="B196" s="135" t="s">
        <v>95</v>
      </c>
      <c r="C196" s="135" t="s">
        <v>150</v>
      </c>
      <c r="D196" s="135">
        <v>1400</v>
      </c>
      <c r="E196" s="136">
        <v>0.22</v>
      </c>
      <c r="F196" s="136">
        <v>50.8</v>
      </c>
      <c r="G196" s="136">
        <v>0</v>
      </c>
      <c r="H196" s="136">
        <v>0.70899999999999996</v>
      </c>
      <c r="I196" s="136">
        <v>0.11700000000000001</v>
      </c>
      <c r="J196" s="136">
        <v>0.43099999999999999</v>
      </c>
      <c r="K196" s="136">
        <v>1.3538334222599999</v>
      </c>
      <c r="L196" s="134">
        <f t="shared" si="9"/>
        <v>2.4701593344748538</v>
      </c>
      <c r="M196" s="134">
        <f t="shared" si="10"/>
        <v>4.8</v>
      </c>
      <c r="N196" s="134">
        <f t="shared" si="11"/>
        <v>1.1000000000000001</v>
      </c>
    </row>
    <row r="197" spans="1:14" s="134" customFormat="1">
      <c r="A197" s="135" t="s">
        <v>244</v>
      </c>
      <c r="B197" s="135" t="s">
        <v>91</v>
      </c>
      <c r="C197" s="135" t="s">
        <v>150</v>
      </c>
      <c r="D197" s="135">
        <v>4200</v>
      </c>
      <c r="E197" s="136">
        <v>0.22</v>
      </c>
      <c r="F197" s="136">
        <v>50.8</v>
      </c>
      <c r="G197" s="136">
        <v>0</v>
      </c>
      <c r="H197" s="136">
        <v>0.69099999999999995</v>
      </c>
      <c r="I197" s="136">
        <v>3.5999999999999997E-2</v>
      </c>
      <c r="J197" s="136">
        <v>0.26200000000000001</v>
      </c>
      <c r="K197" s="136">
        <v>3.2029274844500001E-2</v>
      </c>
      <c r="L197" s="134">
        <f t="shared" si="9"/>
        <v>3.5524736372529765E-2</v>
      </c>
      <c r="M197" s="134">
        <f t="shared" si="10"/>
        <v>0.1</v>
      </c>
      <c r="N197" s="134">
        <f t="shared" si="11"/>
        <v>0</v>
      </c>
    </row>
    <row r="198" spans="1:14" s="134" customFormat="1">
      <c r="A198" s="135" t="s">
        <v>244</v>
      </c>
      <c r="B198" s="135" t="s">
        <v>91</v>
      </c>
      <c r="C198" s="135" t="s">
        <v>150</v>
      </c>
      <c r="D198" s="135">
        <v>3200</v>
      </c>
      <c r="E198" s="136">
        <v>0.22</v>
      </c>
      <c r="F198" s="136">
        <v>50.8</v>
      </c>
      <c r="G198" s="136">
        <v>0</v>
      </c>
      <c r="H198" s="136">
        <v>0.69099999999999995</v>
      </c>
      <c r="I198" s="136">
        <v>3.5999999999999997E-2</v>
      </c>
      <c r="J198" s="136">
        <v>0.26200000000000001</v>
      </c>
      <c r="K198" s="136">
        <v>0.101523669252</v>
      </c>
      <c r="L198" s="134">
        <f t="shared" si="9"/>
        <v>0.11260328568970158</v>
      </c>
      <c r="M198" s="134">
        <f t="shared" si="10"/>
        <v>0.2</v>
      </c>
      <c r="N198" s="134">
        <f t="shared" si="11"/>
        <v>0</v>
      </c>
    </row>
    <row r="199" spans="1:14" s="134" customFormat="1">
      <c r="A199" s="135" t="s">
        <v>244</v>
      </c>
      <c r="B199" s="135" t="s">
        <v>91</v>
      </c>
      <c r="C199" s="135" t="s">
        <v>150</v>
      </c>
      <c r="D199" s="135">
        <v>1320</v>
      </c>
      <c r="E199" s="136">
        <v>0.22</v>
      </c>
      <c r="F199" s="136">
        <v>50.8</v>
      </c>
      <c r="G199" s="136">
        <v>0</v>
      </c>
      <c r="H199" s="136">
        <v>1.395</v>
      </c>
      <c r="I199" s="136">
        <v>0.33900000000000002</v>
      </c>
      <c r="J199" s="136">
        <v>0.39300000000000002</v>
      </c>
      <c r="K199" s="136">
        <v>0.22335733848700001</v>
      </c>
      <c r="L199" s="134">
        <f t="shared" si="9"/>
        <v>0.37159960404082198</v>
      </c>
      <c r="M199" s="134">
        <f t="shared" si="10"/>
        <v>1.4</v>
      </c>
      <c r="N199" s="134">
        <f t="shared" si="11"/>
        <v>0.4</v>
      </c>
    </row>
    <row r="200" spans="1:14" s="134" customFormat="1">
      <c r="A200" s="135" t="s">
        <v>244</v>
      </c>
      <c r="B200" s="135" t="s">
        <v>91</v>
      </c>
      <c r="C200" s="135" t="s">
        <v>150</v>
      </c>
      <c r="D200" s="135">
        <v>8200</v>
      </c>
      <c r="E200" s="136">
        <v>0.22</v>
      </c>
      <c r="F200" s="136">
        <v>50.8</v>
      </c>
      <c r="G200" s="136">
        <v>0</v>
      </c>
      <c r="H200" s="136">
        <v>0.72099999999999997</v>
      </c>
      <c r="I200" s="136">
        <v>0.17</v>
      </c>
      <c r="J200" s="136">
        <v>0.43099999999999999</v>
      </c>
      <c r="K200" s="136">
        <v>0.14142813413200001</v>
      </c>
      <c r="L200" s="134">
        <f t="shared" si="9"/>
        <v>0.25804505926610949</v>
      </c>
      <c r="M200" s="134">
        <f t="shared" si="10"/>
        <v>0.5</v>
      </c>
      <c r="N200" s="134">
        <f t="shared" si="11"/>
        <v>0.2</v>
      </c>
    </row>
    <row r="201" spans="1:14" s="134" customFormat="1">
      <c r="A201" s="135" t="s">
        <v>244</v>
      </c>
      <c r="B201" s="135" t="s">
        <v>91</v>
      </c>
      <c r="C201" s="135" t="s">
        <v>150</v>
      </c>
      <c r="D201" s="135">
        <v>1550</v>
      </c>
      <c r="E201" s="136">
        <v>0.22</v>
      </c>
      <c r="F201" s="136">
        <v>50.8</v>
      </c>
      <c r="G201" s="136">
        <v>0</v>
      </c>
      <c r="H201" s="136">
        <v>0.72099999999999997</v>
      </c>
      <c r="I201" s="136">
        <v>0.17</v>
      </c>
      <c r="J201" s="136">
        <v>0.34100000000000003</v>
      </c>
      <c r="K201" s="136">
        <v>2.7293574921599998E-3</v>
      </c>
      <c r="L201" s="134">
        <f t="shared" si="9"/>
        <v>3.9400094970991036E-3</v>
      </c>
      <c r="M201" s="134">
        <f t="shared" si="10"/>
        <v>0</v>
      </c>
      <c r="N201" s="134">
        <f t="shared" si="11"/>
        <v>0</v>
      </c>
    </row>
    <row r="202" spans="1:14" s="134" customFormat="1">
      <c r="A202" s="135" t="s">
        <v>244</v>
      </c>
      <c r="B202" s="135" t="s">
        <v>91</v>
      </c>
      <c r="C202" s="135" t="s">
        <v>150</v>
      </c>
      <c r="D202" s="135">
        <v>1550</v>
      </c>
      <c r="E202" s="136">
        <v>0.22</v>
      </c>
      <c r="F202" s="136">
        <v>50.8</v>
      </c>
      <c r="G202" s="136">
        <v>0</v>
      </c>
      <c r="H202" s="136">
        <v>0.72099999999999997</v>
      </c>
      <c r="I202" s="136">
        <v>0.17</v>
      </c>
      <c r="J202" s="136">
        <v>0.34100000000000003</v>
      </c>
      <c r="K202" s="136">
        <v>0.44357916728399999</v>
      </c>
      <c r="L202" s="134">
        <f t="shared" si="9"/>
        <v>0.64033609991893958</v>
      </c>
      <c r="M202" s="134">
        <f t="shared" si="10"/>
        <v>1.3</v>
      </c>
      <c r="N202" s="134">
        <f t="shared" si="11"/>
        <v>0.4</v>
      </c>
    </row>
    <row r="203" spans="1:14" s="134" customFormat="1">
      <c r="A203" s="135" t="s">
        <v>244</v>
      </c>
      <c r="B203" s="135" t="s">
        <v>95</v>
      </c>
      <c r="C203" s="135" t="s">
        <v>150</v>
      </c>
      <c r="D203" s="135">
        <v>4200</v>
      </c>
      <c r="E203" s="136">
        <v>0.22</v>
      </c>
      <c r="F203" s="136">
        <v>50.8</v>
      </c>
      <c r="G203" s="136">
        <v>0</v>
      </c>
      <c r="H203" s="136">
        <v>0.69099999999999995</v>
      </c>
      <c r="I203" s="136">
        <v>3.5999999999999997E-2</v>
      </c>
      <c r="J203" s="136">
        <v>0.26200000000000001</v>
      </c>
      <c r="K203" s="136">
        <v>6.2073724515900004</v>
      </c>
      <c r="L203" s="134">
        <f t="shared" si="9"/>
        <v>6.8848036984735224</v>
      </c>
      <c r="M203" s="134">
        <f t="shared" si="10"/>
        <v>12.9</v>
      </c>
      <c r="N203" s="134">
        <f t="shared" si="11"/>
        <v>2</v>
      </c>
    </row>
    <row r="204" spans="1:14" s="134" customFormat="1">
      <c r="A204" s="135" t="s">
        <v>244</v>
      </c>
      <c r="B204" s="135" t="s">
        <v>95</v>
      </c>
      <c r="C204" s="135" t="s">
        <v>150</v>
      </c>
      <c r="D204" s="135">
        <v>4200</v>
      </c>
      <c r="E204" s="136">
        <v>0.22</v>
      </c>
      <c r="F204" s="136">
        <v>50.8</v>
      </c>
      <c r="G204" s="136">
        <v>0</v>
      </c>
      <c r="H204" s="136">
        <v>0.69099999999999995</v>
      </c>
      <c r="I204" s="136">
        <v>3.5999999999999997E-2</v>
      </c>
      <c r="J204" s="136">
        <v>0.26200000000000001</v>
      </c>
      <c r="K204" s="136">
        <v>0.69434978727600005</v>
      </c>
      <c r="L204" s="134">
        <f t="shared" si="9"/>
        <v>0.77012649406072076</v>
      </c>
      <c r="M204" s="134">
        <f t="shared" si="10"/>
        <v>1.4</v>
      </c>
      <c r="N204" s="134">
        <f t="shared" si="11"/>
        <v>0.2</v>
      </c>
    </row>
    <row r="205" spans="1:14" s="134" customFormat="1">
      <c r="A205" s="135" t="s">
        <v>244</v>
      </c>
      <c r="B205" s="135" t="s">
        <v>95</v>
      </c>
      <c r="C205" s="135" t="s">
        <v>150</v>
      </c>
      <c r="D205" s="135">
        <v>4110</v>
      </c>
      <c r="E205" s="136">
        <v>0.22</v>
      </c>
      <c r="F205" s="136">
        <v>50.8</v>
      </c>
      <c r="G205" s="136">
        <v>0</v>
      </c>
      <c r="H205" s="136">
        <v>0.69099999999999995</v>
      </c>
      <c r="I205" s="136">
        <v>3.5999999999999997E-2</v>
      </c>
      <c r="J205" s="136">
        <v>0.26200000000000001</v>
      </c>
      <c r="K205" s="136">
        <v>10.6103791297</v>
      </c>
      <c r="L205" s="134">
        <f t="shared" si="9"/>
        <v>11.768325172054594</v>
      </c>
      <c r="M205" s="134">
        <f t="shared" si="10"/>
        <v>22.1</v>
      </c>
      <c r="N205" s="134">
        <f t="shared" si="11"/>
        <v>3.5</v>
      </c>
    </row>
    <row r="206" spans="1:14" s="134" customFormat="1">
      <c r="A206" s="135" t="s">
        <v>244</v>
      </c>
      <c r="B206" s="135" t="s">
        <v>95</v>
      </c>
      <c r="C206" s="135" t="s">
        <v>150</v>
      </c>
      <c r="D206" s="135">
        <v>1320</v>
      </c>
      <c r="E206" s="136">
        <v>0.22</v>
      </c>
      <c r="F206" s="136">
        <v>50.8</v>
      </c>
      <c r="G206" s="136">
        <v>0</v>
      </c>
      <c r="H206" s="136">
        <v>1.395</v>
      </c>
      <c r="I206" s="136">
        <v>0.33900000000000002</v>
      </c>
      <c r="J206" s="136">
        <v>0.39300000000000002</v>
      </c>
      <c r="K206" s="136">
        <v>0.41122162425100001</v>
      </c>
      <c r="L206" s="134">
        <f t="shared" si="9"/>
        <v>0.6841494162663887</v>
      </c>
      <c r="M206" s="134">
        <f t="shared" si="10"/>
        <v>2.6</v>
      </c>
      <c r="N206" s="134">
        <f t="shared" si="11"/>
        <v>0.7</v>
      </c>
    </row>
    <row r="207" spans="1:14" s="134" customFormat="1">
      <c r="A207" s="135" t="s">
        <v>244</v>
      </c>
      <c r="B207" s="135" t="s">
        <v>95</v>
      </c>
      <c r="C207" s="135" t="s">
        <v>150</v>
      </c>
      <c r="D207" s="135">
        <v>1400</v>
      </c>
      <c r="E207" s="136">
        <v>0.22</v>
      </c>
      <c r="F207" s="136">
        <v>50.8</v>
      </c>
      <c r="G207" s="136">
        <v>0</v>
      </c>
      <c r="H207" s="136">
        <v>0.70899999999999996</v>
      </c>
      <c r="I207" s="136">
        <v>0.11700000000000001</v>
      </c>
      <c r="J207" s="136">
        <v>0.43099999999999999</v>
      </c>
      <c r="K207" s="136">
        <v>0.66461133367500003</v>
      </c>
      <c r="L207" s="134">
        <f t="shared" si="9"/>
        <v>1.2126276857122826</v>
      </c>
      <c r="M207" s="134">
        <f t="shared" si="10"/>
        <v>2.2999999999999998</v>
      </c>
      <c r="N207" s="134">
        <f t="shared" si="11"/>
        <v>0.5</v>
      </c>
    </row>
    <row r="208" spans="1:14" s="134" customFormat="1">
      <c r="A208" s="135" t="s">
        <v>246</v>
      </c>
      <c r="B208" s="135" t="s">
        <v>95</v>
      </c>
      <c r="C208" s="135" t="s">
        <v>150</v>
      </c>
      <c r="D208" s="135">
        <v>4110</v>
      </c>
      <c r="E208" s="136">
        <v>0.22</v>
      </c>
      <c r="F208" s="136">
        <v>50.8</v>
      </c>
      <c r="G208" s="136">
        <v>0</v>
      </c>
      <c r="H208" s="136">
        <v>0.69099999999999995</v>
      </c>
      <c r="I208" s="136">
        <v>3.5999999999999997E-2</v>
      </c>
      <c r="J208" s="136">
        <v>0.26200000000000001</v>
      </c>
      <c r="K208" s="136">
        <v>5.4473388138200001</v>
      </c>
      <c r="L208" s="134">
        <f t="shared" si="9"/>
        <v>6.0418250563682223</v>
      </c>
      <c r="M208" s="134">
        <f t="shared" si="10"/>
        <v>11.4</v>
      </c>
      <c r="N208" s="134">
        <f t="shared" si="11"/>
        <v>1.8</v>
      </c>
    </row>
    <row r="209" spans="1:14" s="134" customFormat="1">
      <c r="A209" s="135" t="s">
        <v>246</v>
      </c>
      <c r="B209" s="135" t="s">
        <v>95</v>
      </c>
      <c r="C209" s="135" t="s">
        <v>150</v>
      </c>
      <c r="D209" s="135">
        <v>1210</v>
      </c>
      <c r="E209" s="136">
        <v>0.22</v>
      </c>
      <c r="F209" s="136">
        <v>50.8</v>
      </c>
      <c r="G209" s="136">
        <v>0</v>
      </c>
      <c r="H209" s="136">
        <v>1.2450000000000001</v>
      </c>
      <c r="I209" s="136">
        <v>0.21299999999999999</v>
      </c>
      <c r="J209" s="136">
        <v>0.28799999999999998</v>
      </c>
      <c r="K209" s="136">
        <v>0.197506465746</v>
      </c>
      <c r="L209" s="134">
        <f t="shared" si="9"/>
        <v>0.24079988303752317</v>
      </c>
      <c r="M209" s="134">
        <f t="shared" si="10"/>
        <v>0.8</v>
      </c>
      <c r="N209" s="134">
        <f t="shared" si="11"/>
        <v>0.2</v>
      </c>
    </row>
    <row r="210" spans="1:14" s="134" customFormat="1">
      <c r="A210" s="135" t="s">
        <v>246</v>
      </c>
      <c r="B210" s="135" t="s">
        <v>95</v>
      </c>
      <c r="C210" s="135" t="s">
        <v>150</v>
      </c>
      <c r="D210" s="135">
        <v>1400</v>
      </c>
      <c r="E210" s="136">
        <v>0.22</v>
      </c>
      <c r="F210" s="136">
        <v>50.8</v>
      </c>
      <c r="G210" s="136">
        <v>0</v>
      </c>
      <c r="H210" s="136">
        <v>0.70899999999999996</v>
      </c>
      <c r="I210" s="136">
        <v>0.11700000000000001</v>
      </c>
      <c r="J210" s="136">
        <v>0.43099999999999999</v>
      </c>
      <c r="K210" s="136">
        <v>5.5484231998399997E-2</v>
      </c>
      <c r="L210" s="134">
        <f t="shared" si="9"/>
        <v>0.10123468022988069</v>
      </c>
      <c r="M210" s="134">
        <f t="shared" si="10"/>
        <v>0.2</v>
      </c>
      <c r="N210" s="134">
        <f t="shared" si="11"/>
        <v>0</v>
      </c>
    </row>
    <row r="211" spans="1:14" s="134" customFormat="1">
      <c r="A211" s="135" t="s">
        <v>246</v>
      </c>
      <c r="B211" s="135" t="s">
        <v>95</v>
      </c>
      <c r="C211" s="135" t="s">
        <v>150</v>
      </c>
      <c r="D211" s="135">
        <v>4200</v>
      </c>
      <c r="E211" s="136">
        <v>0.22</v>
      </c>
      <c r="F211" s="136">
        <v>50.8</v>
      </c>
      <c r="G211" s="136">
        <v>0</v>
      </c>
      <c r="H211" s="136">
        <v>0.69099999999999995</v>
      </c>
      <c r="I211" s="136">
        <v>3.5999999999999997E-2</v>
      </c>
      <c r="J211" s="136">
        <v>0.26200000000000001</v>
      </c>
      <c r="K211" s="136">
        <v>1.1806659612199999</v>
      </c>
      <c r="L211" s="134">
        <f t="shared" si="9"/>
        <v>1.3095159731211425</v>
      </c>
      <c r="M211" s="134">
        <f t="shared" si="10"/>
        <v>2.5</v>
      </c>
      <c r="N211" s="134">
        <f t="shared" si="11"/>
        <v>0.4</v>
      </c>
    </row>
    <row r="212" spans="1:14" s="134" customFormat="1">
      <c r="A212" s="135" t="s">
        <v>246</v>
      </c>
      <c r="B212" s="135" t="s">
        <v>95</v>
      </c>
      <c r="C212" s="135" t="s">
        <v>150</v>
      </c>
      <c r="D212" s="135">
        <v>1210</v>
      </c>
      <c r="E212" s="136">
        <v>0.22</v>
      </c>
      <c r="F212" s="136">
        <v>50.8</v>
      </c>
      <c r="G212" s="136">
        <v>0</v>
      </c>
      <c r="H212" s="136">
        <v>1.2450000000000001</v>
      </c>
      <c r="I212" s="136">
        <v>0.21299999999999999</v>
      </c>
      <c r="J212" s="136">
        <v>0.28799999999999998</v>
      </c>
      <c r="K212" s="136">
        <v>5.2296776546500001E-2</v>
      </c>
      <c r="L212" s="134">
        <f t="shared" si="9"/>
        <v>6.3760229965492785E-2</v>
      </c>
      <c r="M212" s="134">
        <f t="shared" si="10"/>
        <v>0.2</v>
      </c>
      <c r="N212" s="134">
        <f t="shared" si="11"/>
        <v>0</v>
      </c>
    </row>
    <row r="213" spans="1:14" s="134" customFormat="1">
      <c r="A213" s="135" t="s">
        <v>246</v>
      </c>
      <c r="B213" s="135" t="s">
        <v>95</v>
      </c>
      <c r="C213" s="135" t="s">
        <v>150</v>
      </c>
      <c r="D213" s="135">
        <v>1550</v>
      </c>
      <c r="E213" s="136">
        <v>0.22</v>
      </c>
      <c r="F213" s="136">
        <v>50.8</v>
      </c>
      <c r="G213" s="136">
        <v>0</v>
      </c>
      <c r="H213" s="136">
        <v>0.72099999999999997</v>
      </c>
      <c r="I213" s="136">
        <v>0.17</v>
      </c>
      <c r="J213" s="136">
        <v>0.34100000000000003</v>
      </c>
      <c r="K213" s="136">
        <v>2.8180351749899999E-2</v>
      </c>
      <c r="L213" s="134">
        <f t="shared" si="9"/>
        <v>4.068021644109731E-2</v>
      </c>
      <c r="M213" s="134">
        <f t="shared" si="10"/>
        <v>0.1</v>
      </c>
      <c r="N213" s="134">
        <f t="shared" si="11"/>
        <v>0</v>
      </c>
    </row>
    <row r="214" spans="1:14" s="134" customFormat="1">
      <c r="A214" s="135" t="s">
        <v>246</v>
      </c>
      <c r="B214" s="135" t="s">
        <v>95</v>
      </c>
      <c r="C214" s="135" t="s">
        <v>150</v>
      </c>
      <c r="D214" s="135">
        <v>1400</v>
      </c>
      <c r="E214" s="136">
        <v>0.22</v>
      </c>
      <c r="F214" s="136">
        <v>50.8</v>
      </c>
      <c r="G214" s="136">
        <v>0</v>
      </c>
      <c r="H214" s="136">
        <v>0.70899999999999996</v>
      </c>
      <c r="I214" s="136">
        <v>0.11700000000000001</v>
      </c>
      <c r="J214" s="136">
        <v>0.43099999999999999</v>
      </c>
      <c r="K214" s="136">
        <v>0.44450660645000001</v>
      </c>
      <c r="L214" s="134">
        <f t="shared" si="9"/>
        <v>0.81103193724178835</v>
      </c>
      <c r="M214" s="134">
        <f t="shared" si="10"/>
        <v>1.6</v>
      </c>
      <c r="N214" s="134">
        <f t="shared" si="11"/>
        <v>0.4</v>
      </c>
    </row>
    <row r="215" spans="1:14" s="134" customFormat="1">
      <c r="A215" s="135" t="s">
        <v>246</v>
      </c>
      <c r="B215" s="135" t="s">
        <v>95</v>
      </c>
      <c r="C215" s="135" t="s">
        <v>150</v>
      </c>
      <c r="D215" s="135">
        <v>4110</v>
      </c>
      <c r="E215" s="136">
        <v>0.22</v>
      </c>
      <c r="F215" s="136">
        <v>50.8</v>
      </c>
      <c r="G215" s="136">
        <v>0</v>
      </c>
      <c r="H215" s="136">
        <v>0.69099999999999995</v>
      </c>
      <c r="I215" s="136">
        <v>3.5999999999999997E-2</v>
      </c>
      <c r="J215" s="136">
        <v>0.26200000000000001</v>
      </c>
      <c r="K215" s="136">
        <v>1.8015642960700001E-2</v>
      </c>
      <c r="L215" s="134">
        <f t="shared" si="9"/>
        <v>1.9981750129144393E-2</v>
      </c>
      <c r="M215" s="134">
        <f t="shared" si="10"/>
        <v>0</v>
      </c>
      <c r="N215" s="134">
        <f t="shared" si="11"/>
        <v>0</v>
      </c>
    </row>
    <row r="216" spans="1:14" s="134" customFormat="1">
      <c r="A216" s="135" t="s">
        <v>246</v>
      </c>
      <c r="B216" s="135" t="s">
        <v>95</v>
      </c>
      <c r="C216" s="135" t="s">
        <v>150</v>
      </c>
      <c r="D216" s="135">
        <v>1210</v>
      </c>
      <c r="E216" s="136">
        <v>0.22</v>
      </c>
      <c r="F216" s="136">
        <v>50.8</v>
      </c>
      <c r="G216" s="136">
        <v>0</v>
      </c>
      <c r="H216" s="136">
        <v>1.2450000000000001</v>
      </c>
      <c r="I216" s="136">
        <v>0.21299999999999999</v>
      </c>
      <c r="J216" s="136">
        <v>0.28799999999999998</v>
      </c>
      <c r="K216" s="136">
        <v>0.38604356476000001</v>
      </c>
      <c r="L216" s="134">
        <f t="shared" si="9"/>
        <v>0.47066431415539195</v>
      </c>
      <c r="M216" s="134">
        <f t="shared" si="10"/>
        <v>1.6</v>
      </c>
      <c r="N216" s="134">
        <f t="shared" si="11"/>
        <v>0.4</v>
      </c>
    </row>
    <row r="217" spans="1:14" s="134" customFormat="1">
      <c r="A217" s="135" t="s">
        <v>246</v>
      </c>
      <c r="B217" s="135" t="s">
        <v>95</v>
      </c>
      <c r="C217" s="135" t="s">
        <v>150</v>
      </c>
      <c r="D217" s="135">
        <v>1400</v>
      </c>
      <c r="E217" s="136">
        <v>0.22</v>
      </c>
      <c r="F217" s="136">
        <v>50.8</v>
      </c>
      <c r="G217" s="136">
        <v>0</v>
      </c>
      <c r="H217" s="136">
        <v>0.70899999999999996</v>
      </c>
      <c r="I217" s="136">
        <v>0.11700000000000001</v>
      </c>
      <c r="J217" s="136">
        <v>0.43099999999999999</v>
      </c>
      <c r="K217" s="136">
        <v>2.988528394E-3</v>
      </c>
      <c r="L217" s="134">
        <f t="shared" si="9"/>
        <v>5.4527692900792667E-3</v>
      </c>
      <c r="M217" s="134">
        <f t="shared" si="10"/>
        <v>0</v>
      </c>
      <c r="N217" s="134">
        <f t="shared" si="11"/>
        <v>0</v>
      </c>
    </row>
    <row r="218" spans="1:14" s="134" customFormat="1">
      <c r="A218" s="135" t="s">
        <v>246</v>
      </c>
      <c r="B218" s="135"/>
      <c r="C218" s="135" t="s">
        <v>150</v>
      </c>
      <c r="D218" s="135">
        <v>1550</v>
      </c>
      <c r="E218" s="136">
        <v>0.22</v>
      </c>
      <c r="F218" s="136">
        <v>50.8</v>
      </c>
      <c r="G218" s="136">
        <v>0</v>
      </c>
      <c r="H218" s="136">
        <v>0.72099999999999997</v>
      </c>
      <c r="I218" s="136">
        <v>0.17</v>
      </c>
      <c r="J218" s="136">
        <v>0.34100000000000003</v>
      </c>
      <c r="K218" s="136">
        <v>1.8279568757799999E-2</v>
      </c>
      <c r="L218" s="134">
        <f t="shared" si="9"/>
        <v>2.6387776139801488E-2</v>
      </c>
      <c r="M218" s="134">
        <f t="shared" si="10"/>
        <v>0.1</v>
      </c>
      <c r="N218" s="134">
        <f t="shared" si="11"/>
        <v>0</v>
      </c>
    </row>
    <row r="219" spans="1:14" s="134" customFormat="1">
      <c r="A219" s="135" t="s">
        <v>246</v>
      </c>
      <c r="B219" s="135" t="s">
        <v>95</v>
      </c>
      <c r="C219" s="135" t="s">
        <v>150</v>
      </c>
      <c r="D219" s="135">
        <v>1330</v>
      </c>
      <c r="E219" s="136">
        <v>0.22</v>
      </c>
      <c r="F219" s="136">
        <v>50.8</v>
      </c>
      <c r="G219" s="136">
        <v>0</v>
      </c>
      <c r="H219" s="136">
        <v>1.395</v>
      </c>
      <c r="I219" s="136">
        <v>0.33900000000000002</v>
      </c>
      <c r="J219" s="136">
        <v>0.39300000000000002</v>
      </c>
      <c r="K219" s="136">
        <v>7.6539021472300003E-4</v>
      </c>
      <c r="L219" s="134">
        <f t="shared" si="9"/>
        <v>1.2733797002346552E-3</v>
      </c>
      <c r="M219" s="134">
        <f t="shared" si="10"/>
        <v>0</v>
      </c>
      <c r="N219" s="134">
        <f t="shared" si="11"/>
        <v>0</v>
      </c>
    </row>
    <row r="220" spans="1:14" s="134" customFormat="1">
      <c r="A220" s="135" t="s">
        <v>246</v>
      </c>
      <c r="B220" s="135" t="s">
        <v>95</v>
      </c>
      <c r="C220" s="135" t="s">
        <v>150</v>
      </c>
      <c r="D220" s="135">
        <v>2210</v>
      </c>
      <c r="E220" s="136">
        <v>0.22</v>
      </c>
      <c r="F220" s="136">
        <v>50.8</v>
      </c>
      <c r="G220" s="136">
        <v>0</v>
      </c>
      <c r="H220" s="136">
        <v>1.347</v>
      </c>
      <c r="I220" s="136">
        <v>0.27400000000000002</v>
      </c>
      <c r="J220" s="136">
        <v>0.315</v>
      </c>
      <c r="K220" s="136">
        <v>8.70135180466E-2</v>
      </c>
      <c r="L220" s="134">
        <f t="shared" si="9"/>
        <v>0.11603252631514109</v>
      </c>
      <c r="M220" s="134">
        <f t="shared" si="10"/>
        <v>0.4</v>
      </c>
      <c r="N220" s="134">
        <f t="shared" si="11"/>
        <v>0.1</v>
      </c>
    </row>
    <row r="221" spans="1:14" s="134" customFormat="1">
      <c r="A221" s="135" t="s">
        <v>246</v>
      </c>
      <c r="B221" s="135" t="s">
        <v>95</v>
      </c>
      <c r="C221" s="135" t="s">
        <v>150</v>
      </c>
      <c r="D221" s="135">
        <v>1550</v>
      </c>
      <c r="E221" s="136">
        <v>0.22</v>
      </c>
      <c r="F221" s="136">
        <v>50.8</v>
      </c>
      <c r="G221" s="136">
        <v>0</v>
      </c>
      <c r="H221" s="136">
        <v>0.72099999999999997</v>
      </c>
      <c r="I221" s="136">
        <v>0.17</v>
      </c>
      <c r="J221" s="136">
        <v>0.34100000000000003</v>
      </c>
      <c r="K221" s="136">
        <v>30.411608990600001</v>
      </c>
      <c r="L221" s="134">
        <f t="shared" si="9"/>
        <v>43.901185018530477</v>
      </c>
      <c r="M221" s="134">
        <f t="shared" si="10"/>
        <v>86.1</v>
      </c>
      <c r="N221" s="134">
        <f t="shared" si="11"/>
        <v>27</v>
      </c>
    </row>
    <row r="222" spans="1:14" s="134" customFormat="1">
      <c r="A222" s="135" t="s">
        <v>246</v>
      </c>
      <c r="B222" s="135" t="s">
        <v>93</v>
      </c>
      <c r="C222" s="135" t="s">
        <v>150</v>
      </c>
      <c r="D222" s="135">
        <v>1550</v>
      </c>
      <c r="E222" s="136">
        <v>0.22</v>
      </c>
      <c r="F222" s="136">
        <v>50.8</v>
      </c>
      <c r="G222" s="136">
        <v>0</v>
      </c>
      <c r="H222" s="136">
        <v>0.72099999999999997</v>
      </c>
      <c r="I222" s="136">
        <v>0.17</v>
      </c>
      <c r="J222" s="136">
        <v>0.34100000000000003</v>
      </c>
      <c r="K222" s="136">
        <v>1.0210663173299999E-3</v>
      </c>
      <c r="L222" s="134">
        <f t="shared" si="9"/>
        <v>1.4739773001536769E-3</v>
      </c>
      <c r="M222" s="134">
        <f t="shared" si="10"/>
        <v>0</v>
      </c>
      <c r="N222" s="134">
        <f t="shared" si="11"/>
        <v>0</v>
      </c>
    </row>
    <row r="223" spans="1:14" s="134" customFormat="1">
      <c r="A223" s="135" t="s">
        <v>246</v>
      </c>
      <c r="B223" s="135" t="s">
        <v>91</v>
      </c>
      <c r="C223" s="135" t="s">
        <v>150</v>
      </c>
      <c r="D223" s="135">
        <v>1210</v>
      </c>
      <c r="E223" s="136">
        <v>0.22</v>
      </c>
      <c r="F223" s="136">
        <v>50.8</v>
      </c>
      <c r="G223" s="136">
        <v>0</v>
      </c>
      <c r="H223" s="136">
        <v>1.2450000000000001</v>
      </c>
      <c r="I223" s="136">
        <v>0.21299999999999999</v>
      </c>
      <c r="J223" s="136">
        <v>0.28799999999999998</v>
      </c>
      <c r="K223" s="136">
        <v>1.79494501037E-3</v>
      </c>
      <c r="L223" s="134">
        <f t="shared" si="9"/>
        <v>2.1883969566431037E-3</v>
      </c>
      <c r="M223" s="134">
        <f t="shared" si="10"/>
        <v>0</v>
      </c>
      <c r="N223" s="134">
        <f t="shared" si="11"/>
        <v>0</v>
      </c>
    </row>
    <row r="224" spans="1:14" s="134" customFormat="1">
      <c r="A224" s="135" t="s">
        <v>246</v>
      </c>
      <c r="B224" s="135" t="s">
        <v>91</v>
      </c>
      <c r="C224" s="135" t="s">
        <v>150</v>
      </c>
      <c r="D224" s="135">
        <v>1550</v>
      </c>
      <c r="E224" s="136">
        <v>0.22</v>
      </c>
      <c r="F224" s="136">
        <v>50.8</v>
      </c>
      <c r="G224" s="136">
        <v>0</v>
      </c>
      <c r="H224" s="136">
        <v>0.72099999999999997</v>
      </c>
      <c r="I224" s="136">
        <v>0.17</v>
      </c>
      <c r="J224" s="136">
        <v>0.34100000000000003</v>
      </c>
      <c r="K224" s="136">
        <v>4.4281167757499998E-6</v>
      </c>
      <c r="L224" s="134">
        <f t="shared" si="9"/>
        <v>6.3922817735801748E-6</v>
      </c>
      <c r="M224" s="134">
        <f t="shared" si="10"/>
        <v>0</v>
      </c>
      <c r="N224" s="134">
        <f t="shared" si="11"/>
        <v>0</v>
      </c>
    </row>
    <row r="225" spans="1:14" s="134" customFormat="1">
      <c r="A225" s="135" t="s">
        <v>246</v>
      </c>
      <c r="B225" s="135" t="s">
        <v>95</v>
      </c>
      <c r="C225" s="135" t="s">
        <v>150</v>
      </c>
      <c r="D225" s="135">
        <v>1210</v>
      </c>
      <c r="E225" s="136">
        <v>0.22</v>
      </c>
      <c r="F225" s="136">
        <v>50.8</v>
      </c>
      <c r="G225" s="136">
        <v>0</v>
      </c>
      <c r="H225" s="136">
        <v>1.2450000000000001</v>
      </c>
      <c r="I225" s="136">
        <v>0.21299999999999999</v>
      </c>
      <c r="J225" s="136">
        <v>0.28799999999999998</v>
      </c>
      <c r="K225" s="136">
        <v>7.8527474330899998E-3</v>
      </c>
      <c r="L225" s="134">
        <f t="shared" si="9"/>
        <v>9.5740696704233273E-3</v>
      </c>
      <c r="M225" s="134">
        <f t="shared" si="10"/>
        <v>0</v>
      </c>
      <c r="N225" s="134">
        <f t="shared" si="11"/>
        <v>0</v>
      </c>
    </row>
    <row r="226" spans="1:14" s="134" customFormat="1">
      <c r="A226" s="135" t="s">
        <v>246</v>
      </c>
      <c r="B226" s="135" t="s">
        <v>95</v>
      </c>
      <c r="C226" s="135" t="s">
        <v>150</v>
      </c>
      <c r="D226" s="135">
        <v>1400</v>
      </c>
      <c r="E226" s="136">
        <v>0.22</v>
      </c>
      <c r="F226" s="136">
        <v>50.8</v>
      </c>
      <c r="G226" s="136">
        <v>0</v>
      </c>
      <c r="H226" s="136">
        <v>0.70899999999999996</v>
      </c>
      <c r="I226" s="136">
        <v>0.11700000000000001</v>
      </c>
      <c r="J226" s="136">
        <v>0.43099999999999999</v>
      </c>
      <c r="K226" s="136">
        <v>4.2313929223300001E-4</v>
      </c>
      <c r="L226" s="134">
        <f t="shared" si="9"/>
        <v>7.7204584796525732E-4</v>
      </c>
      <c r="M226" s="134">
        <f t="shared" si="10"/>
        <v>0</v>
      </c>
      <c r="N226" s="134">
        <f t="shared" si="11"/>
        <v>0</v>
      </c>
    </row>
    <row r="227" spans="1:14" s="134" customFormat="1">
      <c r="A227" s="135" t="s">
        <v>247</v>
      </c>
      <c r="B227" s="135" t="s">
        <v>95</v>
      </c>
      <c r="C227" s="135" t="s">
        <v>150</v>
      </c>
      <c r="D227" s="135">
        <v>1320</v>
      </c>
      <c r="E227" s="136">
        <v>0.22</v>
      </c>
      <c r="F227" s="136">
        <v>50.8</v>
      </c>
      <c r="G227" s="136">
        <v>0</v>
      </c>
      <c r="H227" s="136">
        <v>1.395</v>
      </c>
      <c r="I227" s="136">
        <v>0.33900000000000002</v>
      </c>
      <c r="J227" s="136">
        <v>0.39300000000000002</v>
      </c>
      <c r="K227" s="136">
        <v>9.3328863003899996E-3</v>
      </c>
      <c r="L227" s="134">
        <f t="shared" si="9"/>
        <v>1.5527122937958842E-2</v>
      </c>
      <c r="M227" s="134">
        <f t="shared" si="10"/>
        <v>0.1</v>
      </c>
      <c r="N227" s="134">
        <f t="shared" si="11"/>
        <v>0</v>
      </c>
    </row>
    <row r="228" spans="1:14" s="134" customFormat="1">
      <c r="A228" s="135" t="s">
        <v>247</v>
      </c>
      <c r="B228" s="135" t="s">
        <v>95</v>
      </c>
      <c r="C228" s="135" t="s">
        <v>150</v>
      </c>
      <c r="D228" s="135">
        <v>1400</v>
      </c>
      <c r="E228" s="136">
        <v>0.22</v>
      </c>
      <c r="F228" s="136">
        <v>50.8</v>
      </c>
      <c r="G228" s="136">
        <v>0</v>
      </c>
      <c r="H228" s="136">
        <v>0.70899999999999996</v>
      </c>
      <c r="I228" s="136">
        <v>0.11700000000000001</v>
      </c>
      <c r="J228" s="136">
        <v>0.43099999999999999</v>
      </c>
      <c r="K228" s="136">
        <v>0.90725933855200003</v>
      </c>
      <c r="L228" s="134">
        <f t="shared" si="9"/>
        <v>1.6553551471440275</v>
      </c>
      <c r="M228" s="134">
        <f t="shared" si="10"/>
        <v>3.2</v>
      </c>
      <c r="N228" s="134">
        <f t="shared" si="11"/>
        <v>0.7</v>
      </c>
    </row>
    <row r="229" spans="1:14" s="134" customFormat="1">
      <c r="A229" s="135" t="s">
        <v>247</v>
      </c>
      <c r="B229" s="135" t="s">
        <v>95</v>
      </c>
      <c r="C229" s="135" t="s">
        <v>150</v>
      </c>
      <c r="D229" s="135">
        <v>8140</v>
      </c>
      <c r="E229" s="136">
        <v>0.22</v>
      </c>
      <c r="F229" s="136">
        <v>50.8</v>
      </c>
      <c r="G229" s="136">
        <v>0</v>
      </c>
      <c r="H229" s="136">
        <v>0.98599999999999999</v>
      </c>
      <c r="I229" s="136">
        <v>0.14299999999999999</v>
      </c>
      <c r="J229" s="136">
        <v>0.44600000000000001</v>
      </c>
      <c r="K229" s="136">
        <v>1.38114620432</v>
      </c>
      <c r="L229" s="134">
        <f t="shared" si="9"/>
        <v>2.6076961101697815</v>
      </c>
      <c r="M229" s="134">
        <f t="shared" si="10"/>
        <v>7</v>
      </c>
      <c r="N229" s="134">
        <f t="shared" si="11"/>
        <v>1.3</v>
      </c>
    </row>
    <row r="230" spans="1:14" s="134" customFormat="1">
      <c r="A230" s="135" t="s">
        <v>247</v>
      </c>
      <c r="B230" s="135" t="s">
        <v>95</v>
      </c>
      <c r="C230" s="135" t="s">
        <v>150</v>
      </c>
      <c r="D230" s="135">
        <v>1411</v>
      </c>
      <c r="E230" s="136">
        <v>0.22</v>
      </c>
      <c r="F230" s="136">
        <v>50.8</v>
      </c>
      <c r="G230" s="136">
        <v>0</v>
      </c>
      <c r="H230" s="136">
        <v>1.4430000000000001</v>
      </c>
      <c r="I230" s="136">
        <v>0.22500000000000001</v>
      </c>
      <c r="J230" s="136">
        <v>0.43099999999999999</v>
      </c>
      <c r="K230" s="136">
        <v>0.40126169063299999</v>
      </c>
      <c r="L230" s="134">
        <f t="shared" si="9"/>
        <v>0.73212870533928409</v>
      </c>
      <c r="M230" s="134">
        <f t="shared" si="10"/>
        <v>2.9</v>
      </c>
      <c r="N230" s="134">
        <f t="shared" si="11"/>
        <v>0.5</v>
      </c>
    </row>
    <row r="231" spans="1:14" s="134" customFormat="1">
      <c r="A231" s="135" t="s">
        <v>247</v>
      </c>
      <c r="B231" s="135" t="s">
        <v>95</v>
      </c>
      <c r="C231" s="135" t="s">
        <v>150</v>
      </c>
      <c r="D231" s="135">
        <v>2210</v>
      </c>
      <c r="E231" s="136">
        <v>0.22</v>
      </c>
      <c r="F231" s="136">
        <v>50.8</v>
      </c>
      <c r="G231" s="136">
        <v>0</v>
      </c>
      <c r="H231" s="136">
        <v>1.347</v>
      </c>
      <c r="I231" s="136">
        <v>0.27400000000000002</v>
      </c>
      <c r="J231" s="136">
        <v>0.315</v>
      </c>
      <c r="K231" s="136">
        <v>5.8933106857400001E-3</v>
      </c>
      <c r="L231" s="134">
        <f t="shared" si="9"/>
        <v>7.8587297994342897E-3</v>
      </c>
      <c r="M231" s="134">
        <f t="shared" si="10"/>
        <v>0</v>
      </c>
      <c r="N231" s="134">
        <f t="shared" si="11"/>
        <v>0</v>
      </c>
    </row>
    <row r="232" spans="1:14" s="134" customFormat="1">
      <c r="A232" s="135" t="s">
        <v>247</v>
      </c>
      <c r="B232" s="135" t="s">
        <v>91</v>
      </c>
      <c r="C232" s="135" t="s">
        <v>150</v>
      </c>
      <c r="D232" s="135">
        <v>2210</v>
      </c>
      <c r="E232" s="136">
        <v>0.22</v>
      </c>
      <c r="F232" s="136">
        <v>50.8</v>
      </c>
      <c r="G232" s="136">
        <v>0</v>
      </c>
      <c r="H232" s="136">
        <v>1.347</v>
      </c>
      <c r="I232" s="136">
        <v>0.27400000000000002</v>
      </c>
      <c r="J232" s="136">
        <v>0.315</v>
      </c>
      <c r="K232" s="136">
        <v>4.6397796421500002E-4</v>
      </c>
      <c r="L232" s="134">
        <f t="shared" si="9"/>
        <v>6.187146152807025E-4</v>
      </c>
      <c r="M232" s="134">
        <f t="shared" si="10"/>
        <v>0</v>
      </c>
      <c r="N232" s="134">
        <f t="shared" si="11"/>
        <v>0</v>
      </c>
    </row>
    <row r="233" spans="1:14" s="134" customFormat="1">
      <c r="A233" s="135" t="s">
        <v>247</v>
      </c>
      <c r="B233" s="135" t="s">
        <v>95</v>
      </c>
      <c r="C233" s="135" t="s">
        <v>150</v>
      </c>
      <c r="D233" s="135">
        <v>4110</v>
      </c>
      <c r="E233" s="136">
        <v>0.22</v>
      </c>
      <c r="F233" s="136">
        <v>50.8</v>
      </c>
      <c r="G233" s="136">
        <v>0</v>
      </c>
      <c r="H233" s="136">
        <v>0.69099999999999995</v>
      </c>
      <c r="I233" s="136">
        <v>3.5999999999999997E-2</v>
      </c>
      <c r="J233" s="136">
        <v>0.26200000000000001</v>
      </c>
      <c r="K233" s="136">
        <v>1.79154634888E-3</v>
      </c>
      <c r="L233" s="134">
        <f t="shared" si="9"/>
        <v>1.9870637737544371E-3</v>
      </c>
      <c r="M233" s="134">
        <f t="shared" si="10"/>
        <v>0</v>
      </c>
      <c r="N233" s="134">
        <f t="shared" si="11"/>
        <v>0</v>
      </c>
    </row>
    <row r="234" spans="1:14" s="134" customFormat="1">
      <c r="A234" s="135" t="s">
        <v>247</v>
      </c>
      <c r="B234" s="135" t="s">
        <v>95</v>
      </c>
      <c r="C234" s="135" t="s">
        <v>150</v>
      </c>
      <c r="D234" s="135">
        <v>1400</v>
      </c>
      <c r="E234" s="136">
        <v>0.22</v>
      </c>
      <c r="F234" s="136">
        <v>50.8</v>
      </c>
      <c r="G234" s="136">
        <v>0</v>
      </c>
      <c r="H234" s="136">
        <v>0.70899999999999996</v>
      </c>
      <c r="I234" s="136">
        <v>0.11700000000000001</v>
      </c>
      <c r="J234" s="136">
        <v>0.43099999999999999</v>
      </c>
      <c r="K234" s="136">
        <v>1.21367242554E-3</v>
      </c>
      <c r="L234" s="134">
        <f t="shared" si="9"/>
        <v>2.214426251892766E-3</v>
      </c>
      <c r="M234" s="134">
        <f t="shared" si="10"/>
        <v>0</v>
      </c>
      <c r="N234" s="134">
        <f t="shared" si="11"/>
        <v>0</v>
      </c>
    </row>
    <row r="235" spans="1:14" s="134" customFormat="1">
      <c r="A235" s="135" t="s">
        <v>247</v>
      </c>
      <c r="B235" s="135" t="s">
        <v>95</v>
      </c>
      <c r="C235" s="135" t="s">
        <v>150</v>
      </c>
      <c r="D235" s="135">
        <v>4110</v>
      </c>
      <c r="E235" s="136">
        <v>0.22</v>
      </c>
      <c r="F235" s="136">
        <v>50.8</v>
      </c>
      <c r="G235" s="136">
        <v>0</v>
      </c>
      <c r="H235" s="136">
        <v>0.69099999999999995</v>
      </c>
      <c r="I235" s="136">
        <v>3.5999999999999997E-2</v>
      </c>
      <c r="J235" s="136">
        <v>0.26200000000000001</v>
      </c>
      <c r="K235" s="136">
        <v>3.1242096563200003E-4</v>
      </c>
      <c r="L235" s="134">
        <f t="shared" si="9"/>
        <v>3.4651650701463893E-4</v>
      </c>
      <c r="M235" s="134">
        <f t="shared" si="10"/>
        <v>0</v>
      </c>
      <c r="N235" s="134">
        <f t="shared" si="11"/>
        <v>0</v>
      </c>
    </row>
    <row r="236" spans="1:14" s="134" customFormat="1">
      <c r="A236" s="135" t="s">
        <v>247</v>
      </c>
      <c r="B236" s="135" t="s">
        <v>95</v>
      </c>
      <c r="C236" s="135" t="s">
        <v>150</v>
      </c>
      <c r="D236" s="135">
        <v>4110</v>
      </c>
      <c r="E236" s="136">
        <v>0.22</v>
      </c>
      <c r="F236" s="136">
        <v>50.8</v>
      </c>
      <c r="G236" s="136">
        <v>0</v>
      </c>
      <c r="H236" s="136">
        <v>0.69099999999999995</v>
      </c>
      <c r="I236" s="136">
        <v>3.5999999999999997E-2</v>
      </c>
      <c r="J236" s="136">
        <v>0.26200000000000001</v>
      </c>
      <c r="K236" s="136">
        <v>7.3910325517700004E-4</v>
      </c>
      <c r="L236" s="134">
        <f t="shared" si="9"/>
        <v>8.1976405709198322E-4</v>
      </c>
      <c r="M236" s="134">
        <f t="shared" si="10"/>
        <v>0</v>
      </c>
      <c r="N236" s="134">
        <f t="shared" si="11"/>
        <v>0</v>
      </c>
    </row>
    <row r="237" spans="1:14" s="134" customFormat="1">
      <c r="A237" s="135" t="s">
        <v>247</v>
      </c>
      <c r="B237" s="135" t="s">
        <v>95</v>
      </c>
      <c r="C237" s="135" t="s">
        <v>150</v>
      </c>
      <c r="D237" s="135">
        <v>1320</v>
      </c>
      <c r="E237" s="136">
        <v>0.22</v>
      </c>
      <c r="F237" s="136">
        <v>50.8</v>
      </c>
      <c r="G237" s="136">
        <v>0</v>
      </c>
      <c r="H237" s="136">
        <v>1.395</v>
      </c>
      <c r="I237" s="136">
        <v>0.33900000000000002</v>
      </c>
      <c r="J237" s="136">
        <v>0.39300000000000002</v>
      </c>
      <c r="K237" s="136">
        <v>5.3060572081599998E-2</v>
      </c>
      <c r="L237" s="134">
        <f t="shared" si="9"/>
        <v>8.8276873772157927E-2</v>
      </c>
      <c r="M237" s="134">
        <f t="shared" si="10"/>
        <v>0.3</v>
      </c>
      <c r="N237" s="134">
        <f t="shared" si="11"/>
        <v>0.1</v>
      </c>
    </row>
    <row r="238" spans="1:14" s="134" customFormat="1">
      <c r="A238" s="135" t="s">
        <v>247</v>
      </c>
      <c r="B238" s="135" t="s">
        <v>95</v>
      </c>
      <c r="C238" s="135" t="s">
        <v>150</v>
      </c>
      <c r="D238" s="135">
        <v>1400</v>
      </c>
      <c r="E238" s="136">
        <v>0.22</v>
      </c>
      <c r="F238" s="136">
        <v>50.8</v>
      </c>
      <c r="G238" s="136">
        <v>0</v>
      </c>
      <c r="H238" s="136">
        <v>0.70899999999999996</v>
      </c>
      <c r="I238" s="136">
        <v>0.11700000000000001</v>
      </c>
      <c r="J238" s="136">
        <v>0.43099999999999999</v>
      </c>
      <c r="K238" s="136">
        <v>6.5107873900199999E-6</v>
      </c>
      <c r="L238" s="134">
        <f t="shared" si="9"/>
        <v>1.1879365645584158E-5</v>
      </c>
      <c r="M238" s="134">
        <f t="shared" si="10"/>
        <v>0</v>
      </c>
      <c r="N238" s="134">
        <f t="shared" si="11"/>
        <v>0</v>
      </c>
    </row>
    <row r="239" spans="1:14" s="134" customFormat="1">
      <c r="A239" s="135" t="s">
        <v>247</v>
      </c>
      <c r="B239" s="135" t="s">
        <v>95</v>
      </c>
      <c r="C239" s="135" t="s">
        <v>150</v>
      </c>
      <c r="D239" s="135">
        <v>6170</v>
      </c>
      <c r="E239" s="136">
        <v>0.22</v>
      </c>
      <c r="F239" s="136">
        <v>50.8</v>
      </c>
      <c r="G239" s="136">
        <v>0</v>
      </c>
      <c r="H239" s="136">
        <v>0.60699999999999998</v>
      </c>
      <c r="I239" s="136">
        <v>3.3000000000000002E-2</v>
      </c>
      <c r="J239" s="136">
        <v>2.5999999999999999E-2</v>
      </c>
      <c r="K239" s="136">
        <v>1.7180483251099998E-2</v>
      </c>
      <c r="L239" s="134">
        <f t="shared" si="9"/>
        <v>1.8909985231710732E-3</v>
      </c>
      <c r="M239" s="134">
        <f t="shared" si="10"/>
        <v>0</v>
      </c>
      <c r="N239" s="134">
        <f t="shared" si="11"/>
        <v>0</v>
      </c>
    </row>
    <row r="240" spans="1:14" s="134" customFormat="1">
      <c r="A240" s="135" t="s">
        <v>247</v>
      </c>
      <c r="B240" s="135" t="s">
        <v>95</v>
      </c>
      <c r="C240" s="135" t="s">
        <v>150</v>
      </c>
      <c r="D240" s="135">
        <v>8140</v>
      </c>
      <c r="E240" s="136">
        <v>0.22</v>
      </c>
      <c r="F240" s="136">
        <v>50.8</v>
      </c>
      <c r="G240" s="136">
        <v>0</v>
      </c>
      <c r="H240" s="136">
        <v>0.98599999999999999</v>
      </c>
      <c r="I240" s="136">
        <v>0.14299999999999999</v>
      </c>
      <c r="J240" s="136">
        <v>0.44600000000000001</v>
      </c>
      <c r="K240" s="136">
        <v>3.9539584179100001E-2</v>
      </c>
      <c r="L240" s="134">
        <f t="shared" si="9"/>
        <v>7.4653370902419414E-2</v>
      </c>
      <c r="M240" s="134">
        <f t="shared" si="10"/>
        <v>0.2</v>
      </c>
      <c r="N240" s="134">
        <f t="shared" si="11"/>
        <v>0</v>
      </c>
    </row>
    <row r="241" spans="1:14" s="134" customFormat="1">
      <c r="A241" s="135" t="s">
        <v>247</v>
      </c>
      <c r="B241" s="135" t="s">
        <v>95</v>
      </c>
      <c r="C241" s="135" t="s">
        <v>150</v>
      </c>
      <c r="D241" s="135">
        <v>1320</v>
      </c>
      <c r="E241" s="136">
        <v>0.22</v>
      </c>
      <c r="F241" s="136">
        <v>50.8</v>
      </c>
      <c r="G241" s="136">
        <v>0</v>
      </c>
      <c r="H241" s="136">
        <v>1.395</v>
      </c>
      <c r="I241" s="136">
        <v>0.33900000000000002</v>
      </c>
      <c r="J241" s="136">
        <v>0.39300000000000002</v>
      </c>
      <c r="K241" s="136">
        <v>0.44931029436300002</v>
      </c>
      <c r="L241" s="134">
        <f t="shared" si="9"/>
        <v>0.74751753673172316</v>
      </c>
      <c r="M241" s="134">
        <f t="shared" si="10"/>
        <v>2.8</v>
      </c>
      <c r="N241" s="134">
        <f t="shared" si="11"/>
        <v>0.8</v>
      </c>
    </row>
    <row r="242" spans="1:14" s="134" customFormat="1">
      <c r="A242" s="135" t="s">
        <v>247</v>
      </c>
      <c r="B242" s="135" t="s">
        <v>95</v>
      </c>
      <c r="C242" s="135" t="s">
        <v>150</v>
      </c>
      <c r="D242" s="135">
        <v>1400</v>
      </c>
      <c r="E242" s="136">
        <v>0.22</v>
      </c>
      <c r="F242" s="136">
        <v>50.8</v>
      </c>
      <c r="G242" s="136">
        <v>0</v>
      </c>
      <c r="H242" s="136">
        <v>0.70899999999999996</v>
      </c>
      <c r="I242" s="136">
        <v>0.11700000000000001</v>
      </c>
      <c r="J242" s="136">
        <v>0.43099999999999999</v>
      </c>
      <c r="K242" s="136">
        <v>10.9576521836</v>
      </c>
      <c r="L242" s="134">
        <f t="shared" si="9"/>
        <v>19.992966919123774</v>
      </c>
      <c r="M242" s="134">
        <f t="shared" si="10"/>
        <v>38.6</v>
      </c>
      <c r="N242" s="134">
        <f t="shared" si="11"/>
        <v>8.8000000000000007</v>
      </c>
    </row>
    <row r="243" spans="1:14" s="134" customFormat="1">
      <c r="A243" s="135" t="s">
        <v>247</v>
      </c>
      <c r="B243" s="135" t="s">
        <v>93</v>
      </c>
      <c r="C243" s="135" t="s">
        <v>150</v>
      </c>
      <c r="D243" s="135">
        <v>4110</v>
      </c>
      <c r="E243" s="136">
        <v>0.22</v>
      </c>
      <c r="F243" s="136">
        <v>50.8</v>
      </c>
      <c r="G243" s="136">
        <v>0</v>
      </c>
      <c r="H243" s="136">
        <v>0.69099999999999995</v>
      </c>
      <c r="I243" s="136">
        <v>3.5999999999999997E-2</v>
      </c>
      <c r="J243" s="136">
        <v>0.26200000000000001</v>
      </c>
      <c r="K243" s="136">
        <v>0.80469632444000005</v>
      </c>
      <c r="L243" s="134">
        <f t="shared" si="9"/>
        <v>0.89251551664721873</v>
      </c>
      <c r="M243" s="134">
        <f t="shared" si="10"/>
        <v>1.7</v>
      </c>
      <c r="N243" s="134">
        <f t="shared" si="11"/>
        <v>0.3</v>
      </c>
    </row>
    <row r="244" spans="1:14" s="134" customFormat="1">
      <c r="A244" s="135" t="s">
        <v>247</v>
      </c>
      <c r="B244" s="135" t="s">
        <v>93</v>
      </c>
      <c r="C244" s="135" t="s">
        <v>150</v>
      </c>
      <c r="D244" s="135">
        <v>4110</v>
      </c>
      <c r="E244" s="136">
        <v>0.22</v>
      </c>
      <c r="F244" s="136">
        <v>50.8</v>
      </c>
      <c r="G244" s="136">
        <v>0</v>
      </c>
      <c r="H244" s="136">
        <v>0.69099999999999995</v>
      </c>
      <c r="I244" s="136">
        <v>3.5999999999999997E-2</v>
      </c>
      <c r="J244" s="136">
        <v>0.26200000000000001</v>
      </c>
      <c r="K244" s="136">
        <v>2.5984249836000002</v>
      </c>
      <c r="L244" s="134">
        <f t="shared" si="9"/>
        <v>2.8819997634768804</v>
      </c>
      <c r="M244" s="134">
        <f t="shared" si="10"/>
        <v>5.4</v>
      </c>
      <c r="N244" s="134">
        <f t="shared" si="11"/>
        <v>0.9</v>
      </c>
    </row>
    <row r="245" spans="1:14" s="134" customFormat="1">
      <c r="A245" s="135" t="s">
        <v>247</v>
      </c>
      <c r="B245" s="135" t="s">
        <v>93</v>
      </c>
      <c r="C245" s="135" t="s">
        <v>150</v>
      </c>
      <c r="D245" s="135">
        <v>1411</v>
      </c>
      <c r="E245" s="136">
        <v>0.22</v>
      </c>
      <c r="F245" s="136">
        <v>50.8</v>
      </c>
      <c r="G245" s="136">
        <v>0</v>
      </c>
      <c r="H245" s="136">
        <v>1.4430000000000001</v>
      </c>
      <c r="I245" s="136">
        <v>0.22500000000000001</v>
      </c>
      <c r="J245" s="136">
        <v>0.43099999999999999</v>
      </c>
      <c r="K245" s="136">
        <v>0.148458361682</v>
      </c>
      <c r="L245" s="134">
        <f t="shared" si="9"/>
        <v>0.27087217811292114</v>
      </c>
      <c r="M245" s="134">
        <f t="shared" si="10"/>
        <v>1.1000000000000001</v>
      </c>
      <c r="N245" s="134">
        <f t="shared" si="11"/>
        <v>0.2</v>
      </c>
    </row>
    <row r="246" spans="1:14" s="134" customFormat="1">
      <c r="A246" s="135" t="s">
        <v>247</v>
      </c>
      <c r="B246" s="135" t="s">
        <v>93</v>
      </c>
      <c r="C246" s="135" t="s">
        <v>150</v>
      </c>
      <c r="D246" s="135">
        <v>2210</v>
      </c>
      <c r="E246" s="136">
        <v>0.22</v>
      </c>
      <c r="F246" s="136">
        <v>50.8</v>
      </c>
      <c r="G246" s="136">
        <v>0</v>
      </c>
      <c r="H246" s="136">
        <v>1.347</v>
      </c>
      <c r="I246" s="136">
        <v>0.27400000000000002</v>
      </c>
      <c r="J246" s="136">
        <v>0.315</v>
      </c>
      <c r="K246" s="136">
        <v>3.6518622449000002</v>
      </c>
      <c r="L246" s="134">
        <f t="shared" si="9"/>
        <v>4.8697583035741498</v>
      </c>
      <c r="M246" s="134">
        <f t="shared" si="10"/>
        <v>17.8</v>
      </c>
      <c r="N246" s="134">
        <f t="shared" si="11"/>
        <v>4.4000000000000004</v>
      </c>
    </row>
    <row r="247" spans="1:14" s="134" customFormat="1">
      <c r="A247" s="135" t="s">
        <v>247</v>
      </c>
      <c r="B247" s="135" t="s">
        <v>93</v>
      </c>
      <c r="C247" s="135" t="s">
        <v>150</v>
      </c>
      <c r="D247" s="135">
        <v>6170</v>
      </c>
      <c r="E247" s="136">
        <v>0.22</v>
      </c>
      <c r="F247" s="136">
        <v>50.8</v>
      </c>
      <c r="G247" s="136">
        <v>0</v>
      </c>
      <c r="H247" s="136">
        <v>0.60699999999999998</v>
      </c>
      <c r="I247" s="136">
        <v>3.3000000000000002E-2</v>
      </c>
      <c r="J247" s="136">
        <v>2.5999999999999999E-2</v>
      </c>
      <c r="K247" s="136">
        <v>7.2839105420399994E-2</v>
      </c>
      <c r="L247" s="134">
        <f t="shared" si="9"/>
        <v>8.0171575366053596E-3</v>
      </c>
      <c r="M247" s="134">
        <f t="shared" si="10"/>
        <v>0</v>
      </c>
      <c r="N247" s="134">
        <f t="shared" si="11"/>
        <v>0</v>
      </c>
    </row>
    <row r="248" spans="1:14" s="134" customFormat="1">
      <c r="A248" s="135" t="s">
        <v>247</v>
      </c>
      <c r="B248" s="135" t="s">
        <v>95</v>
      </c>
      <c r="C248" s="135" t="s">
        <v>150</v>
      </c>
      <c r="D248" s="135">
        <v>4110</v>
      </c>
      <c r="E248" s="136">
        <v>0.22</v>
      </c>
      <c r="F248" s="136">
        <v>50.8</v>
      </c>
      <c r="G248" s="136">
        <v>0</v>
      </c>
      <c r="H248" s="136">
        <v>0.69099999999999995</v>
      </c>
      <c r="I248" s="136">
        <v>3.5999999999999997E-2</v>
      </c>
      <c r="J248" s="136">
        <v>0.26200000000000001</v>
      </c>
      <c r="K248" s="136">
        <v>1.3804827798399999</v>
      </c>
      <c r="L248" s="134">
        <f t="shared" si="9"/>
        <v>1.5311394672132053</v>
      </c>
      <c r="M248" s="134">
        <f t="shared" si="10"/>
        <v>2.9</v>
      </c>
      <c r="N248" s="134">
        <f t="shared" si="11"/>
        <v>0.5</v>
      </c>
    </row>
    <row r="249" spans="1:14" s="134" customFormat="1">
      <c r="A249" s="135" t="s">
        <v>250</v>
      </c>
      <c r="B249" s="135" t="s">
        <v>95</v>
      </c>
      <c r="C249" s="135" t="s">
        <v>150</v>
      </c>
      <c r="D249" s="135">
        <v>8140</v>
      </c>
      <c r="E249" s="136">
        <v>0.22</v>
      </c>
      <c r="F249" s="136">
        <v>50.8</v>
      </c>
      <c r="G249" s="136">
        <v>0</v>
      </c>
      <c r="H249" s="136">
        <v>0.98599999999999999</v>
      </c>
      <c r="I249" s="136">
        <v>0.14299999999999999</v>
      </c>
      <c r="J249" s="136">
        <v>0.44600000000000001</v>
      </c>
      <c r="K249" s="136">
        <v>4.1295520158300004E-3</v>
      </c>
      <c r="L249" s="134">
        <f t="shared" si="9"/>
        <v>7.796869509354762E-3</v>
      </c>
      <c r="M249" s="134">
        <f t="shared" si="10"/>
        <v>0</v>
      </c>
      <c r="N249" s="134">
        <f t="shared" si="11"/>
        <v>0</v>
      </c>
    </row>
    <row r="250" spans="1:14" s="134" customFormat="1">
      <c r="A250" s="135" t="s">
        <v>250</v>
      </c>
      <c r="B250" s="135" t="s">
        <v>95</v>
      </c>
      <c r="C250" s="135" t="s">
        <v>150</v>
      </c>
      <c r="D250" s="135">
        <v>2210</v>
      </c>
      <c r="E250" s="136">
        <v>0.22</v>
      </c>
      <c r="F250" s="136">
        <v>50.8</v>
      </c>
      <c r="G250" s="136">
        <v>0</v>
      </c>
      <c r="H250" s="136">
        <v>1.347</v>
      </c>
      <c r="I250" s="136">
        <v>0.27400000000000002</v>
      </c>
      <c r="J250" s="136">
        <v>0.315</v>
      </c>
      <c r="K250" s="136">
        <v>2.8593517030000002</v>
      </c>
      <c r="L250" s="134">
        <f t="shared" si="9"/>
        <v>3.8129454959504998</v>
      </c>
      <c r="M250" s="134">
        <f t="shared" si="10"/>
        <v>14</v>
      </c>
      <c r="N250" s="134">
        <f t="shared" si="11"/>
        <v>3.5</v>
      </c>
    </row>
    <row r="251" spans="1:14" s="134" customFormat="1">
      <c r="A251" s="135" t="s">
        <v>250</v>
      </c>
      <c r="B251" s="135" t="s">
        <v>91</v>
      </c>
      <c r="C251" s="135" t="s">
        <v>150</v>
      </c>
      <c r="D251" s="135">
        <v>6172</v>
      </c>
      <c r="E251" s="136">
        <v>0.22</v>
      </c>
      <c r="F251" s="136">
        <v>50.8</v>
      </c>
      <c r="G251" s="136">
        <v>0</v>
      </c>
      <c r="H251" s="136">
        <v>0.60699999999999998</v>
      </c>
      <c r="I251" s="136">
        <v>3.3000000000000002E-2</v>
      </c>
      <c r="J251" s="136">
        <v>2.5999999999999999E-2</v>
      </c>
      <c r="K251" s="136">
        <v>16.6123746279</v>
      </c>
      <c r="L251" s="134">
        <f t="shared" si="9"/>
        <v>1.82846870071086</v>
      </c>
      <c r="M251" s="134">
        <f t="shared" si="10"/>
        <v>3</v>
      </c>
      <c r="N251" s="134">
        <f t="shared" si="11"/>
        <v>3.8</v>
      </c>
    </row>
    <row r="252" spans="1:14" s="134" customFormat="1">
      <c r="A252" s="135" t="s">
        <v>250</v>
      </c>
      <c r="B252" s="135" t="s">
        <v>91</v>
      </c>
      <c r="C252" s="135" t="s">
        <v>150</v>
      </c>
      <c r="D252" s="135">
        <v>2210</v>
      </c>
      <c r="E252" s="136">
        <v>0.22</v>
      </c>
      <c r="F252" s="136">
        <v>50.8</v>
      </c>
      <c r="G252" s="136">
        <v>0</v>
      </c>
      <c r="H252" s="136">
        <v>1.347</v>
      </c>
      <c r="I252" s="136">
        <v>0.27400000000000002</v>
      </c>
      <c r="J252" s="136">
        <v>0.315</v>
      </c>
      <c r="K252" s="136">
        <v>6.9467263772700003E-4</v>
      </c>
      <c r="L252" s="134">
        <f t="shared" si="9"/>
        <v>9.2634596240895447E-4</v>
      </c>
      <c r="M252" s="134">
        <f t="shared" si="10"/>
        <v>0</v>
      </c>
      <c r="N252" s="134">
        <f t="shared" si="11"/>
        <v>0</v>
      </c>
    </row>
    <row r="253" spans="1:14" s="134" customFormat="1">
      <c r="A253" s="135" t="s">
        <v>250</v>
      </c>
      <c r="B253" s="135" t="s">
        <v>91</v>
      </c>
      <c r="C253" s="135" t="s">
        <v>150</v>
      </c>
      <c r="D253" s="135">
        <v>6170</v>
      </c>
      <c r="E253" s="136">
        <v>0.22</v>
      </c>
      <c r="F253" s="136">
        <v>50.8</v>
      </c>
      <c r="G253" s="136">
        <v>0</v>
      </c>
      <c r="H253" s="136">
        <v>0.60699999999999998</v>
      </c>
      <c r="I253" s="136">
        <v>3.3000000000000002E-2</v>
      </c>
      <c r="J253" s="136">
        <v>2.5999999999999999E-2</v>
      </c>
      <c r="K253" s="136">
        <v>2.8598994591700002</v>
      </c>
      <c r="L253" s="134">
        <f t="shared" si="9"/>
        <v>0.31477960047264469</v>
      </c>
      <c r="M253" s="134">
        <f t="shared" si="10"/>
        <v>0.5</v>
      </c>
      <c r="N253" s="134">
        <f t="shared" si="11"/>
        <v>0.7</v>
      </c>
    </row>
    <row r="254" spans="1:14" s="134" customFormat="1">
      <c r="A254" s="135" t="s">
        <v>250</v>
      </c>
      <c r="B254" s="135" t="s">
        <v>95</v>
      </c>
      <c r="C254" s="135" t="s">
        <v>150</v>
      </c>
      <c r="D254" s="135">
        <v>4110</v>
      </c>
      <c r="E254" s="136">
        <v>0.22</v>
      </c>
      <c r="F254" s="136">
        <v>50.8</v>
      </c>
      <c r="G254" s="136">
        <v>0</v>
      </c>
      <c r="H254" s="136">
        <v>0.69099999999999995</v>
      </c>
      <c r="I254" s="136">
        <v>3.5999999999999997E-2</v>
      </c>
      <c r="J254" s="136">
        <v>0.26200000000000001</v>
      </c>
      <c r="K254" s="136">
        <v>3.6745013615099999E-2</v>
      </c>
      <c r="L254" s="134">
        <f t="shared" si="9"/>
        <v>4.0755119434294579E-2</v>
      </c>
      <c r="M254" s="134">
        <f t="shared" si="10"/>
        <v>0.1</v>
      </c>
      <c r="N254" s="134">
        <f t="shared" si="11"/>
        <v>0</v>
      </c>
    </row>
    <row r="255" spans="1:14" s="134" customFormat="1">
      <c r="A255" s="135" t="s">
        <v>250</v>
      </c>
      <c r="B255" s="135" t="s">
        <v>93</v>
      </c>
      <c r="C255" s="135" t="s">
        <v>150</v>
      </c>
      <c r="D255" s="135">
        <v>6172</v>
      </c>
      <c r="E255" s="136">
        <v>0.22</v>
      </c>
      <c r="F255" s="136">
        <v>50.8</v>
      </c>
      <c r="G255" s="136">
        <v>0</v>
      </c>
      <c r="H255" s="136">
        <v>0.60699999999999998</v>
      </c>
      <c r="I255" s="136">
        <v>3.3000000000000002E-2</v>
      </c>
      <c r="J255" s="136">
        <v>2.5999999999999999E-2</v>
      </c>
      <c r="K255" s="136">
        <v>1.57122649335E-2</v>
      </c>
      <c r="L255" s="134">
        <f t="shared" si="9"/>
        <v>1.7293966270139E-3</v>
      </c>
      <c r="M255" s="134">
        <f t="shared" si="10"/>
        <v>0</v>
      </c>
      <c r="N255" s="134">
        <f t="shared" si="11"/>
        <v>0</v>
      </c>
    </row>
    <row r="256" spans="1:14" s="134" customFormat="1">
      <c r="A256" s="135" t="s">
        <v>250</v>
      </c>
      <c r="B256" s="135" t="s">
        <v>93</v>
      </c>
      <c r="C256" s="135" t="s">
        <v>150</v>
      </c>
      <c r="D256" s="135">
        <v>1210</v>
      </c>
      <c r="E256" s="136">
        <v>0.22</v>
      </c>
      <c r="F256" s="136">
        <v>50.8</v>
      </c>
      <c r="G256" s="136">
        <v>0</v>
      </c>
      <c r="H256" s="136">
        <v>1.2450000000000001</v>
      </c>
      <c r="I256" s="136">
        <v>0.21299999999999999</v>
      </c>
      <c r="J256" s="136">
        <v>0.28799999999999998</v>
      </c>
      <c r="K256" s="136">
        <v>12.5580806343</v>
      </c>
      <c r="L256" s="134">
        <f t="shared" si="9"/>
        <v>15.310811909338556</v>
      </c>
      <c r="M256" s="134">
        <f t="shared" si="10"/>
        <v>51.9</v>
      </c>
      <c r="N256" s="134">
        <f t="shared" si="11"/>
        <v>11.6</v>
      </c>
    </row>
    <row r="257" spans="1:14" s="134" customFormat="1">
      <c r="A257" s="135" t="s">
        <v>250</v>
      </c>
      <c r="B257" s="135" t="s">
        <v>93</v>
      </c>
      <c r="C257" s="135" t="s">
        <v>150</v>
      </c>
      <c r="D257" s="135">
        <v>8140</v>
      </c>
      <c r="E257" s="136">
        <v>0.22</v>
      </c>
      <c r="F257" s="136">
        <v>50.8</v>
      </c>
      <c r="G257" s="136">
        <v>0</v>
      </c>
      <c r="H257" s="136">
        <v>0.98599999999999999</v>
      </c>
      <c r="I257" s="136">
        <v>0.14299999999999999</v>
      </c>
      <c r="J257" s="136">
        <v>0.44600000000000001</v>
      </c>
      <c r="K257" s="136">
        <v>1.2071690066E-3</v>
      </c>
      <c r="L257" s="134">
        <f t="shared" si="9"/>
        <v>2.2792155623945734E-3</v>
      </c>
      <c r="M257" s="134">
        <f t="shared" si="10"/>
        <v>0</v>
      </c>
      <c r="N257" s="134">
        <f t="shared" si="11"/>
        <v>0</v>
      </c>
    </row>
    <row r="258" spans="1:14" s="134" customFormat="1">
      <c r="A258" s="135" t="s">
        <v>250</v>
      </c>
      <c r="B258" s="135" t="s">
        <v>93</v>
      </c>
      <c r="C258" s="135" t="s">
        <v>150</v>
      </c>
      <c r="D258" s="135">
        <v>2210</v>
      </c>
      <c r="E258" s="136">
        <v>0.22</v>
      </c>
      <c r="F258" s="136">
        <v>50.8</v>
      </c>
      <c r="G258" s="136">
        <v>0</v>
      </c>
      <c r="H258" s="136">
        <v>1.347</v>
      </c>
      <c r="I258" s="136">
        <v>0.27400000000000002</v>
      </c>
      <c r="J258" s="136">
        <v>0.315</v>
      </c>
      <c r="K258" s="136">
        <v>1.8694274716999999E-3</v>
      </c>
      <c r="L258" s="134">
        <f t="shared" si="9"/>
        <v>2.4928815335119496E-3</v>
      </c>
      <c r="M258" s="134">
        <f t="shared" si="10"/>
        <v>0</v>
      </c>
      <c r="N258" s="134">
        <f t="shared" si="11"/>
        <v>0</v>
      </c>
    </row>
    <row r="259" spans="1:14" s="134" customFormat="1">
      <c r="A259" s="135" t="s">
        <v>250</v>
      </c>
      <c r="B259" s="135" t="s">
        <v>95</v>
      </c>
      <c r="C259" s="135" t="s">
        <v>150</v>
      </c>
      <c r="D259" s="135">
        <v>8140</v>
      </c>
      <c r="E259" s="136">
        <v>0.22</v>
      </c>
      <c r="F259" s="136">
        <v>50.8</v>
      </c>
      <c r="G259" s="136">
        <v>0</v>
      </c>
      <c r="H259" s="136">
        <v>0.98599999999999999</v>
      </c>
      <c r="I259" s="136">
        <v>0.14299999999999999</v>
      </c>
      <c r="J259" s="136">
        <v>0.44600000000000001</v>
      </c>
      <c r="K259" s="136">
        <v>1.5702937642999999</v>
      </c>
      <c r="L259" s="134">
        <f t="shared" ref="L259:L289" si="12">F259*J259*K259/12</f>
        <v>2.9648193132493534</v>
      </c>
      <c r="M259" s="134">
        <f t="shared" ref="M259:M289" si="13">ROUND(2.721*H259*L259,1)</f>
        <v>8</v>
      </c>
      <c r="N259" s="134">
        <f t="shared" ref="N259:N289" si="14">ROUND((2.721*I259*L259)+(E259*K259),1)</f>
        <v>1.5</v>
      </c>
    </row>
    <row r="260" spans="1:14" s="134" customFormat="1">
      <c r="A260" s="135" t="s">
        <v>250</v>
      </c>
      <c r="B260" s="135" t="s">
        <v>95</v>
      </c>
      <c r="C260" s="135" t="s">
        <v>150</v>
      </c>
      <c r="D260" s="135">
        <v>2210</v>
      </c>
      <c r="E260" s="136">
        <v>0.22</v>
      </c>
      <c r="F260" s="136">
        <v>50.8</v>
      </c>
      <c r="G260" s="136">
        <v>0</v>
      </c>
      <c r="H260" s="136">
        <v>1.347</v>
      </c>
      <c r="I260" s="136">
        <v>0.27400000000000002</v>
      </c>
      <c r="J260" s="136">
        <v>0.315</v>
      </c>
      <c r="K260" s="136">
        <v>3.3339875744900001E-2</v>
      </c>
      <c r="L260" s="134">
        <f t="shared" si="12"/>
        <v>4.4458724305824149E-2</v>
      </c>
      <c r="M260" s="134">
        <f t="shared" si="13"/>
        <v>0.2</v>
      </c>
      <c r="N260" s="134">
        <f t="shared" si="14"/>
        <v>0</v>
      </c>
    </row>
    <row r="261" spans="1:14" s="134" customFormat="1">
      <c r="A261" s="135" t="s">
        <v>250</v>
      </c>
      <c r="B261" s="135" t="s">
        <v>93</v>
      </c>
      <c r="C261" s="135" t="s">
        <v>150</v>
      </c>
      <c r="D261" s="135">
        <v>4110</v>
      </c>
      <c r="E261" s="136">
        <v>0.22</v>
      </c>
      <c r="F261" s="136">
        <v>50.8</v>
      </c>
      <c r="G261" s="136">
        <v>0</v>
      </c>
      <c r="H261" s="136">
        <v>0.69099999999999995</v>
      </c>
      <c r="I261" s="136">
        <v>3.5999999999999997E-2</v>
      </c>
      <c r="J261" s="136">
        <v>0.26200000000000001</v>
      </c>
      <c r="K261" s="136">
        <v>3.7666619713399999E-3</v>
      </c>
      <c r="L261" s="134">
        <f t="shared" si="12"/>
        <v>4.1777303478122384E-3</v>
      </c>
      <c r="M261" s="134">
        <f t="shared" si="13"/>
        <v>0</v>
      </c>
      <c r="N261" s="134">
        <f t="shared" si="14"/>
        <v>0</v>
      </c>
    </row>
    <row r="262" spans="1:14" s="134" customFormat="1">
      <c r="A262" s="135" t="s">
        <v>250</v>
      </c>
      <c r="B262" s="135" t="s">
        <v>93</v>
      </c>
      <c r="C262" s="135" t="s">
        <v>150</v>
      </c>
      <c r="D262" s="135">
        <v>2210</v>
      </c>
      <c r="E262" s="136">
        <v>0.22</v>
      </c>
      <c r="F262" s="136">
        <v>50.8</v>
      </c>
      <c r="G262" s="136">
        <v>0</v>
      </c>
      <c r="H262" s="136">
        <v>1.347</v>
      </c>
      <c r="I262" s="136">
        <v>0.27400000000000002</v>
      </c>
      <c r="J262" s="136">
        <v>0.315</v>
      </c>
      <c r="K262" s="136">
        <v>1.40354619086E-2</v>
      </c>
      <c r="L262" s="134">
        <f t="shared" si="12"/>
        <v>1.8716288455118097E-2</v>
      </c>
      <c r="M262" s="134">
        <f t="shared" si="13"/>
        <v>0.1</v>
      </c>
      <c r="N262" s="134">
        <f t="shared" si="14"/>
        <v>0</v>
      </c>
    </row>
    <row r="263" spans="1:14" s="134" customFormat="1">
      <c r="A263" s="135" t="s">
        <v>250</v>
      </c>
      <c r="B263" s="135" t="s">
        <v>93</v>
      </c>
      <c r="C263" s="135" t="s">
        <v>150</v>
      </c>
      <c r="D263" s="135">
        <v>6170</v>
      </c>
      <c r="E263" s="136">
        <v>0.22</v>
      </c>
      <c r="F263" s="136">
        <v>50.8</v>
      </c>
      <c r="G263" s="136">
        <v>0</v>
      </c>
      <c r="H263" s="136">
        <v>0.60699999999999998</v>
      </c>
      <c r="I263" s="136">
        <v>3.3000000000000002E-2</v>
      </c>
      <c r="J263" s="136">
        <v>2.5999999999999999E-2</v>
      </c>
      <c r="K263" s="136">
        <v>3.1297995916899999E-3</v>
      </c>
      <c r="L263" s="134">
        <f t="shared" si="12"/>
        <v>3.4448660839201268E-4</v>
      </c>
      <c r="M263" s="134">
        <f t="shared" si="13"/>
        <v>0</v>
      </c>
      <c r="N263" s="134">
        <f t="shared" si="14"/>
        <v>0</v>
      </c>
    </row>
    <row r="264" spans="1:14" s="134" customFormat="1">
      <c r="A264" s="135" t="s">
        <v>250</v>
      </c>
      <c r="B264" s="135" t="s">
        <v>95</v>
      </c>
      <c r="C264" s="135" t="s">
        <v>150</v>
      </c>
      <c r="D264" s="135">
        <v>6172</v>
      </c>
      <c r="E264" s="136">
        <v>0.22</v>
      </c>
      <c r="F264" s="136">
        <v>50.8</v>
      </c>
      <c r="G264" s="136">
        <v>0</v>
      </c>
      <c r="H264" s="136">
        <v>0.60699999999999998</v>
      </c>
      <c r="I264" s="136">
        <v>3.3000000000000002E-2</v>
      </c>
      <c r="J264" s="136">
        <v>2.5999999999999999E-2</v>
      </c>
      <c r="K264" s="136">
        <v>2.21843851931E-3</v>
      </c>
      <c r="L264" s="134">
        <f t="shared" si="12"/>
        <v>2.4417613302538734E-4</v>
      </c>
      <c r="M264" s="134">
        <f t="shared" si="13"/>
        <v>0</v>
      </c>
      <c r="N264" s="134">
        <f t="shared" si="14"/>
        <v>0</v>
      </c>
    </row>
    <row r="265" spans="1:14" s="134" customFormat="1">
      <c r="A265" s="135" t="s">
        <v>250</v>
      </c>
      <c r="B265" s="135" t="s">
        <v>95</v>
      </c>
      <c r="C265" s="135" t="s">
        <v>150</v>
      </c>
      <c r="D265" s="135">
        <v>6170</v>
      </c>
      <c r="E265" s="136">
        <v>0.22</v>
      </c>
      <c r="F265" s="136">
        <v>50.8</v>
      </c>
      <c r="G265" s="136">
        <v>0</v>
      </c>
      <c r="H265" s="136">
        <v>0.60699999999999998</v>
      </c>
      <c r="I265" s="136">
        <v>3.3000000000000002E-2</v>
      </c>
      <c r="J265" s="136">
        <v>2.5999999999999999E-2</v>
      </c>
      <c r="K265" s="136">
        <v>1.7764467275700001E-5</v>
      </c>
      <c r="L265" s="134">
        <f t="shared" si="12"/>
        <v>1.95527569814538E-6</v>
      </c>
      <c r="M265" s="134">
        <f t="shared" si="13"/>
        <v>0</v>
      </c>
      <c r="N265" s="134">
        <f t="shared" si="14"/>
        <v>0</v>
      </c>
    </row>
    <row r="266" spans="1:14" s="134" customFormat="1">
      <c r="A266" s="135" t="s">
        <v>250</v>
      </c>
      <c r="B266" s="135" t="s">
        <v>95</v>
      </c>
      <c r="C266" s="135" t="s">
        <v>150</v>
      </c>
      <c r="D266" s="135">
        <v>8140</v>
      </c>
      <c r="E266" s="136">
        <v>0.22</v>
      </c>
      <c r="F266" s="136">
        <v>50.8</v>
      </c>
      <c r="G266" s="136">
        <v>0</v>
      </c>
      <c r="H266" s="136">
        <v>0.98599999999999999</v>
      </c>
      <c r="I266" s="136">
        <v>0.14299999999999999</v>
      </c>
      <c r="J266" s="136">
        <v>0.44600000000000001</v>
      </c>
      <c r="K266" s="136">
        <v>2.92469852178E-2</v>
      </c>
      <c r="L266" s="134">
        <f t="shared" si="12"/>
        <v>5.522025789022092E-2</v>
      </c>
      <c r="M266" s="134">
        <f t="shared" si="13"/>
        <v>0.1</v>
      </c>
      <c r="N266" s="134">
        <f t="shared" si="14"/>
        <v>0</v>
      </c>
    </row>
    <row r="267" spans="1:14" s="134" customFormat="1">
      <c r="A267" s="135" t="s">
        <v>250</v>
      </c>
      <c r="B267" s="135" t="s">
        <v>95</v>
      </c>
      <c r="C267" s="135" t="s">
        <v>150</v>
      </c>
      <c r="D267" s="135">
        <v>2210</v>
      </c>
      <c r="E267" s="136">
        <v>0.22</v>
      </c>
      <c r="F267" s="136">
        <v>50.8</v>
      </c>
      <c r="G267" s="136">
        <v>0</v>
      </c>
      <c r="H267" s="136">
        <v>1.347</v>
      </c>
      <c r="I267" s="136">
        <v>0.27400000000000002</v>
      </c>
      <c r="J267" s="136">
        <v>0.315</v>
      </c>
      <c r="K267" s="136">
        <v>1.4370017875499999E-2</v>
      </c>
      <c r="L267" s="134">
        <f t="shared" si="12"/>
        <v>1.9162418836979247E-2</v>
      </c>
      <c r="M267" s="134">
        <f t="shared" si="13"/>
        <v>0.1</v>
      </c>
      <c r="N267" s="134">
        <f t="shared" si="14"/>
        <v>0</v>
      </c>
    </row>
    <row r="268" spans="1:14" s="134" customFormat="1">
      <c r="A268" s="135" t="s">
        <v>251</v>
      </c>
      <c r="B268" s="135" t="s">
        <v>95</v>
      </c>
      <c r="C268" s="135" t="s">
        <v>150</v>
      </c>
      <c r="D268" s="135">
        <v>4110</v>
      </c>
      <c r="E268" s="136">
        <v>0.22</v>
      </c>
      <c r="F268" s="136">
        <v>50.8</v>
      </c>
      <c r="G268" s="136">
        <v>0</v>
      </c>
      <c r="H268" s="136">
        <v>0.69099999999999995</v>
      </c>
      <c r="I268" s="136">
        <v>3.5999999999999997E-2</v>
      </c>
      <c r="J268" s="136">
        <v>0.26200000000000001</v>
      </c>
      <c r="K268" s="136">
        <v>7.4918235399699995E-2</v>
      </c>
      <c r="L268" s="134">
        <f t="shared" si="12"/>
        <v>8.3094312156320585E-2</v>
      </c>
      <c r="M268" s="134">
        <f t="shared" si="13"/>
        <v>0.2</v>
      </c>
      <c r="N268" s="134">
        <f t="shared" si="14"/>
        <v>0</v>
      </c>
    </row>
    <row r="269" spans="1:14" s="134" customFormat="1">
      <c r="A269" s="135" t="s">
        <v>251</v>
      </c>
      <c r="B269" s="135" t="s">
        <v>95</v>
      </c>
      <c r="C269" s="135" t="s">
        <v>150</v>
      </c>
      <c r="D269" s="135">
        <v>6170</v>
      </c>
      <c r="E269" s="136">
        <v>0.22</v>
      </c>
      <c r="F269" s="136">
        <v>50.8</v>
      </c>
      <c r="G269" s="136">
        <v>0</v>
      </c>
      <c r="H269" s="136">
        <v>0.60699999999999998</v>
      </c>
      <c r="I269" s="136">
        <v>3.3000000000000002E-2</v>
      </c>
      <c r="J269" s="136">
        <v>2.5999999999999999E-2</v>
      </c>
      <c r="K269" s="136">
        <v>7.9713315800500002</v>
      </c>
      <c r="L269" s="134">
        <f t="shared" si="12"/>
        <v>0.8773778959108367</v>
      </c>
      <c r="M269" s="134">
        <f t="shared" si="13"/>
        <v>1.4</v>
      </c>
      <c r="N269" s="134">
        <f t="shared" si="14"/>
        <v>1.8</v>
      </c>
    </row>
    <row r="270" spans="1:14" s="134" customFormat="1">
      <c r="A270" s="135" t="s">
        <v>251</v>
      </c>
      <c r="B270" s="135" t="s">
        <v>93</v>
      </c>
      <c r="C270" s="135" t="s">
        <v>150</v>
      </c>
      <c r="D270" s="135">
        <v>6172</v>
      </c>
      <c r="E270" s="136">
        <v>0.22</v>
      </c>
      <c r="F270" s="136">
        <v>50.8</v>
      </c>
      <c r="G270" s="136">
        <v>0</v>
      </c>
      <c r="H270" s="136">
        <v>0.60699999999999998</v>
      </c>
      <c r="I270" s="136">
        <v>3.3000000000000002E-2</v>
      </c>
      <c r="J270" s="136">
        <v>2.5999999999999999E-2</v>
      </c>
      <c r="K270" s="136">
        <v>3.41208193802E-5</v>
      </c>
      <c r="L270" s="134">
        <f t="shared" si="12"/>
        <v>3.7555648531140136E-6</v>
      </c>
      <c r="M270" s="134">
        <f t="shared" si="13"/>
        <v>0</v>
      </c>
      <c r="N270" s="134">
        <f t="shared" si="14"/>
        <v>0</v>
      </c>
    </row>
    <row r="271" spans="1:14" s="134" customFormat="1">
      <c r="A271" s="135" t="s">
        <v>251</v>
      </c>
      <c r="B271" s="135" t="s">
        <v>93</v>
      </c>
      <c r="C271" s="135" t="s">
        <v>150</v>
      </c>
      <c r="D271" s="135">
        <v>6170</v>
      </c>
      <c r="E271" s="136">
        <v>0.22</v>
      </c>
      <c r="F271" s="136">
        <v>50.8</v>
      </c>
      <c r="G271" s="136">
        <v>0</v>
      </c>
      <c r="H271" s="136">
        <v>0.60699999999999998</v>
      </c>
      <c r="I271" s="136">
        <v>3.3000000000000002E-2</v>
      </c>
      <c r="J271" s="136">
        <v>2.5999999999999999E-2</v>
      </c>
      <c r="K271" s="136">
        <v>5.2234932966800001</v>
      </c>
      <c r="L271" s="134">
        <f t="shared" si="12"/>
        <v>0.57493249552124526</v>
      </c>
      <c r="M271" s="134">
        <f t="shared" si="13"/>
        <v>0.9</v>
      </c>
      <c r="N271" s="134">
        <f t="shared" si="14"/>
        <v>1.2</v>
      </c>
    </row>
    <row r="272" spans="1:14" s="134" customFormat="1">
      <c r="A272" s="135" t="s">
        <v>251</v>
      </c>
      <c r="B272" s="135" t="s">
        <v>93</v>
      </c>
      <c r="C272" s="135" t="s">
        <v>150</v>
      </c>
      <c r="D272" s="135">
        <v>6170</v>
      </c>
      <c r="E272" s="136">
        <v>0.22</v>
      </c>
      <c r="F272" s="136">
        <v>50.8</v>
      </c>
      <c r="G272" s="136">
        <v>0</v>
      </c>
      <c r="H272" s="136">
        <v>0.60699999999999998</v>
      </c>
      <c r="I272" s="136">
        <v>3.3000000000000002E-2</v>
      </c>
      <c r="J272" s="136">
        <v>2.5999999999999999E-2</v>
      </c>
      <c r="K272" s="136">
        <v>3.6959626862500001</v>
      </c>
      <c r="L272" s="134">
        <f t="shared" si="12"/>
        <v>0.40680229299991666</v>
      </c>
      <c r="M272" s="134">
        <f t="shared" si="13"/>
        <v>0.7</v>
      </c>
      <c r="N272" s="134">
        <f t="shared" si="14"/>
        <v>0.8</v>
      </c>
    </row>
    <row r="273" spans="1:14" s="134" customFormat="1">
      <c r="A273" s="135" t="s">
        <v>251</v>
      </c>
      <c r="B273" s="135" t="s">
        <v>93</v>
      </c>
      <c r="C273" s="135" t="s">
        <v>150</v>
      </c>
      <c r="D273" s="135">
        <v>4110</v>
      </c>
      <c r="E273" s="136">
        <v>0.22</v>
      </c>
      <c r="F273" s="136">
        <v>50.8</v>
      </c>
      <c r="G273" s="136">
        <v>0</v>
      </c>
      <c r="H273" s="136">
        <v>0.69099999999999995</v>
      </c>
      <c r="I273" s="136">
        <v>3.5999999999999997E-2</v>
      </c>
      <c r="J273" s="136">
        <v>0.26200000000000001</v>
      </c>
      <c r="K273" s="136">
        <v>3.2516753958200001E-2</v>
      </c>
      <c r="L273" s="134">
        <f t="shared" si="12"/>
        <v>3.6065415706838223E-2</v>
      </c>
      <c r="M273" s="134">
        <f t="shared" si="13"/>
        <v>0.1</v>
      </c>
      <c r="N273" s="134">
        <f t="shared" si="14"/>
        <v>0</v>
      </c>
    </row>
    <row r="274" spans="1:14" s="134" customFormat="1">
      <c r="A274" s="135" t="s">
        <v>251</v>
      </c>
      <c r="B274" s="135" t="s">
        <v>93</v>
      </c>
      <c r="C274" s="135" t="s">
        <v>150</v>
      </c>
      <c r="D274" s="135">
        <v>4110</v>
      </c>
      <c r="E274" s="136">
        <v>0.22</v>
      </c>
      <c r="F274" s="136">
        <v>50.8</v>
      </c>
      <c r="G274" s="136">
        <v>0</v>
      </c>
      <c r="H274" s="136">
        <v>0.69099999999999995</v>
      </c>
      <c r="I274" s="136">
        <v>3.5999999999999997E-2</v>
      </c>
      <c r="J274" s="136">
        <v>0.26200000000000001</v>
      </c>
      <c r="K274" s="136">
        <v>0.58186329321200003</v>
      </c>
      <c r="L274" s="134">
        <f t="shared" si="12"/>
        <v>0.64536397394453626</v>
      </c>
      <c r="M274" s="134">
        <f t="shared" si="13"/>
        <v>1.2</v>
      </c>
      <c r="N274" s="134">
        <f t="shared" si="14"/>
        <v>0.2</v>
      </c>
    </row>
    <row r="275" spans="1:14" s="134" customFormat="1">
      <c r="A275" s="135" t="s">
        <v>251</v>
      </c>
      <c r="B275" s="135" t="s">
        <v>93</v>
      </c>
      <c r="C275" s="135" t="s">
        <v>150</v>
      </c>
      <c r="D275" s="135">
        <v>4110</v>
      </c>
      <c r="E275" s="136">
        <v>0.22</v>
      </c>
      <c r="F275" s="136">
        <v>50.8</v>
      </c>
      <c r="G275" s="136">
        <v>0</v>
      </c>
      <c r="H275" s="136">
        <v>0.69099999999999995</v>
      </c>
      <c r="I275" s="136">
        <v>3.5999999999999997E-2</v>
      </c>
      <c r="J275" s="136">
        <v>0.26200000000000001</v>
      </c>
      <c r="K275" s="136">
        <v>1.20553501997E-3</v>
      </c>
      <c r="L275" s="134">
        <f t="shared" si="12"/>
        <v>1.3370990751493926E-3</v>
      </c>
      <c r="M275" s="134">
        <f t="shared" si="13"/>
        <v>0</v>
      </c>
      <c r="N275" s="134">
        <f t="shared" si="14"/>
        <v>0</v>
      </c>
    </row>
    <row r="276" spans="1:14" s="134" customFormat="1">
      <c r="A276" s="135" t="s">
        <v>251</v>
      </c>
      <c r="B276" s="135" t="s">
        <v>93</v>
      </c>
      <c r="C276" s="135" t="s">
        <v>150</v>
      </c>
      <c r="D276" s="135">
        <v>6170</v>
      </c>
      <c r="E276" s="136">
        <v>0.22</v>
      </c>
      <c r="F276" s="136">
        <v>50.8</v>
      </c>
      <c r="G276" s="136">
        <v>0</v>
      </c>
      <c r="H276" s="136">
        <v>0.60699999999999998</v>
      </c>
      <c r="I276" s="136">
        <v>3.3000000000000002E-2</v>
      </c>
      <c r="J276" s="136">
        <v>2.5999999999999999E-2</v>
      </c>
      <c r="K276" s="136">
        <v>13.365945374300001</v>
      </c>
      <c r="L276" s="134">
        <f t="shared" si="12"/>
        <v>1.4711450541979534</v>
      </c>
      <c r="M276" s="134">
        <f t="shared" si="13"/>
        <v>2.4</v>
      </c>
      <c r="N276" s="134">
        <f t="shared" si="14"/>
        <v>3.1</v>
      </c>
    </row>
    <row r="277" spans="1:14" s="134" customFormat="1">
      <c r="A277" s="135" t="s">
        <v>251</v>
      </c>
      <c r="B277" s="135" t="s">
        <v>95</v>
      </c>
      <c r="C277" s="135" t="s">
        <v>150</v>
      </c>
      <c r="D277" s="135">
        <v>6172</v>
      </c>
      <c r="E277" s="136">
        <v>0.22</v>
      </c>
      <c r="F277" s="136">
        <v>50.8</v>
      </c>
      <c r="G277" s="136">
        <v>0</v>
      </c>
      <c r="H277" s="136">
        <v>0.60699999999999998</v>
      </c>
      <c r="I277" s="136">
        <v>3.3000000000000002E-2</v>
      </c>
      <c r="J277" s="136">
        <v>2.5999999999999999E-2</v>
      </c>
      <c r="K277" s="136">
        <v>5.0060468687800001E-2</v>
      </c>
      <c r="L277" s="134">
        <f t="shared" si="12"/>
        <v>5.5099889202371863E-3</v>
      </c>
      <c r="M277" s="134">
        <f t="shared" si="13"/>
        <v>0</v>
      </c>
      <c r="N277" s="134">
        <f t="shared" si="14"/>
        <v>0</v>
      </c>
    </row>
    <row r="278" spans="1:14" s="134" customFormat="1">
      <c r="A278" s="135" t="s">
        <v>251</v>
      </c>
      <c r="B278" s="135" t="s">
        <v>95</v>
      </c>
      <c r="C278" s="135" t="s">
        <v>150</v>
      </c>
      <c r="D278" s="135">
        <v>6170</v>
      </c>
      <c r="E278" s="136">
        <v>0.22</v>
      </c>
      <c r="F278" s="136">
        <v>50.8</v>
      </c>
      <c r="G278" s="136">
        <v>0</v>
      </c>
      <c r="H278" s="136">
        <v>0.60699999999999998</v>
      </c>
      <c r="I278" s="136">
        <v>3.3000000000000002E-2</v>
      </c>
      <c r="J278" s="136">
        <v>2.5999999999999999E-2</v>
      </c>
      <c r="K278" s="136">
        <v>4.6183157999899999E-2</v>
      </c>
      <c r="L278" s="134">
        <f t="shared" si="12"/>
        <v>5.0832262571889929E-3</v>
      </c>
      <c r="M278" s="134">
        <f t="shared" si="13"/>
        <v>0</v>
      </c>
      <c r="N278" s="134">
        <f t="shared" si="14"/>
        <v>0</v>
      </c>
    </row>
    <row r="279" spans="1:14" s="134" customFormat="1">
      <c r="A279" s="135" t="s">
        <v>251</v>
      </c>
      <c r="B279" s="135" t="s">
        <v>95</v>
      </c>
      <c r="C279" s="135" t="s">
        <v>150</v>
      </c>
      <c r="D279" s="135">
        <v>4110</v>
      </c>
      <c r="E279" s="136">
        <v>0.22</v>
      </c>
      <c r="F279" s="136">
        <v>50.8</v>
      </c>
      <c r="G279" s="136">
        <v>0</v>
      </c>
      <c r="H279" s="136">
        <v>0.69099999999999995</v>
      </c>
      <c r="I279" s="136">
        <v>3.5999999999999997E-2</v>
      </c>
      <c r="J279" s="136">
        <v>0.26200000000000001</v>
      </c>
      <c r="K279" s="136">
        <v>5.0636729719200002E-3</v>
      </c>
      <c r="L279" s="134">
        <f t="shared" si="12"/>
        <v>5.6162884822555355E-3</v>
      </c>
      <c r="M279" s="134">
        <f t="shared" si="13"/>
        <v>0</v>
      </c>
      <c r="N279" s="134">
        <f t="shared" si="14"/>
        <v>0</v>
      </c>
    </row>
    <row r="280" spans="1:14" s="134" customFormat="1">
      <c r="A280" s="135" t="s">
        <v>251</v>
      </c>
      <c r="B280" s="135" t="s">
        <v>95</v>
      </c>
      <c r="C280" s="135" t="s">
        <v>150</v>
      </c>
      <c r="D280" s="135">
        <v>6172</v>
      </c>
      <c r="E280" s="136">
        <v>0.22</v>
      </c>
      <c r="F280" s="136">
        <v>50.8</v>
      </c>
      <c r="G280" s="136">
        <v>0</v>
      </c>
      <c r="H280" s="136">
        <v>0.60699999999999998</v>
      </c>
      <c r="I280" s="136">
        <v>3.3000000000000002E-2</v>
      </c>
      <c r="J280" s="136">
        <v>2.5999999999999999E-2</v>
      </c>
      <c r="K280" s="136">
        <v>1.9768216441900001E-3</v>
      </c>
      <c r="L280" s="134">
        <f t="shared" si="12"/>
        <v>2.1758216897051265E-4</v>
      </c>
      <c r="M280" s="134">
        <f t="shared" si="13"/>
        <v>0</v>
      </c>
      <c r="N280" s="134">
        <f t="shared" si="14"/>
        <v>0</v>
      </c>
    </row>
    <row r="281" spans="1:14" s="134" customFormat="1">
      <c r="A281" s="135" t="s">
        <v>251</v>
      </c>
      <c r="B281" s="135" t="s">
        <v>95</v>
      </c>
      <c r="C281" s="135" t="s">
        <v>150</v>
      </c>
      <c r="D281" s="135">
        <v>6170</v>
      </c>
      <c r="E281" s="136">
        <v>0.22</v>
      </c>
      <c r="F281" s="136">
        <v>50.8</v>
      </c>
      <c r="G281" s="136">
        <v>0</v>
      </c>
      <c r="H281" s="136">
        <v>0.60699999999999998</v>
      </c>
      <c r="I281" s="136">
        <v>3.3000000000000002E-2</v>
      </c>
      <c r="J281" s="136">
        <v>2.5999999999999999E-2</v>
      </c>
      <c r="K281" s="136">
        <v>4.5490232327000002E-2</v>
      </c>
      <c r="L281" s="134">
        <f t="shared" si="12"/>
        <v>5.0069582381251339E-3</v>
      </c>
      <c r="M281" s="134">
        <f t="shared" si="13"/>
        <v>0</v>
      </c>
      <c r="N281" s="134">
        <f t="shared" si="14"/>
        <v>0</v>
      </c>
    </row>
    <row r="282" spans="1:14" s="134" customFormat="1">
      <c r="A282" s="135" t="s">
        <v>251</v>
      </c>
      <c r="B282" s="135" t="s">
        <v>95</v>
      </c>
      <c r="C282" s="135" t="s">
        <v>150</v>
      </c>
      <c r="D282" s="135">
        <v>4110</v>
      </c>
      <c r="E282" s="136">
        <v>0.22</v>
      </c>
      <c r="F282" s="136">
        <v>50.8</v>
      </c>
      <c r="G282" s="136">
        <v>0</v>
      </c>
      <c r="H282" s="136">
        <v>0.69099999999999995</v>
      </c>
      <c r="I282" s="136">
        <v>3.5999999999999997E-2</v>
      </c>
      <c r="J282" s="136">
        <v>0.26200000000000001</v>
      </c>
      <c r="K282" s="136">
        <v>2.0166197779599999</v>
      </c>
      <c r="L282" s="134">
        <f t="shared" si="12"/>
        <v>2.2367002163947012</v>
      </c>
      <c r="M282" s="134">
        <f t="shared" si="13"/>
        <v>4.2</v>
      </c>
      <c r="N282" s="134">
        <f t="shared" si="14"/>
        <v>0.7</v>
      </c>
    </row>
    <row r="283" spans="1:14" s="134" customFormat="1">
      <c r="A283" s="135" t="s">
        <v>251</v>
      </c>
      <c r="B283" s="135" t="s">
        <v>95</v>
      </c>
      <c r="C283" s="135" t="s">
        <v>150</v>
      </c>
      <c r="D283" s="135">
        <v>4110</v>
      </c>
      <c r="E283" s="136">
        <v>0.22</v>
      </c>
      <c r="F283" s="136">
        <v>50.8</v>
      </c>
      <c r="G283" s="136">
        <v>0</v>
      </c>
      <c r="H283" s="136">
        <v>0.69099999999999995</v>
      </c>
      <c r="I283" s="136">
        <v>3.5999999999999997E-2</v>
      </c>
      <c r="J283" s="136">
        <v>0.26200000000000001</v>
      </c>
      <c r="K283" s="136">
        <v>2.0276752468800001E-2</v>
      </c>
      <c r="L283" s="134">
        <f t="shared" si="12"/>
        <v>2.2489622054895037E-2</v>
      </c>
      <c r="M283" s="134">
        <f t="shared" si="13"/>
        <v>0</v>
      </c>
      <c r="N283" s="134">
        <f t="shared" si="14"/>
        <v>0</v>
      </c>
    </row>
    <row r="284" spans="1:14" s="134" customFormat="1">
      <c r="A284" s="135" t="s">
        <v>251</v>
      </c>
      <c r="B284" s="135" t="s">
        <v>95</v>
      </c>
      <c r="C284" s="135" t="s">
        <v>150</v>
      </c>
      <c r="D284" s="135">
        <v>4110</v>
      </c>
      <c r="E284" s="136">
        <v>0.22</v>
      </c>
      <c r="F284" s="136">
        <v>50.8</v>
      </c>
      <c r="G284" s="136">
        <v>0</v>
      </c>
      <c r="H284" s="136">
        <v>0.69099999999999995</v>
      </c>
      <c r="I284" s="136">
        <v>3.5999999999999997E-2</v>
      </c>
      <c r="J284" s="136">
        <v>0.26200000000000001</v>
      </c>
      <c r="K284" s="136">
        <v>2.3121901644800001E-4</v>
      </c>
      <c r="L284" s="134">
        <f t="shared" si="12"/>
        <v>2.5645271844302507E-4</v>
      </c>
      <c r="M284" s="134">
        <f t="shared" si="13"/>
        <v>0</v>
      </c>
      <c r="N284" s="134">
        <f t="shared" si="14"/>
        <v>0</v>
      </c>
    </row>
    <row r="285" spans="1:14" s="134" customFormat="1">
      <c r="A285" s="135" t="s">
        <v>251</v>
      </c>
      <c r="B285" s="135" t="s">
        <v>95</v>
      </c>
      <c r="C285" s="135" t="s">
        <v>150</v>
      </c>
      <c r="D285" s="135">
        <v>6170</v>
      </c>
      <c r="E285" s="136">
        <v>0.22</v>
      </c>
      <c r="F285" s="136">
        <v>50.8</v>
      </c>
      <c r="G285" s="136">
        <v>0</v>
      </c>
      <c r="H285" s="136">
        <v>0.60699999999999998</v>
      </c>
      <c r="I285" s="136">
        <v>3.3000000000000002E-2</v>
      </c>
      <c r="J285" s="136">
        <v>2.5999999999999999E-2</v>
      </c>
      <c r="K285" s="136">
        <v>8.9222567670599995E-2</v>
      </c>
      <c r="L285" s="134">
        <f t="shared" si="12"/>
        <v>9.8204306149440399E-3</v>
      </c>
      <c r="M285" s="134">
        <f t="shared" si="13"/>
        <v>0</v>
      </c>
      <c r="N285" s="134">
        <f t="shared" si="14"/>
        <v>0</v>
      </c>
    </row>
    <row r="286" spans="1:14" s="134" customFormat="1">
      <c r="A286" s="135" t="s">
        <v>251</v>
      </c>
      <c r="B286" s="135" t="s">
        <v>95</v>
      </c>
      <c r="C286" s="135" t="s">
        <v>150</v>
      </c>
      <c r="D286" s="135">
        <v>4110</v>
      </c>
      <c r="E286" s="136">
        <v>0.22</v>
      </c>
      <c r="F286" s="136">
        <v>50.8</v>
      </c>
      <c r="G286" s="136">
        <v>0</v>
      </c>
      <c r="H286" s="136">
        <v>0.69099999999999995</v>
      </c>
      <c r="I286" s="136">
        <v>3.5999999999999997E-2</v>
      </c>
      <c r="J286" s="136">
        <v>0.26200000000000001</v>
      </c>
      <c r="K286" s="136">
        <v>4.5813624690700001E-2</v>
      </c>
      <c r="L286" s="134">
        <f t="shared" si="12"/>
        <v>5.0813418265278389E-2</v>
      </c>
      <c r="M286" s="134">
        <f t="shared" si="13"/>
        <v>0.1</v>
      </c>
      <c r="N286" s="134">
        <f t="shared" si="14"/>
        <v>0</v>
      </c>
    </row>
    <row r="287" spans="1:14" s="134" customFormat="1">
      <c r="A287" s="135" t="s">
        <v>251</v>
      </c>
      <c r="B287" s="135" t="s">
        <v>95</v>
      </c>
      <c r="C287" s="135" t="s">
        <v>150</v>
      </c>
      <c r="D287" s="135">
        <v>4110</v>
      </c>
      <c r="E287" s="136">
        <v>0.22</v>
      </c>
      <c r="F287" s="136">
        <v>50.8</v>
      </c>
      <c r="G287" s="136">
        <v>0</v>
      </c>
      <c r="H287" s="136">
        <v>0.69099999999999995</v>
      </c>
      <c r="I287" s="136">
        <v>3.5999999999999997E-2</v>
      </c>
      <c r="J287" s="136">
        <v>0.26200000000000001</v>
      </c>
      <c r="K287" s="136">
        <v>1.54081426099E-3</v>
      </c>
      <c r="L287" s="134">
        <f t="shared" si="12"/>
        <v>1.7089684573393753E-3</v>
      </c>
      <c r="M287" s="134">
        <f t="shared" si="13"/>
        <v>0</v>
      </c>
      <c r="N287" s="134">
        <f t="shared" si="14"/>
        <v>0</v>
      </c>
    </row>
    <row r="288" spans="1:14" s="134" customFormat="1">
      <c r="A288" s="135" t="s">
        <v>251</v>
      </c>
      <c r="B288" s="135" t="s">
        <v>95</v>
      </c>
      <c r="C288" s="135" t="s">
        <v>150</v>
      </c>
      <c r="D288" s="135">
        <v>6170</v>
      </c>
      <c r="E288" s="136">
        <v>0.22</v>
      </c>
      <c r="F288" s="136">
        <v>50.8</v>
      </c>
      <c r="G288" s="136">
        <v>0</v>
      </c>
      <c r="H288" s="136">
        <v>0.60699999999999998</v>
      </c>
      <c r="I288" s="136">
        <v>3.3000000000000002E-2</v>
      </c>
      <c r="J288" s="136">
        <v>2.5999999999999999E-2</v>
      </c>
      <c r="K288" s="136">
        <v>3.2750219756900001E-3</v>
      </c>
      <c r="L288" s="134">
        <f t="shared" si="12"/>
        <v>3.6047075212427936E-4</v>
      </c>
      <c r="M288" s="134">
        <f t="shared" si="13"/>
        <v>0</v>
      </c>
      <c r="N288" s="134">
        <f t="shared" si="14"/>
        <v>0</v>
      </c>
    </row>
    <row r="289" spans="1:14" s="134" customFormat="1">
      <c r="A289" s="135" t="s">
        <v>251</v>
      </c>
      <c r="B289" s="135" t="s">
        <v>93</v>
      </c>
      <c r="C289" s="135" t="s">
        <v>150</v>
      </c>
      <c r="D289" s="135">
        <v>4110</v>
      </c>
      <c r="E289" s="136">
        <v>0.22</v>
      </c>
      <c r="F289" s="136">
        <v>50.8</v>
      </c>
      <c r="G289" s="136">
        <v>0</v>
      </c>
      <c r="H289" s="136">
        <v>0.69099999999999995</v>
      </c>
      <c r="I289" s="136">
        <v>3.5999999999999997E-2</v>
      </c>
      <c r="J289" s="136">
        <v>0.26200000000000001</v>
      </c>
      <c r="K289" s="136">
        <v>1.68088208102E-3</v>
      </c>
      <c r="L289" s="134">
        <f t="shared" si="12"/>
        <v>1.8643223454619827E-3</v>
      </c>
      <c r="M289" s="134">
        <f t="shared" si="13"/>
        <v>0</v>
      </c>
      <c r="N289" s="134">
        <f t="shared" si="14"/>
        <v>0</v>
      </c>
    </row>
    <row r="290" spans="1:14">
      <c r="K290" s="134">
        <f t="shared" ref="K290:M290" si="15">SUM(K2:K289)</f>
        <v>566.91603378817013</v>
      </c>
      <c r="L290" s="134">
        <f t="shared" si="15"/>
        <v>687.97954711294608</v>
      </c>
      <c r="M290" s="134">
        <f t="shared" si="15"/>
        <v>1702.3999999999992</v>
      </c>
      <c r="N290">
        <f>SUM(N2:N289)</f>
        <v>402.69999999999993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D39"/>
  <sheetViews>
    <sheetView workbookViewId="0">
      <selection activeCell="B27" sqref="B27:B28"/>
    </sheetView>
  </sheetViews>
  <sheetFormatPr defaultRowHeight="15"/>
  <cols>
    <col min="1" max="1" width="16" customWidth="1"/>
  </cols>
  <sheetData>
    <row r="1" spans="1:3">
      <c r="A1" s="49" t="s">
        <v>154</v>
      </c>
    </row>
    <row r="2" spans="1:3">
      <c r="A2" t="s">
        <v>156</v>
      </c>
      <c r="B2" t="s">
        <v>157</v>
      </c>
    </row>
    <row r="3" spans="1:3">
      <c r="A3" t="s">
        <v>158</v>
      </c>
      <c r="B3">
        <v>17.329999999999998</v>
      </c>
      <c r="C3" t="s">
        <v>159</v>
      </c>
    </row>
    <row r="4" spans="1:3">
      <c r="A4" t="s">
        <v>160</v>
      </c>
      <c r="B4">
        <f>'Howard Creek STA'!L350</f>
        <v>558.16341902846614</v>
      </c>
      <c r="C4" t="s">
        <v>159</v>
      </c>
    </row>
    <row r="5" spans="1:3">
      <c r="A5" t="s">
        <v>161</v>
      </c>
      <c r="B5">
        <f>(B3/B4)*365</f>
        <v>11.332612966664882</v>
      </c>
    </row>
    <row r="6" spans="1:3">
      <c r="A6" t="s">
        <v>162</v>
      </c>
      <c r="B6" s="50">
        <f>(ROUND((43.75*B5)/(4.38+B5),1))/100</f>
        <v>0.316</v>
      </c>
    </row>
    <row r="7" spans="1:3">
      <c r="A7" t="s">
        <v>163</v>
      </c>
      <c r="B7" s="50">
        <f>(ROUND(44.53+6.146*LN(B5)+0.145*(LN(B5)^2),1))/100</f>
        <v>0.60299999999999998</v>
      </c>
    </row>
    <row r="9" spans="1:3">
      <c r="A9" s="49" t="s">
        <v>166</v>
      </c>
      <c r="B9" s="14"/>
      <c r="C9" s="14"/>
    </row>
    <row r="10" spans="1:3">
      <c r="A10" s="14" t="s">
        <v>156</v>
      </c>
      <c r="B10" s="14" t="s">
        <v>157</v>
      </c>
      <c r="C10" s="14"/>
    </row>
    <row r="11" spans="1:3">
      <c r="A11" s="14" t="s">
        <v>158</v>
      </c>
      <c r="B11" s="14">
        <v>10.23</v>
      </c>
      <c r="C11" s="14" t="s">
        <v>159</v>
      </c>
    </row>
    <row r="12" spans="1:3">
      <c r="A12" s="14" t="s">
        <v>160</v>
      </c>
      <c r="B12" s="14">
        <f>'Eastern Watershed'!L410</f>
        <v>1042.7898711443152</v>
      </c>
      <c r="C12" s="14" t="s">
        <v>159</v>
      </c>
    </row>
    <row r="13" spans="1:3">
      <c r="A13" s="14" t="s">
        <v>161</v>
      </c>
      <c r="B13" s="14">
        <f>(B11/B12)*365</f>
        <v>3.5807309826499516</v>
      </c>
      <c r="C13" s="14"/>
    </row>
    <row r="14" spans="1:3">
      <c r="A14" s="14" t="s">
        <v>162</v>
      </c>
      <c r="B14" s="50">
        <f>(ROUND((43.75*B13)/(4.38+B13),1))/100</f>
        <v>0.19699999999999998</v>
      </c>
      <c r="C14" s="14"/>
    </row>
    <row r="15" spans="1:3">
      <c r="A15" s="14" t="s">
        <v>163</v>
      </c>
      <c r="B15" s="50">
        <f>(ROUND(44.53+6.146*LN(B13)+0.145*(LN(B13)^2),1))/100</f>
        <v>0.52600000000000002</v>
      </c>
      <c r="C15" s="14"/>
    </row>
    <row r="17" spans="1:4">
      <c r="A17" s="49" t="s">
        <v>252</v>
      </c>
    </row>
    <row r="18" spans="1:4">
      <c r="A18" s="14" t="s">
        <v>156</v>
      </c>
      <c r="B18" s="14" t="s">
        <v>157</v>
      </c>
      <c r="C18" s="14"/>
      <c r="D18" s="14"/>
    </row>
    <row r="19" spans="1:4">
      <c r="A19" s="14" t="s">
        <v>158</v>
      </c>
      <c r="B19" s="78">
        <f>'B1, B2 WCS'!K251*(1/12)</f>
        <v>145.62102849986803</v>
      </c>
      <c r="C19" s="14" t="s">
        <v>159</v>
      </c>
      <c r="D19" s="14" t="s">
        <v>167</v>
      </c>
    </row>
    <row r="20" spans="1:4">
      <c r="A20" s="14" t="s">
        <v>160</v>
      </c>
      <c r="B20" s="14">
        <f>'B1, B2 WCS'!L251</f>
        <v>2097.2081993770353</v>
      </c>
      <c r="C20" s="14" t="s">
        <v>159</v>
      </c>
      <c r="D20" s="14"/>
    </row>
    <row r="21" spans="1:4">
      <c r="A21" s="14" t="s">
        <v>161</v>
      </c>
      <c r="B21" s="14">
        <f>(B19/B20)*365</f>
        <v>25.344014684970361</v>
      </c>
      <c r="C21" s="14"/>
      <c r="D21" s="14"/>
    </row>
    <row r="22" spans="1:4">
      <c r="A22" s="14" t="s">
        <v>162</v>
      </c>
      <c r="B22" s="50">
        <f>(ROUND((43.75*B21)/(4.38+B21),1))/100</f>
        <v>0.373</v>
      </c>
      <c r="C22" s="14"/>
      <c r="D22" s="14"/>
    </row>
    <row r="23" spans="1:4">
      <c r="A23" s="14" t="s">
        <v>163</v>
      </c>
      <c r="B23" s="50">
        <f>(ROUND(44.53+6.146*LN(B21)+0.145*(LN(B21)^2),1))/100</f>
        <v>0.65900000000000003</v>
      </c>
      <c r="C23" s="14"/>
      <c r="D23" s="14"/>
    </row>
    <row r="24" spans="1:4" s="134" customFormat="1">
      <c r="B24" s="50"/>
    </row>
    <row r="25" spans="1:4" s="134" customFormat="1">
      <c r="A25" s="49" t="s">
        <v>221</v>
      </c>
    </row>
    <row r="26" spans="1:4" s="134" customFormat="1">
      <c r="A26" s="134" t="s">
        <v>156</v>
      </c>
      <c r="B26" s="134" t="s">
        <v>157</v>
      </c>
    </row>
    <row r="27" spans="1:4" s="134" customFormat="1">
      <c r="A27" s="134" t="s">
        <v>158</v>
      </c>
      <c r="B27" s="78">
        <f>'B3 WCS'!K318*(1/12)</f>
        <v>136.71742427180149</v>
      </c>
      <c r="C27" s="134" t="s">
        <v>159</v>
      </c>
      <c r="D27" s="134" t="s">
        <v>167</v>
      </c>
    </row>
    <row r="28" spans="1:4" s="134" customFormat="1">
      <c r="A28" s="134" t="s">
        <v>160</v>
      </c>
      <c r="B28" s="78">
        <f>'B3 WCS'!L318</f>
        <v>1973.8286663465376</v>
      </c>
      <c r="C28" s="134" t="s">
        <v>159</v>
      </c>
    </row>
    <row r="29" spans="1:4" s="134" customFormat="1">
      <c r="A29" s="134" t="s">
        <v>161</v>
      </c>
      <c r="B29" s="134">
        <f>(B27/B28)*365</f>
        <v>25.281758599429757</v>
      </c>
    </row>
    <row r="30" spans="1:4" s="134" customFormat="1">
      <c r="A30" s="134" t="s">
        <v>162</v>
      </c>
      <c r="B30" s="50">
        <f>(ROUND((43.75*B29)/(4.38+B29),1))/100</f>
        <v>0.373</v>
      </c>
    </row>
    <row r="31" spans="1:4" s="134" customFormat="1">
      <c r="A31" s="134" t="s">
        <v>163</v>
      </c>
      <c r="B31" s="50">
        <f>(ROUND(44.53+6.146*LN(B29)+0.145*(LN(B29)^2),1))/100</f>
        <v>0.65900000000000003</v>
      </c>
    </row>
    <row r="33" spans="1:4">
      <c r="A33" s="49" t="s">
        <v>179</v>
      </c>
      <c r="B33" s="14"/>
      <c r="C33" s="14"/>
      <c r="D33" s="14"/>
    </row>
    <row r="34" spans="1:4">
      <c r="A34" s="14" t="s">
        <v>156</v>
      </c>
      <c r="B34" s="14" t="s">
        <v>157</v>
      </c>
      <c r="C34" s="14"/>
      <c r="D34" s="14"/>
    </row>
    <row r="35" spans="1:4">
      <c r="A35" s="14" t="s">
        <v>158</v>
      </c>
      <c r="B35" s="14">
        <v>9.15</v>
      </c>
      <c r="C35" s="14" t="s">
        <v>159</v>
      </c>
      <c r="D35" s="14"/>
    </row>
    <row r="36" spans="1:4">
      <c r="A36" s="14" t="s">
        <v>160</v>
      </c>
      <c r="B36" s="14">
        <f>'E-8 Waterway'!L337</f>
        <v>1938.8897807471769</v>
      </c>
      <c r="C36" s="14" t="s">
        <v>159</v>
      </c>
      <c r="D36" s="14"/>
    </row>
    <row r="37" spans="1:4">
      <c r="A37" s="14" t="s">
        <v>161</v>
      </c>
      <c r="B37" s="14">
        <f>(B35/B36)*365</f>
        <v>1.7225063709980373</v>
      </c>
      <c r="C37" s="14"/>
      <c r="D37" s="14"/>
    </row>
    <row r="38" spans="1:4">
      <c r="A38" s="14" t="s">
        <v>162</v>
      </c>
      <c r="B38" s="50">
        <f>(ROUND((43.75*B37)/(4.38+B37),1))/100</f>
        <v>0.12300000000000001</v>
      </c>
      <c r="C38" s="14"/>
      <c r="D38" s="14"/>
    </row>
    <row r="39" spans="1:4">
      <c r="A39" s="14" t="s">
        <v>163</v>
      </c>
      <c r="B39" s="50">
        <f>(ROUND(44.53+6.146*LN(B37)+0.145*(LN(B37)^2),1))/100</f>
        <v>0.47899999999999998</v>
      </c>
      <c r="C39" s="14"/>
      <c r="D39" s="14"/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L1" sqref="L1:N2"/>
    </sheetView>
  </sheetViews>
  <sheetFormatPr defaultRowHeight="15"/>
  <cols>
    <col min="1" max="1" width="7.2851562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1" width="13.7109375" bestFit="1" customWidth="1"/>
    <col min="12" max="12" width="12.710937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237</v>
      </c>
      <c r="B2" s="135" t="s">
        <v>93</v>
      </c>
      <c r="C2" s="135" t="s">
        <v>150</v>
      </c>
      <c r="D2" s="135">
        <v>6410</v>
      </c>
      <c r="E2" s="136">
        <v>0.22</v>
      </c>
      <c r="F2" s="136">
        <v>50.8</v>
      </c>
      <c r="G2" s="136">
        <v>0</v>
      </c>
      <c r="H2" s="136">
        <v>0.60699999999999998</v>
      </c>
      <c r="I2" s="136">
        <v>3.3000000000000002E-2</v>
      </c>
      <c r="J2" s="136">
        <v>2.5999999999999999E-2</v>
      </c>
      <c r="K2" s="136">
        <v>0.17098838025400001</v>
      </c>
      <c r="L2" s="134">
        <f>F2*J2*K2/12</f>
        <v>1.8820121053290267E-2</v>
      </c>
      <c r="M2" s="134">
        <f>ROUND(2.721*H2*L2,1)</f>
        <v>0</v>
      </c>
      <c r="N2" s="134">
        <f>ROUND((2.721*I2*L2)+(E2*K2),1)</f>
        <v>0</v>
      </c>
    </row>
    <row r="3" spans="1:14" s="134" customFormat="1">
      <c r="A3" s="135" t="s">
        <v>237</v>
      </c>
      <c r="B3" s="135" t="s">
        <v>93</v>
      </c>
      <c r="C3" s="135" t="s">
        <v>150</v>
      </c>
      <c r="D3" s="135">
        <v>1210</v>
      </c>
      <c r="E3" s="136">
        <v>0.22</v>
      </c>
      <c r="F3" s="136">
        <v>50.8</v>
      </c>
      <c r="G3" s="136">
        <v>0</v>
      </c>
      <c r="H3" s="136">
        <v>1.2450000000000001</v>
      </c>
      <c r="I3" s="136">
        <v>0.21299999999999999</v>
      </c>
      <c r="J3" s="136">
        <v>0.28799999999999998</v>
      </c>
      <c r="K3" s="136">
        <v>9.1423481330799999E-3</v>
      </c>
      <c r="L3" s="134">
        <f t="shared" ref="L3:L26" si="0">F3*J3*K3/12</f>
        <v>1.1146350843851134E-2</v>
      </c>
      <c r="M3" s="134">
        <f t="shared" ref="M3:M26" si="1">ROUND(2.721*H3*L3,1)</f>
        <v>0</v>
      </c>
      <c r="N3" s="134">
        <f t="shared" ref="N3:N26" si="2">ROUND((2.721*I3*L3)+(E3*K3),1)</f>
        <v>0</v>
      </c>
    </row>
    <row r="4" spans="1:14" s="134" customFormat="1">
      <c r="A4" s="135" t="s">
        <v>237</v>
      </c>
      <c r="B4" s="135" t="s">
        <v>93</v>
      </c>
      <c r="C4" s="135" t="s">
        <v>150</v>
      </c>
      <c r="D4" s="135">
        <v>4110</v>
      </c>
      <c r="E4" s="136">
        <v>0.22</v>
      </c>
      <c r="F4" s="136">
        <v>50.8</v>
      </c>
      <c r="G4" s="136">
        <v>0</v>
      </c>
      <c r="H4" s="136">
        <v>0.69099999999999995</v>
      </c>
      <c r="I4" s="136">
        <v>3.5999999999999997E-2</v>
      </c>
      <c r="J4" s="136">
        <v>0.26200000000000001</v>
      </c>
      <c r="K4" s="136">
        <v>1.5449483146699999E-2</v>
      </c>
      <c r="L4" s="134">
        <f t="shared" si="0"/>
        <v>1.7135536740776527E-2</v>
      </c>
      <c r="M4" s="134">
        <f t="shared" si="1"/>
        <v>0</v>
      </c>
      <c r="N4" s="134">
        <f t="shared" si="2"/>
        <v>0</v>
      </c>
    </row>
    <row r="5" spans="1:14" s="134" customFormat="1">
      <c r="A5" s="135" t="s">
        <v>237</v>
      </c>
      <c r="B5" s="135" t="s">
        <v>92</v>
      </c>
      <c r="C5" s="135" t="s">
        <v>150</v>
      </c>
      <c r="D5" s="135">
        <v>1210</v>
      </c>
      <c r="E5" s="136">
        <v>0.22</v>
      </c>
      <c r="F5" s="136">
        <v>50.8</v>
      </c>
      <c r="G5" s="136">
        <v>0</v>
      </c>
      <c r="H5" s="136">
        <v>1.2450000000000001</v>
      </c>
      <c r="I5" s="136">
        <v>0.21299999999999999</v>
      </c>
      <c r="J5" s="136">
        <v>0.28799999999999998</v>
      </c>
      <c r="K5" s="136">
        <v>0.54085846292499995</v>
      </c>
      <c r="L5" s="134">
        <f t="shared" si="0"/>
        <v>0.65941463799815991</v>
      </c>
      <c r="M5" s="134">
        <f t="shared" si="1"/>
        <v>2.2000000000000002</v>
      </c>
      <c r="N5" s="134">
        <f t="shared" si="2"/>
        <v>0.5</v>
      </c>
    </row>
    <row r="6" spans="1:14" s="134" customFormat="1">
      <c r="A6" s="135" t="s">
        <v>237</v>
      </c>
      <c r="B6" s="135" t="s">
        <v>93</v>
      </c>
      <c r="C6" s="135" t="s">
        <v>150</v>
      </c>
      <c r="D6" s="135">
        <v>1210</v>
      </c>
      <c r="E6" s="136">
        <v>0.22</v>
      </c>
      <c r="F6" s="136">
        <v>50.8</v>
      </c>
      <c r="G6" s="136">
        <v>0</v>
      </c>
      <c r="H6" s="136">
        <v>1.2450000000000001</v>
      </c>
      <c r="I6" s="136">
        <v>0.21299999999999999</v>
      </c>
      <c r="J6" s="136">
        <v>0.28799999999999998</v>
      </c>
      <c r="K6" s="136">
        <v>0.457909587289</v>
      </c>
      <c r="L6" s="134">
        <f t="shared" si="0"/>
        <v>0.55828336882274876</v>
      </c>
      <c r="M6" s="134">
        <f t="shared" si="1"/>
        <v>1.9</v>
      </c>
      <c r="N6" s="134">
        <f t="shared" si="2"/>
        <v>0.4</v>
      </c>
    </row>
    <row r="7" spans="1:14" s="134" customFormat="1">
      <c r="A7" s="135" t="s">
        <v>237</v>
      </c>
      <c r="B7" s="135" t="s">
        <v>93</v>
      </c>
      <c r="C7" s="135" t="s">
        <v>150</v>
      </c>
      <c r="D7" s="135">
        <v>6410</v>
      </c>
      <c r="E7" s="136">
        <v>0.22</v>
      </c>
      <c r="F7" s="136">
        <v>50.8</v>
      </c>
      <c r="G7" s="136">
        <v>0</v>
      </c>
      <c r="H7" s="136">
        <v>0.60699999999999998</v>
      </c>
      <c r="I7" s="136">
        <v>3.3000000000000002E-2</v>
      </c>
      <c r="J7" s="136">
        <v>2.5999999999999999E-2</v>
      </c>
      <c r="K7" s="136">
        <v>0.24371383244600001</v>
      </c>
      <c r="L7" s="134">
        <f t="shared" si="0"/>
        <v>2.6824769157889731E-2</v>
      </c>
      <c r="M7" s="134">
        <f t="shared" si="1"/>
        <v>0</v>
      </c>
      <c r="N7" s="134">
        <f t="shared" si="2"/>
        <v>0.1</v>
      </c>
    </row>
    <row r="8" spans="1:14" s="134" customFormat="1">
      <c r="A8" s="135" t="s">
        <v>237</v>
      </c>
      <c r="B8" s="135" t="s">
        <v>93</v>
      </c>
      <c r="C8" s="135" t="s">
        <v>150</v>
      </c>
      <c r="D8" s="135">
        <v>1210</v>
      </c>
      <c r="E8" s="136">
        <v>0.22</v>
      </c>
      <c r="F8" s="136">
        <v>50.8</v>
      </c>
      <c r="G8" s="136">
        <v>0</v>
      </c>
      <c r="H8" s="136">
        <v>1.2450000000000001</v>
      </c>
      <c r="I8" s="136">
        <v>0.21299999999999999</v>
      </c>
      <c r="J8" s="136">
        <v>0.28799999999999998</v>
      </c>
      <c r="K8" s="136">
        <v>2.1713140433200002</v>
      </c>
      <c r="L8" s="134">
        <f t="shared" si="0"/>
        <v>2.6472660816157441</v>
      </c>
      <c r="M8" s="134">
        <f t="shared" si="1"/>
        <v>9</v>
      </c>
      <c r="N8" s="134">
        <f t="shared" si="2"/>
        <v>2</v>
      </c>
    </row>
    <row r="9" spans="1:14" s="134" customFormat="1">
      <c r="A9" s="135" t="s">
        <v>237</v>
      </c>
      <c r="B9" s="135" t="s">
        <v>93</v>
      </c>
      <c r="C9" s="135" t="s">
        <v>150</v>
      </c>
      <c r="D9" s="135">
        <v>4110</v>
      </c>
      <c r="E9" s="136">
        <v>0.22</v>
      </c>
      <c r="F9" s="136">
        <v>50.8</v>
      </c>
      <c r="G9" s="136">
        <v>0</v>
      </c>
      <c r="H9" s="136">
        <v>0.69099999999999995</v>
      </c>
      <c r="I9" s="136">
        <v>3.5999999999999997E-2</v>
      </c>
      <c r="J9" s="136">
        <v>0.26200000000000001</v>
      </c>
      <c r="K9" s="136">
        <v>8.5655153060299999E-2</v>
      </c>
      <c r="L9" s="134">
        <f t="shared" si="0"/>
        <v>9.5002985430947415E-2</v>
      </c>
      <c r="M9" s="134">
        <f t="shared" si="1"/>
        <v>0.2</v>
      </c>
      <c r="N9" s="134">
        <f t="shared" si="2"/>
        <v>0</v>
      </c>
    </row>
    <row r="10" spans="1:14" s="134" customFormat="1">
      <c r="A10" s="135" t="s">
        <v>237</v>
      </c>
      <c r="B10" s="135" t="s">
        <v>93</v>
      </c>
      <c r="C10" s="135" t="s">
        <v>150</v>
      </c>
      <c r="D10" s="135">
        <v>2210</v>
      </c>
      <c r="E10" s="136">
        <v>0.22</v>
      </c>
      <c r="F10" s="136">
        <v>50.8</v>
      </c>
      <c r="G10" s="136">
        <v>0</v>
      </c>
      <c r="H10" s="136">
        <v>1.347</v>
      </c>
      <c r="I10" s="136">
        <v>0.27400000000000002</v>
      </c>
      <c r="J10" s="136">
        <v>0.315</v>
      </c>
      <c r="K10" s="136">
        <v>0.390442644191</v>
      </c>
      <c r="L10" s="134">
        <f t="shared" si="0"/>
        <v>0.52065526602869849</v>
      </c>
      <c r="M10" s="134">
        <f t="shared" si="1"/>
        <v>1.9</v>
      </c>
      <c r="N10" s="134">
        <f t="shared" si="2"/>
        <v>0.5</v>
      </c>
    </row>
    <row r="11" spans="1:14" s="134" customFormat="1">
      <c r="A11" s="135" t="s">
        <v>237</v>
      </c>
      <c r="B11" s="135" t="s">
        <v>95</v>
      </c>
      <c r="C11" s="135" t="s">
        <v>150</v>
      </c>
      <c r="D11" s="135">
        <v>1210</v>
      </c>
      <c r="E11" s="136">
        <v>0.22</v>
      </c>
      <c r="F11" s="136">
        <v>50.8</v>
      </c>
      <c r="G11" s="136">
        <v>0</v>
      </c>
      <c r="H11" s="136">
        <v>1.2450000000000001</v>
      </c>
      <c r="I11" s="136">
        <v>0.21299999999999999</v>
      </c>
      <c r="J11" s="136">
        <v>0.28799999999999998</v>
      </c>
      <c r="K11" s="136">
        <v>0.55464478223400004</v>
      </c>
      <c r="L11" s="134">
        <f t="shared" si="0"/>
        <v>0.67622291849969274</v>
      </c>
      <c r="M11" s="134">
        <f t="shared" si="1"/>
        <v>2.2999999999999998</v>
      </c>
      <c r="N11" s="134">
        <f t="shared" si="2"/>
        <v>0.5</v>
      </c>
    </row>
    <row r="12" spans="1:14" s="134" customFormat="1">
      <c r="A12" s="135" t="s">
        <v>237</v>
      </c>
      <c r="B12" s="135" t="s">
        <v>95</v>
      </c>
      <c r="C12" s="135" t="s">
        <v>150</v>
      </c>
      <c r="D12" s="135">
        <v>4110</v>
      </c>
      <c r="E12" s="136">
        <v>0.22</v>
      </c>
      <c r="F12" s="136">
        <v>50.8</v>
      </c>
      <c r="G12" s="136">
        <v>0</v>
      </c>
      <c r="H12" s="136">
        <v>0.69099999999999995</v>
      </c>
      <c r="I12" s="136">
        <v>3.5999999999999997E-2</v>
      </c>
      <c r="J12" s="136">
        <v>0.26200000000000001</v>
      </c>
      <c r="K12" s="136">
        <v>0.44540536477600001</v>
      </c>
      <c r="L12" s="134">
        <f t="shared" si="0"/>
        <v>0.49401393691855411</v>
      </c>
      <c r="M12" s="134">
        <f t="shared" si="1"/>
        <v>0.9</v>
      </c>
      <c r="N12" s="134">
        <f t="shared" si="2"/>
        <v>0.1</v>
      </c>
    </row>
    <row r="13" spans="1:14" s="134" customFormat="1">
      <c r="A13" s="135" t="s">
        <v>237</v>
      </c>
      <c r="B13" s="135" t="s">
        <v>95</v>
      </c>
      <c r="C13" s="135" t="s">
        <v>150</v>
      </c>
      <c r="D13" s="135">
        <v>1210</v>
      </c>
      <c r="E13" s="136">
        <v>0.22</v>
      </c>
      <c r="F13" s="136">
        <v>50.8</v>
      </c>
      <c r="G13" s="136">
        <v>0</v>
      </c>
      <c r="H13" s="136">
        <v>1.2450000000000001</v>
      </c>
      <c r="I13" s="136">
        <v>0.21299999999999999</v>
      </c>
      <c r="J13" s="136">
        <v>0.28799999999999998</v>
      </c>
      <c r="K13" s="136">
        <v>0.766276778283</v>
      </c>
      <c r="L13" s="134">
        <f t="shared" si="0"/>
        <v>0.93424464808263341</v>
      </c>
      <c r="M13" s="134">
        <f t="shared" si="1"/>
        <v>3.2</v>
      </c>
      <c r="N13" s="134">
        <f t="shared" si="2"/>
        <v>0.7</v>
      </c>
    </row>
    <row r="14" spans="1:14" s="134" customFormat="1">
      <c r="A14" s="135" t="s">
        <v>237</v>
      </c>
      <c r="B14" s="135" t="s">
        <v>95</v>
      </c>
      <c r="C14" s="135" t="s">
        <v>150</v>
      </c>
      <c r="D14" s="135">
        <v>4110</v>
      </c>
      <c r="E14" s="136">
        <v>0.22</v>
      </c>
      <c r="F14" s="136">
        <v>50.8</v>
      </c>
      <c r="G14" s="136">
        <v>0</v>
      </c>
      <c r="H14" s="136">
        <v>0.69099999999999995</v>
      </c>
      <c r="I14" s="136">
        <v>3.5999999999999997E-2</v>
      </c>
      <c r="J14" s="136">
        <v>0.26200000000000001</v>
      </c>
      <c r="K14" s="136">
        <v>0.30605684554000001</v>
      </c>
      <c r="L14" s="134">
        <f t="shared" si="0"/>
        <v>0.33945784928326533</v>
      </c>
      <c r="M14" s="134">
        <f t="shared" si="1"/>
        <v>0.6</v>
      </c>
      <c r="N14" s="134">
        <f t="shared" si="2"/>
        <v>0.1</v>
      </c>
    </row>
    <row r="15" spans="1:14" s="134" customFormat="1">
      <c r="A15" s="135" t="s">
        <v>237</v>
      </c>
      <c r="B15" s="135" t="s">
        <v>95</v>
      </c>
      <c r="C15" s="135" t="s">
        <v>150</v>
      </c>
      <c r="D15" s="135">
        <v>1210</v>
      </c>
      <c r="E15" s="136">
        <v>0.22</v>
      </c>
      <c r="F15" s="136">
        <v>50.8</v>
      </c>
      <c r="G15" s="136">
        <v>0</v>
      </c>
      <c r="H15" s="136">
        <v>1.2450000000000001</v>
      </c>
      <c r="I15" s="136">
        <v>0.21299999999999999</v>
      </c>
      <c r="J15" s="136">
        <v>0.28799999999999998</v>
      </c>
      <c r="K15" s="136">
        <v>7.54365011352</v>
      </c>
      <c r="L15" s="134">
        <f t="shared" si="0"/>
        <v>9.1972182184035827</v>
      </c>
      <c r="M15" s="134">
        <f t="shared" si="1"/>
        <v>31.2</v>
      </c>
      <c r="N15" s="134">
        <f t="shared" si="2"/>
        <v>7</v>
      </c>
    </row>
    <row r="16" spans="1:14" s="134" customFormat="1">
      <c r="A16" s="135" t="s">
        <v>237</v>
      </c>
      <c r="B16" s="135" t="s">
        <v>93</v>
      </c>
      <c r="C16" s="135" t="s">
        <v>150</v>
      </c>
      <c r="D16" s="135">
        <v>1210</v>
      </c>
      <c r="E16" s="136">
        <v>0.22</v>
      </c>
      <c r="F16" s="136">
        <v>50.8</v>
      </c>
      <c r="G16" s="136">
        <v>0</v>
      </c>
      <c r="H16" s="136">
        <v>1.2450000000000001</v>
      </c>
      <c r="I16" s="136">
        <v>0.21299999999999999</v>
      </c>
      <c r="J16" s="136">
        <v>0.28799999999999998</v>
      </c>
      <c r="K16" s="136">
        <v>4.4369815038399997E-3</v>
      </c>
      <c r="L16" s="134">
        <f t="shared" si="0"/>
        <v>5.4095678494817277E-3</v>
      </c>
      <c r="M16" s="134">
        <f t="shared" si="1"/>
        <v>0</v>
      </c>
      <c r="N16" s="134">
        <f t="shared" si="2"/>
        <v>0</v>
      </c>
    </row>
    <row r="17" spans="1:14" s="134" customFormat="1">
      <c r="A17" s="135" t="s">
        <v>237</v>
      </c>
      <c r="B17" s="135" t="s">
        <v>95</v>
      </c>
      <c r="C17" s="135" t="s">
        <v>150</v>
      </c>
      <c r="D17" s="135">
        <v>6410</v>
      </c>
      <c r="E17" s="136">
        <v>0.22</v>
      </c>
      <c r="F17" s="136">
        <v>50.8</v>
      </c>
      <c r="G17" s="136">
        <v>0</v>
      </c>
      <c r="H17" s="136">
        <v>0.60699999999999998</v>
      </c>
      <c r="I17" s="136">
        <v>3.3000000000000002E-2</v>
      </c>
      <c r="J17" s="136">
        <v>2.5999999999999999E-2</v>
      </c>
      <c r="K17" s="136">
        <v>8.0474053303400007E-3</v>
      </c>
      <c r="L17" s="134">
        <f t="shared" si="0"/>
        <v>8.8575108002608932E-4</v>
      </c>
      <c r="M17" s="134">
        <f t="shared" si="1"/>
        <v>0</v>
      </c>
      <c r="N17" s="134">
        <f t="shared" si="2"/>
        <v>0</v>
      </c>
    </row>
    <row r="18" spans="1:14" s="134" customFormat="1">
      <c r="A18" s="135" t="s">
        <v>237</v>
      </c>
      <c r="B18" s="135" t="s">
        <v>95</v>
      </c>
      <c r="C18" s="135" t="s">
        <v>150</v>
      </c>
      <c r="D18" s="135">
        <v>1210</v>
      </c>
      <c r="E18" s="136">
        <v>0.22</v>
      </c>
      <c r="F18" s="136">
        <v>50.8</v>
      </c>
      <c r="G18" s="136">
        <v>0</v>
      </c>
      <c r="H18" s="136">
        <v>1.2450000000000001</v>
      </c>
      <c r="I18" s="136">
        <v>0.21299999999999999</v>
      </c>
      <c r="J18" s="136">
        <v>0.28799999999999998</v>
      </c>
      <c r="K18" s="136">
        <v>0.37467906616199997</v>
      </c>
      <c r="L18" s="134">
        <f t="shared" si="0"/>
        <v>0.45680871746471036</v>
      </c>
      <c r="M18" s="134">
        <f t="shared" si="1"/>
        <v>1.5</v>
      </c>
      <c r="N18" s="134">
        <f t="shared" si="2"/>
        <v>0.3</v>
      </c>
    </row>
    <row r="19" spans="1:14" s="134" customFormat="1">
      <c r="A19" s="135" t="s">
        <v>237</v>
      </c>
      <c r="B19" s="135" t="s">
        <v>95</v>
      </c>
      <c r="C19" s="135" t="s">
        <v>150</v>
      </c>
      <c r="D19" s="135">
        <v>4110</v>
      </c>
      <c r="E19" s="136">
        <v>0.22</v>
      </c>
      <c r="F19" s="136">
        <v>50.8</v>
      </c>
      <c r="G19" s="136">
        <v>0</v>
      </c>
      <c r="H19" s="136">
        <v>0.69099999999999995</v>
      </c>
      <c r="I19" s="136">
        <v>3.5999999999999997E-2</v>
      </c>
      <c r="J19" s="136">
        <v>0.26200000000000001</v>
      </c>
      <c r="K19" s="136">
        <v>2.3110046996000002</v>
      </c>
      <c r="L19" s="134">
        <f t="shared" si="0"/>
        <v>2.5632123458163467</v>
      </c>
      <c r="M19" s="134">
        <f t="shared" si="1"/>
        <v>4.8</v>
      </c>
      <c r="N19" s="134">
        <f t="shared" si="2"/>
        <v>0.8</v>
      </c>
    </row>
    <row r="20" spans="1:14" s="134" customFormat="1">
      <c r="A20" s="135" t="s">
        <v>237</v>
      </c>
      <c r="B20" s="135" t="s">
        <v>95</v>
      </c>
      <c r="C20" s="135" t="s">
        <v>150</v>
      </c>
      <c r="D20" s="135">
        <v>1210</v>
      </c>
      <c r="E20" s="136">
        <v>0.22</v>
      </c>
      <c r="F20" s="136">
        <v>50.8</v>
      </c>
      <c r="G20" s="136">
        <v>0</v>
      </c>
      <c r="H20" s="136">
        <v>1.2450000000000001</v>
      </c>
      <c r="I20" s="136">
        <v>0.21299999999999999</v>
      </c>
      <c r="J20" s="136">
        <v>0.28799999999999998</v>
      </c>
      <c r="K20" s="136">
        <v>4.782870387</v>
      </c>
      <c r="L20" s="134">
        <f t="shared" si="0"/>
        <v>5.8312755758303991</v>
      </c>
      <c r="M20" s="134">
        <f t="shared" si="1"/>
        <v>19.8</v>
      </c>
      <c r="N20" s="134">
        <f t="shared" si="2"/>
        <v>4.4000000000000004</v>
      </c>
    </row>
    <row r="21" spans="1:14" s="134" customFormat="1">
      <c r="A21" s="135" t="s">
        <v>237</v>
      </c>
      <c r="B21" s="135" t="s">
        <v>95</v>
      </c>
      <c r="C21" s="135" t="s">
        <v>150</v>
      </c>
      <c r="D21" s="135">
        <v>4110</v>
      </c>
      <c r="E21" s="136">
        <v>0.22</v>
      </c>
      <c r="F21" s="136">
        <v>50.8</v>
      </c>
      <c r="G21" s="136">
        <v>0</v>
      </c>
      <c r="H21" s="136">
        <v>0.69099999999999995</v>
      </c>
      <c r="I21" s="136">
        <v>3.5999999999999997E-2</v>
      </c>
      <c r="J21" s="136">
        <v>0.26200000000000001</v>
      </c>
      <c r="K21" s="136">
        <v>0.156518652284</v>
      </c>
      <c r="L21" s="134">
        <f t="shared" si="0"/>
        <v>0.17360005453659386</v>
      </c>
      <c r="M21" s="134">
        <f t="shared" si="1"/>
        <v>0.3</v>
      </c>
      <c r="N21" s="134">
        <f t="shared" si="2"/>
        <v>0.1</v>
      </c>
    </row>
    <row r="22" spans="1:14" s="134" customFormat="1">
      <c r="A22" s="135" t="s">
        <v>237</v>
      </c>
      <c r="B22" s="135" t="s">
        <v>95</v>
      </c>
      <c r="C22" s="135" t="s">
        <v>150</v>
      </c>
      <c r="D22" s="135">
        <v>6410</v>
      </c>
      <c r="E22" s="136">
        <v>0.22</v>
      </c>
      <c r="F22" s="136">
        <v>50.8</v>
      </c>
      <c r="G22" s="136">
        <v>0</v>
      </c>
      <c r="H22" s="136">
        <v>0.60699999999999998</v>
      </c>
      <c r="I22" s="136">
        <v>3.3000000000000002E-2</v>
      </c>
      <c r="J22" s="136">
        <v>2.5999999999999999E-2</v>
      </c>
      <c r="K22" s="136">
        <v>3.33334473197</v>
      </c>
      <c r="L22" s="134">
        <f t="shared" si="0"/>
        <v>0.36689014349883137</v>
      </c>
      <c r="M22" s="134">
        <f t="shared" si="1"/>
        <v>0.6</v>
      </c>
      <c r="N22" s="134">
        <f t="shared" si="2"/>
        <v>0.8</v>
      </c>
    </row>
    <row r="23" spans="1:14" s="134" customFormat="1">
      <c r="A23" s="135" t="s">
        <v>237</v>
      </c>
      <c r="B23" s="135" t="s">
        <v>95</v>
      </c>
      <c r="C23" s="135" t="s">
        <v>150</v>
      </c>
      <c r="D23" s="135">
        <v>4110</v>
      </c>
      <c r="E23" s="136">
        <v>0.22</v>
      </c>
      <c r="F23" s="136">
        <v>50.8</v>
      </c>
      <c r="G23" s="136">
        <v>0</v>
      </c>
      <c r="H23" s="136">
        <v>0.69099999999999995</v>
      </c>
      <c r="I23" s="136">
        <v>3.5999999999999997E-2</v>
      </c>
      <c r="J23" s="136">
        <v>0.26200000000000001</v>
      </c>
      <c r="K23" s="136">
        <v>0.69852837393300005</v>
      </c>
      <c r="L23" s="134">
        <f t="shared" si="0"/>
        <v>0.77476110380822139</v>
      </c>
      <c r="M23" s="134">
        <f t="shared" si="1"/>
        <v>1.5</v>
      </c>
      <c r="N23" s="134">
        <f t="shared" si="2"/>
        <v>0.2</v>
      </c>
    </row>
    <row r="24" spans="1:14" s="134" customFormat="1">
      <c r="A24" s="135" t="s">
        <v>237</v>
      </c>
      <c r="B24" s="135" t="s">
        <v>95</v>
      </c>
      <c r="C24" s="135" t="s">
        <v>150</v>
      </c>
      <c r="D24" s="135">
        <v>4110</v>
      </c>
      <c r="E24" s="136">
        <v>0.22</v>
      </c>
      <c r="F24" s="136">
        <v>50.8</v>
      </c>
      <c r="G24" s="136">
        <v>0</v>
      </c>
      <c r="H24" s="136">
        <v>0.69099999999999995</v>
      </c>
      <c r="I24" s="136">
        <v>3.5999999999999997E-2</v>
      </c>
      <c r="J24" s="136">
        <v>0.26200000000000001</v>
      </c>
      <c r="K24" s="136">
        <v>9.3027585869999999E-2</v>
      </c>
      <c r="L24" s="134">
        <f t="shared" si="0"/>
        <v>0.10317999640794599</v>
      </c>
      <c r="M24" s="134">
        <f t="shared" si="1"/>
        <v>0.2</v>
      </c>
      <c r="N24" s="134">
        <f t="shared" si="2"/>
        <v>0</v>
      </c>
    </row>
    <row r="25" spans="1:14" s="134" customFormat="1">
      <c r="A25" s="135" t="s">
        <v>237</v>
      </c>
      <c r="B25" s="135" t="s">
        <v>95</v>
      </c>
      <c r="C25" s="135" t="s">
        <v>150</v>
      </c>
      <c r="D25" s="135">
        <v>2210</v>
      </c>
      <c r="E25" s="136">
        <v>0.22</v>
      </c>
      <c r="F25" s="136">
        <v>50.8</v>
      </c>
      <c r="G25" s="136">
        <v>0</v>
      </c>
      <c r="H25" s="136">
        <v>1.347</v>
      </c>
      <c r="I25" s="136">
        <v>0.27400000000000002</v>
      </c>
      <c r="J25" s="136">
        <v>0.315</v>
      </c>
      <c r="K25" s="136">
        <v>0.56272127771299996</v>
      </c>
      <c r="L25" s="134">
        <f t="shared" si="0"/>
        <v>0.75038882383028538</v>
      </c>
      <c r="M25" s="134">
        <f t="shared" si="1"/>
        <v>2.8</v>
      </c>
      <c r="N25" s="134">
        <f t="shared" si="2"/>
        <v>0.7</v>
      </c>
    </row>
    <row r="26" spans="1:14" s="134" customFormat="1">
      <c r="A26" s="135" t="s">
        <v>237</v>
      </c>
      <c r="B26" s="135" t="s">
        <v>93</v>
      </c>
      <c r="C26" s="135" t="s">
        <v>150</v>
      </c>
      <c r="D26" s="135">
        <v>1210</v>
      </c>
      <c r="E26" s="136">
        <v>0.22</v>
      </c>
      <c r="F26" s="136">
        <v>50.8</v>
      </c>
      <c r="G26" s="136">
        <v>0</v>
      </c>
      <c r="H26" s="136">
        <v>1.2450000000000001</v>
      </c>
      <c r="I26" s="136">
        <v>0.21299999999999999</v>
      </c>
      <c r="J26" s="136">
        <v>0.28799999999999998</v>
      </c>
      <c r="K26" s="136">
        <v>2.2296889289499999</v>
      </c>
      <c r="L26" s="134">
        <f t="shared" si="0"/>
        <v>2.7184367421758395</v>
      </c>
      <c r="M26" s="134">
        <f t="shared" si="1"/>
        <v>9.1999999999999993</v>
      </c>
      <c r="N26" s="134">
        <f t="shared" si="2"/>
        <v>2.1</v>
      </c>
    </row>
    <row r="27" spans="1:14">
      <c r="K27" s="134">
        <f t="shared" ref="K27:M27" si="3">SUM(K2:K26)</f>
        <v>28.256375909434261</v>
      </c>
      <c r="L27" s="134">
        <f t="shared" si="3"/>
        <v>29.940555511178516</v>
      </c>
      <c r="M27" s="134">
        <f t="shared" si="3"/>
        <v>94.1</v>
      </c>
      <c r="N27">
        <f>SUM(N2:N26)</f>
        <v>21.3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50"/>
  <sheetViews>
    <sheetView workbookViewId="0">
      <pane ySplit="1" topLeftCell="A336" activePane="bottomLeft" state="frozen"/>
      <selection pane="bottomLeft" activeCell="I17" sqref="I17"/>
    </sheetView>
  </sheetViews>
  <sheetFormatPr defaultRowHeight="15"/>
  <cols>
    <col min="1" max="1" width="30.14062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2" bestFit="1" customWidth="1"/>
    <col min="13" max="13" width="9" bestFit="1" customWidth="1"/>
    <col min="14" max="14" width="8.7109375" bestFit="1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>
      <c r="A2" s="135" t="s">
        <v>231</v>
      </c>
      <c r="B2" s="135" t="s">
        <v>95</v>
      </c>
      <c r="C2" s="135" t="s">
        <v>150</v>
      </c>
      <c r="D2" s="135">
        <v>4110</v>
      </c>
      <c r="E2" s="136">
        <v>0.22</v>
      </c>
      <c r="F2" s="136">
        <v>50.8</v>
      </c>
      <c r="G2" s="136">
        <v>0</v>
      </c>
      <c r="H2" s="136">
        <v>0.69099999999999995</v>
      </c>
      <c r="I2" s="136">
        <v>3.5999999999999997E-2</v>
      </c>
      <c r="J2" s="136">
        <v>0.26200000000000001</v>
      </c>
      <c r="K2" s="136">
        <v>0.62310944270599999</v>
      </c>
      <c r="L2" s="134">
        <f>F2*J2*K2/12</f>
        <v>0.69111145321998146</v>
      </c>
      <c r="M2" s="134">
        <f>ROUND(2.721*H2*L2,1)</f>
        <v>1.3</v>
      </c>
      <c r="N2" s="134">
        <f>ROUND((2.721*I2*L2)+(E2*K2),1)</f>
        <v>0.2</v>
      </c>
    </row>
    <row r="3" spans="1:14">
      <c r="A3" s="135" t="s">
        <v>231</v>
      </c>
      <c r="B3" s="135" t="s">
        <v>95</v>
      </c>
      <c r="C3" s="135" t="s">
        <v>150</v>
      </c>
      <c r="D3" s="135">
        <v>4110</v>
      </c>
      <c r="E3" s="136">
        <v>0.22</v>
      </c>
      <c r="F3" s="136">
        <v>50.8</v>
      </c>
      <c r="G3" s="136">
        <v>0</v>
      </c>
      <c r="H3" s="136">
        <v>0.69099999999999995</v>
      </c>
      <c r="I3" s="136">
        <v>3.5999999999999997E-2</v>
      </c>
      <c r="J3" s="136">
        <v>0.26200000000000001</v>
      </c>
      <c r="K3" s="136">
        <v>0.83501032232399997</v>
      </c>
      <c r="L3" s="134">
        <f t="shared" ref="L3:L66" si="0">F3*J3*K3/12</f>
        <v>0.92613778216695908</v>
      </c>
      <c r="M3" s="134">
        <f t="shared" ref="M3:M66" si="1">ROUND(2.721*H3*L3,1)</f>
        <v>1.7</v>
      </c>
      <c r="N3" s="134">
        <f t="shared" ref="N3:N66" si="2">ROUND((2.721*I3*L3)+(E3*K3),1)</f>
        <v>0.3</v>
      </c>
    </row>
    <row r="4" spans="1:14">
      <c r="A4" s="135" t="s">
        <v>231</v>
      </c>
      <c r="B4" s="135" t="s">
        <v>95</v>
      </c>
      <c r="C4" s="135" t="s">
        <v>150</v>
      </c>
      <c r="D4" s="135">
        <v>4110</v>
      </c>
      <c r="E4" s="136">
        <v>0.22</v>
      </c>
      <c r="F4" s="136">
        <v>50.8</v>
      </c>
      <c r="G4" s="136">
        <v>0</v>
      </c>
      <c r="H4" s="136">
        <v>0.69099999999999995</v>
      </c>
      <c r="I4" s="136">
        <v>3.5999999999999997E-2</v>
      </c>
      <c r="J4" s="136">
        <v>0.26200000000000001</v>
      </c>
      <c r="K4" s="136">
        <v>1.07910217827E-2</v>
      </c>
      <c r="L4" s="134">
        <f t="shared" si="0"/>
        <v>1.196868195991866E-2</v>
      </c>
      <c r="M4" s="134">
        <f t="shared" si="1"/>
        <v>0</v>
      </c>
      <c r="N4" s="134">
        <f t="shared" si="2"/>
        <v>0</v>
      </c>
    </row>
    <row r="5" spans="1:14">
      <c r="A5" s="135" t="s">
        <v>231</v>
      </c>
      <c r="B5" s="135" t="s">
        <v>95</v>
      </c>
      <c r="C5" s="135" t="s">
        <v>150</v>
      </c>
      <c r="D5" s="135">
        <v>4110</v>
      </c>
      <c r="E5" s="136">
        <v>0.22</v>
      </c>
      <c r="F5" s="136">
        <v>50.8</v>
      </c>
      <c r="G5" s="136">
        <v>0</v>
      </c>
      <c r="H5" s="136">
        <v>0.69099999999999995</v>
      </c>
      <c r="I5" s="136">
        <v>3.5999999999999997E-2</v>
      </c>
      <c r="J5" s="136">
        <v>0.26200000000000001</v>
      </c>
      <c r="K5" s="136">
        <v>7.0484342803399999E-6</v>
      </c>
      <c r="L5" s="134">
        <f t="shared" si="0"/>
        <v>7.8176534081344378E-6</v>
      </c>
      <c r="M5" s="134">
        <f t="shared" si="1"/>
        <v>0</v>
      </c>
      <c r="N5" s="134">
        <f t="shared" si="2"/>
        <v>0</v>
      </c>
    </row>
    <row r="6" spans="1:14">
      <c r="A6" s="135" t="s">
        <v>231</v>
      </c>
      <c r="B6" s="135" t="s">
        <v>95</v>
      </c>
      <c r="C6" s="135" t="s">
        <v>150</v>
      </c>
      <c r="D6" s="135">
        <v>4110</v>
      </c>
      <c r="E6" s="136">
        <v>0.22</v>
      </c>
      <c r="F6" s="136">
        <v>50.8</v>
      </c>
      <c r="G6" s="136">
        <v>0</v>
      </c>
      <c r="H6" s="136">
        <v>0.69099999999999995</v>
      </c>
      <c r="I6" s="136">
        <v>3.5999999999999997E-2</v>
      </c>
      <c r="J6" s="136">
        <v>0.26200000000000001</v>
      </c>
      <c r="K6" s="136">
        <v>6.8407410166300003E-3</v>
      </c>
      <c r="L6" s="134">
        <f t="shared" si="0"/>
        <v>7.5872938862448875E-3</v>
      </c>
      <c r="M6" s="134">
        <f t="shared" si="1"/>
        <v>0</v>
      </c>
      <c r="N6" s="134">
        <f t="shared" si="2"/>
        <v>0</v>
      </c>
    </row>
    <row r="7" spans="1:14">
      <c r="A7" s="135" t="s">
        <v>231</v>
      </c>
      <c r="B7" s="135" t="s">
        <v>95</v>
      </c>
      <c r="C7" s="135" t="s">
        <v>150</v>
      </c>
      <c r="D7" s="135">
        <v>6410</v>
      </c>
      <c r="E7" s="136">
        <v>0.22</v>
      </c>
      <c r="F7" s="136">
        <v>50.8</v>
      </c>
      <c r="G7" s="136">
        <v>0</v>
      </c>
      <c r="H7" s="136">
        <v>0.60699999999999998</v>
      </c>
      <c r="I7" s="136">
        <v>3.3000000000000002E-2</v>
      </c>
      <c r="J7" s="136">
        <v>2.5999999999999999E-2</v>
      </c>
      <c r="K7" s="136">
        <v>0.81218006454000002</v>
      </c>
      <c r="L7" s="134">
        <f t="shared" si="0"/>
        <v>8.9393952437036003E-2</v>
      </c>
      <c r="M7" s="134">
        <f t="shared" si="1"/>
        <v>0.1</v>
      </c>
      <c r="N7" s="134">
        <f t="shared" si="2"/>
        <v>0.2</v>
      </c>
    </row>
    <row r="8" spans="1:14">
      <c r="A8" s="135" t="s">
        <v>231</v>
      </c>
      <c r="B8" s="135" t="s">
        <v>95</v>
      </c>
      <c r="C8" s="135" t="s">
        <v>150</v>
      </c>
      <c r="D8" s="135">
        <v>6410</v>
      </c>
      <c r="E8" s="136">
        <v>0.22</v>
      </c>
      <c r="F8" s="136">
        <v>50.8</v>
      </c>
      <c r="G8" s="136">
        <v>0</v>
      </c>
      <c r="H8" s="136">
        <v>0.60699999999999998</v>
      </c>
      <c r="I8" s="136">
        <v>3.3000000000000002E-2</v>
      </c>
      <c r="J8" s="136">
        <v>2.5999999999999999E-2</v>
      </c>
      <c r="K8" s="136">
        <v>1.5214220282299999</v>
      </c>
      <c r="L8" s="134">
        <f t="shared" si="0"/>
        <v>0.16745785124051535</v>
      </c>
      <c r="M8" s="134">
        <f t="shared" si="1"/>
        <v>0.3</v>
      </c>
      <c r="N8" s="134">
        <f t="shared" si="2"/>
        <v>0.3</v>
      </c>
    </row>
    <row r="9" spans="1:14">
      <c r="A9" s="135" t="s">
        <v>231</v>
      </c>
      <c r="B9" s="135" t="s">
        <v>95</v>
      </c>
      <c r="C9" s="135" t="s">
        <v>150</v>
      </c>
      <c r="D9" s="135">
        <v>4110</v>
      </c>
      <c r="E9" s="136">
        <v>0.22</v>
      </c>
      <c r="F9" s="136">
        <v>50.8</v>
      </c>
      <c r="G9" s="136">
        <v>0</v>
      </c>
      <c r="H9" s="136">
        <v>0.69099999999999995</v>
      </c>
      <c r="I9" s="136">
        <v>3.5999999999999997E-2</v>
      </c>
      <c r="J9" s="136">
        <v>0.26200000000000001</v>
      </c>
      <c r="K9" s="136">
        <v>1.0673690339899999</v>
      </c>
      <c r="L9" s="134">
        <f t="shared" si="0"/>
        <v>1.1838545745661084</v>
      </c>
      <c r="M9" s="134">
        <f t="shared" si="1"/>
        <v>2.2000000000000002</v>
      </c>
      <c r="N9" s="134">
        <f t="shared" si="2"/>
        <v>0.4</v>
      </c>
    </row>
    <row r="10" spans="1:14">
      <c r="A10" s="135" t="s">
        <v>231</v>
      </c>
      <c r="B10" s="135" t="s">
        <v>95</v>
      </c>
      <c r="C10" s="135" t="s">
        <v>150</v>
      </c>
      <c r="D10" s="135">
        <v>4110</v>
      </c>
      <c r="E10" s="136">
        <v>0.22</v>
      </c>
      <c r="F10" s="136">
        <v>50.8</v>
      </c>
      <c r="G10" s="136">
        <v>0</v>
      </c>
      <c r="H10" s="136">
        <v>0.69099999999999995</v>
      </c>
      <c r="I10" s="136">
        <v>3.5999999999999997E-2</v>
      </c>
      <c r="J10" s="136">
        <v>0.26200000000000001</v>
      </c>
      <c r="K10" s="136">
        <v>4.9746675016499999</v>
      </c>
      <c r="L10" s="134">
        <f t="shared" si="0"/>
        <v>5.5175695483300693</v>
      </c>
      <c r="M10" s="134">
        <f t="shared" si="1"/>
        <v>10.4</v>
      </c>
      <c r="N10" s="134">
        <f t="shared" si="2"/>
        <v>1.6</v>
      </c>
    </row>
    <row r="11" spans="1:14">
      <c r="A11" s="135" t="s">
        <v>231</v>
      </c>
      <c r="B11" s="135" t="s">
        <v>95</v>
      </c>
      <c r="C11" s="135" t="s">
        <v>150</v>
      </c>
      <c r="D11" s="135">
        <v>4110</v>
      </c>
      <c r="E11" s="136">
        <v>0.22</v>
      </c>
      <c r="F11" s="136">
        <v>50.8</v>
      </c>
      <c r="G11" s="136">
        <v>0</v>
      </c>
      <c r="H11" s="136">
        <v>0.69099999999999995</v>
      </c>
      <c r="I11" s="136">
        <v>3.5999999999999997E-2</v>
      </c>
      <c r="J11" s="136">
        <v>0.26200000000000001</v>
      </c>
      <c r="K11" s="136">
        <v>15.5274729907</v>
      </c>
      <c r="L11" s="134">
        <f t="shared" si="0"/>
        <v>17.222037876418394</v>
      </c>
      <c r="M11" s="134">
        <f t="shared" si="1"/>
        <v>32.4</v>
      </c>
      <c r="N11" s="134">
        <f t="shared" si="2"/>
        <v>5.0999999999999996</v>
      </c>
    </row>
    <row r="12" spans="1:14">
      <c r="A12" s="135" t="s">
        <v>231</v>
      </c>
      <c r="B12" s="135" t="s">
        <v>95</v>
      </c>
      <c r="C12" s="135" t="s">
        <v>150</v>
      </c>
      <c r="D12" s="135">
        <v>6410</v>
      </c>
      <c r="E12" s="136">
        <v>0.22</v>
      </c>
      <c r="F12" s="136">
        <v>50.8</v>
      </c>
      <c r="G12" s="136">
        <v>0</v>
      </c>
      <c r="H12" s="136">
        <v>0.60699999999999998</v>
      </c>
      <c r="I12" s="136">
        <v>3.3000000000000002E-2</v>
      </c>
      <c r="J12" s="136">
        <v>2.5999999999999999E-2</v>
      </c>
      <c r="K12" s="136">
        <v>0.137218478256</v>
      </c>
      <c r="L12" s="134">
        <f t="shared" si="0"/>
        <v>1.5103180506710402E-2</v>
      </c>
      <c r="M12" s="134">
        <f t="shared" si="1"/>
        <v>0</v>
      </c>
      <c r="N12" s="134">
        <f t="shared" si="2"/>
        <v>0</v>
      </c>
    </row>
    <row r="13" spans="1:14">
      <c r="A13" s="135" t="s">
        <v>231</v>
      </c>
      <c r="B13" s="135" t="s">
        <v>95</v>
      </c>
      <c r="C13" s="135" t="s">
        <v>150</v>
      </c>
      <c r="D13" s="135">
        <v>6410</v>
      </c>
      <c r="E13" s="136">
        <v>0.22</v>
      </c>
      <c r="F13" s="136">
        <v>50.8</v>
      </c>
      <c r="G13" s="136">
        <v>0</v>
      </c>
      <c r="H13" s="136">
        <v>0.60699999999999998</v>
      </c>
      <c r="I13" s="136">
        <v>3.3000000000000002E-2</v>
      </c>
      <c r="J13" s="136">
        <v>2.5999999999999999E-2</v>
      </c>
      <c r="K13" s="136">
        <v>0.13321107621299999</v>
      </c>
      <c r="L13" s="134">
        <f t="shared" si="0"/>
        <v>1.4662099121844199E-2</v>
      </c>
      <c r="M13" s="134">
        <f t="shared" si="1"/>
        <v>0</v>
      </c>
      <c r="N13" s="134">
        <f t="shared" si="2"/>
        <v>0</v>
      </c>
    </row>
    <row r="14" spans="1:14">
      <c r="A14" s="135" t="s">
        <v>231</v>
      </c>
      <c r="B14" s="135" t="s">
        <v>95</v>
      </c>
      <c r="C14" s="135" t="s">
        <v>150</v>
      </c>
      <c r="D14" s="135">
        <v>6410</v>
      </c>
      <c r="E14" s="136">
        <v>0.22</v>
      </c>
      <c r="F14" s="136">
        <v>50.8</v>
      </c>
      <c r="G14" s="136">
        <v>0</v>
      </c>
      <c r="H14" s="136">
        <v>0.60699999999999998</v>
      </c>
      <c r="I14" s="136">
        <v>3.3000000000000002E-2</v>
      </c>
      <c r="J14" s="136">
        <v>2.5999999999999999E-2</v>
      </c>
      <c r="K14" s="136">
        <v>1.2412752675400001E-2</v>
      </c>
      <c r="L14" s="134">
        <f t="shared" si="0"/>
        <v>1.3662303111390266E-3</v>
      </c>
      <c r="M14" s="134">
        <f t="shared" si="1"/>
        <v>0</v>
      </c>
      <c r="N14" s="134">
        <f t="shared" si="2"/>
        <v>0</v>
      </c>
    </row>
    <row r="15" spans="1:14">
      <c r="A15" s="135" t="s">
        <v>231</v>
      </c>
      <c r="B15" s="135" t="s">
        <v>95</v>
      </c>
      <c r="C15" s="135" t="s">
        <v>150</v>
      </c>
      <c r="D15" s="135">
        <v>6410</v>
      </c>
      <c r="E15" s="136">
        <v>0.22</v>
      </c>
      <c r="F15" s="136">
        <v>50.8</v>
      </c>
      <c r="G15" s="136">
        <v>0</v>
      </c>
      <c r="H15" s="136">
        <v>0.60699999999999998</v>
      </c>
      <c r="I15" s="136">
        <v>3.3000000000000002E-2</v>
      </c>
      <c r="J15" s="136">
        <v>2.5999999999999999E-2</v>
      </c>
      <c r="K15" s="136">
        <v>1.43226850122E-2</v>
      </c>
      <c r="L15" s="134">
        <f t="shared" si="0"/>
        <v>1.57645019700948E-3</v>
      </c>
      <c r="M15" s="134">
        <f t="shared" si="1"/>
        <v>0</v>
      </c>
      <c r="N15" s="134">
        <f t="shared" si="2"/>
        <v>0</v>
      </c>
    </row>
    <row r="16" spans="1:14">
      <c r="A16" s="135" t="s">
        <v>232</v>
      </c>
      <c r="B16" s="135" t="s">
        <v>92</v>
      </c>
      <c r="C16" s="135" t="s">
        <v>150</v>
      </c>
      <c r="D16" s="135">
        <v>1210</v>
      </c>
      <c r="E16" s="136">
        <v>0.22</v>
      </c>
      <c r="F16" s="136">
        <v>50.8</v>
      </c>
      <c r="G16" s="136">
        <v>0</v>
      </c>
      <c r="H16" s="136">
        <v>1.2450000000000001</v>
      </c>
      <c r="I16" s="136">
        <v>0.21299999999999999</v>
      </c>
      <c r="J16" s="136">
        <v>0.28799999999999998</v>
      </c>
      <c r="K16" s="136">
        <v>8.9253371151199995E-2</v>
      </c>
      <c r="L16" s="134">
        <f t="shared" si="0"/>
        <v>0.10881771010754303</v>
      </c>
      <c r="M16" s="134">
        <f t="shared" si="1"/>
        <v>0.4</v>
      </c>
      <c r="N16" s="134">
        <f t="shared" si="2"/>
        <v>0.1</v>
      </c>
    </row>
    <row r="17" spans="1:14">
      <c r="A17" s="135" t="s">
        <v>232</v>
      </c>
      <c r="B17" s="135" t="s">
        <v>92</v>
      </c>
      <c r="C17" s="135" t="s">
        <v>150</v>
      </c>
      <c r="D17" s="135">
        <v>4110</v>
      </c>
      <c r="E17" s="136">
        <v>0.22</v>
      </c>
      <c r="F17" s="136">
        <v>50.8</v>
      </c>
      <c r="G17" s="136">
        <v>0</v>
      </c>
      <c r="H17" s="136">
        <v>0.69099999999999995</v>
      </c>
      <c r="I17" s="136">
        <v>3.5999999999999997E-2</v>
      </c>
      <c r="J17" s="136">
        <v>0.26200000000000001</v>
      </c>
      <c r="K17" s="136">
        <v>0.142988224991</v>
      </c>
      <c r="L17" s="134">
        <f t="shared" si="0"/>
        <v>0.15859300661168446</v>
      </c>
      <c r="M17" s="134">
        <f t="shared" si="1"/>
        <v>0.3</v>
      </c>
      <c r="N17" s="134">
        <f t="shared" si="2"/>
        <v>0</v>
      </c>
    </row>
    <row r="18" spans="1:14">
      <c r="A18" s="135" t="s">
        <v>232</v>
      </c>
      <c r="B18" s="135" t="s">
        <v>95</v>
      </c>
      <c r="C18" s="135" t="s">
        <v>150</v>
      </c>
      <c r="D18" s="135">
        <v>1210</v>
      </c>
      <c r="E18" s="136">
        <v>0.22</v>
      </c>
      <c r="F18" s="136">
        <v>50.8</v>
      </c>
      <c r="G18" s="136">
        <v>0</v>
      </c>
      <c r="H18" s="136">
        <v>1.2450000000000001</v>
      </c>
      <c r="I18" s="136">
        <v>0.21299999999999999</v>
      </c>
      <c r="J18" s="136">
        <v>0.28799999999999998</v>
      </c>
      <c r="K18" s="136">
        <v>0.74767379539400003</v>
      </c>
      <c r="L18" s="134">
        <f t="shared" si="0"/>
        <v>0.91156389134436466</v>
      </c>
      <c r="M18" s="134">
        <f t="shared" si="1"/>
        <v>3.1</v>
      </c>
      <c r="N18" s="134">
        <f t="shared" si="2"/>
        <v>0.7</v>
      </c>
    </row>
    <row r="19" spans="1:14">
      <c r="A19" s="135" t="s">
        <v>232</v>
      </c>
      <c r="B19" s="135" t="s">
        <v>95</v>
      </c>
      <c r="C19" s="135" t="s">
        <v>150</v>
      </c>
      <c r="D19" s="135">
        <v>6410</v>
      </c>
      <c r="E19" s="136">
        <v>0.22</v>
      </c>
      <c r="F19" s="136">
        <v>50.8</v>
      </c>
      <c r="G19" s="136">
        <v>0</v>
      </c>
      <c r="H19" s="136">
        <v>0.60699999999999998</v>
      </c>
      <c r="I19" s="136">
        <v>3.3000000000000002E-2</v>
      </c>
      <c r="J19" s="136">
        <v>2.5999999999999999E-2</v>
      </c>
      <c r="K19" s="136">
        <v>1.73148916688E-2</v>
      </c>
      <c r="L19" s="134">
        <f t="shared" si="0"/>
        <v>1.9057924096792533E-3</v>
      </c>
      <c r="M19" s="134">
        <f t="shared" si="1"/>
        <v>0</v>
      </c>
      <c r="N19" s="134">
        <f t="shared" si="2"/>
        <v>0</v>
      </c>
    </row>
    <row r="20" spans="1:14">
      <c r="A20" s="135" t="s">
        <v>232</v>
      </c>
      <c r="B20" s="135" t="s">
        <v>95</v>
      </c>
      <c r="C20" s="135" t="s">
        <v>150</v>
      </c>
      <c r="D20" s="135">
        <v>4110</v>
      </c>
      <c r="E20" s="136">
        <v>0.22</v>
      </c>
      <c r="F20" s="136">
        <v>50.8</v>
      </c>
      <c r="G20" s="136">
        <v>0</v>
      </c>
      <c r="H20" s="136">
        <v>0.69099999999999995</v>
      </c>
      <c r="I20" s="136">
        <v>3.5999999999999997E-2</v>
      </c>
      <c r="J20" s="136">
        <v>0.26200000000000001</v>
      </c>
      <c r="K20" s="136">
        <v>0.73358909787899995</v>
      </c>
      <c r="L20" s="134">
        <f t="shared" si="0"/>
        <v>0.81364812142752818</v>
      </c>
      <c r="M20" s="134">
        <f t="shared" si="1"/>
        <v>1.5</v>
      </c>
      <c r="N20" s="134">
        <f t="shared" si="2"/>
        <v>0.2</v>
      </c>
    </row>
    <row r="21" spans="1:14">
      <c r="A21" s="135" t="s">
        <v>232</v>
      </c>
      <c r="B21" s="135" t="s">
        <v>95</v>
      </c>
      <c r="C21" s="135" t="s">
        <v>150</v>
      </c>
      <c r="D21" s="135">
        <v>4110</v>
      </c>
      <c r="E21" s="136">
        <v>0.22</v>
      </c>
      <c r="F21" s="136">
        <v>50.8</v>
      </c>
      <c r="G21" s="136">
        <v>0</v>
      </c>
      <c r="H21" s="136">
        <v>0.69099999999999995</v>
      </c>
      <c r="I21" s="136">
        <v>3.5999999999999997E-2</v>
      </c>
      <c r="J21" s="136">
        <v>0.26200000000000001</v>
      </c>
      <c r="K21" s="136">
        <v>9.6466871602400001E-2</v>
      </c>
      <c r="L21" s="134">
        <f t="shared" si="0"/>
        <v>0.10699462285660859</v>
      </c>
      <c r="M21" s="134">
        <f t="shared" si="1"/>
        <v>0.2</v>
      </c>
      <c r="N21" s="134">
        <f t="shared" si="2"/>
        <v>0</v>
      </c>
    </row>
    <row r="22" spans="1:14">
      <c r="A22" s="135" t="s">
        <v>232</v>
      </c>
      <c r="B22" s="135" t="s">
        <v>95</v>
      </c>
      <c r="C22" s="135" t="s">
        <v>150</v>
      </c>
      <c r="D22" s="135">
        <v>1210</v>
      </c>
      <c r="E22" s="136">
        <v>0.22</v>
      </c>
      <c r="F22" s="136">
        <v>50.8</v>
      </c>
      <c r="G22" s="136">
        <v>0</v>
      </c>
      <c r="H22" s="136">
        <v>1.2450000000000001</v>
      </c>
      <c r="I22" s="136">
        <v>0.21299999999999999</v>
      </c>
      <c r="J22" s="136">
        <v>0.28799999999999998</v>
      </c>
      <c r="K22" s="136">
        <v>23.9831141186</v>
      </c>
      <c r="L22" s="134">
        <f t="shared" si="0"/>
        <v>29.240212733397115</v>
      </c>
      <c r="M22" s="134">
        <f t="shared" si="1"/>
        <v>99.1</v>
      </c>
      <c r="N22" s="134">
        <f t="shared" si="2"/>
        <v>22.2</v>
      </c>
    </row>
    <row r="23" spans="1:14">
      <c r="A23" s="135" t="s">
        <v>232</v>
      </c>
      <c r="B23" s="135" t="s">
        <v>95</v>
      </c>
      <c r="C23" s="135" t="s">
        <v>150</v>
      </c>
      <c r="D23" s="135">
        <v>4110</v>
      </c>
      <c r="E23" s="136">
        <v>0.22</v>
      </c>
      <c r="F23" s="136">
        <v>50.8</v>
      </c>
      <c r="G23" s="136">
        <v>0</v>
      </c>
      <c r="H23" s="136">
        <v>0.69099999999999995</v>
      </c>
      <c r="I23" s="136">
        <v>3.5999999999999997E-2</v>
      </c>
      <c r="J23" s="136">
        <v>0.26200000000000001</v>
      </c>
      <c r="K23" s="136">
        <v>14.1094417289</v>
      </c>
      <c r="L23" s="134">
        <f t="shared" si="0"/>
        <v>15.649252136247286</v>
      </c>
      <c r="M23" s="134">
        <f t="shared" si="1"/>
        <v>29.4</v>
      </c>
      <c r="N23" s="134">
        <f t="shared" si="2"/>
        <v>4.5999999999999996</v>
      </c>
    </row>
    <row r="24" spans="1:14">
      <c r="A24" s="135" t="s">
        <v>232</v>
      </c>
      <c r="B24" s="135" t="s">
        <v>95</v>
      </c>
      <c r="C24" s="135" t="s">
        <v>150</v>
      </c>
      <c r="D24" s="135">
        <v>1400</v>
      </c>
      <c r="E24" s="136">
        <v>0.22</v>
      </c>
      <c r="F24" s="136">
        <v>50.8</v>
      </c>
      <c r="G24" s="136">
        <v>0</v>
      </c>
      <c r="H24" s="136">
        <v>0.70899999999999996</v>
      </c>
      <c r="I24" s="136">
        <v>0.11700000000000001</v>
      </c>
      <c r="J24" s="136">
        <v>0.43099999999999999</v>
      </c>
      <c r="K24" s="136">
        <v>3.6526921700999999</v>
      </c>
      <c r="L24" s="134">
        <f t="shared" si="0"/>
        <v>6.6645803771587895</v>
      </c>
      <c r="M24" s="134">
        <f t="shared" si="1"/>
        <v>12.9</v>
      </c>
      <c r="N24" s="134">
        <f t="shared" si="2"/>
        <v>2.9</v>
      </c>
    </row>
    <row r="25" spans="1:14">
      <c r="A25" s="135" t="s">
        <v>233</v>
      </c>
      <c r="B25" s="135" t="s">
        <v>95</v>
      </c>
      <c r="C25" s="135" t="s">
        <v>150</v>
      </c>
      <c r="D25" s="135">
        <v>4110</v>
      </c>
      <c r="E25" s="136">
        <v>0.22</v>
      </c>
      <c r="F25" s="136">
        <v>50.8</v>
      </c>
      <c r="G25" s="136">
        <v>0</v>
      </c>
      <c r="H25" s="136">
        <v>0.69099999999999995</v>
      </c>
      <c r="I25" s="136">
        <v>3.5999999999999997E-2</v>
      </c>
      <c r="J25" s="136">
        <v>0.26200000000000001</v>
      </c>
      <c r="K25" s="136">
        <v>0.38653790313899999</v>
      </c>
      <c r="L25" s="134">
        <f t="shared" si="0"/>
        <v>0.42872207296823617</v>
      </c>
      <c r="M25" s="134">
        <f t="shared" si="1"/>
        <v>0.8</v>
      </c>
      <c r="N25" s="134">
        <f t="shared" si="2"/>
        <v>0.1</v>
      </c>
    </row>
    <row r="26" spans="1:14">
      <c r="A26" s="135" t="s">
        <v>233</v>
      </c>
      <c r="B26" s="135" t="s">
        <v>95</v>
      </c>
      <c r="C26" s="135" t="s">
        <v>150</v>
      </c>
      <c r="D26" s="135">
        <v>8140</v>
      </c>
      <c r="E26" s="136">
        <v>0.22</v>
      </c>
      <c r="F26" s="136">
        <v>50.8</v>
      </c>
      <c r="G26" s="136">
        <v>0</v>
      </c>
      <c r="H26" s="136">
        <v>0.98599999999999999</v>
      </c>
      <c r="I26" s="136">
        <v>0.14299999999999999</v>
      </c>
      <c r="J26" s="136">
        <v>0.44600000000000001</v>
      </c>
      <c r="K26" s="136">
        <v>3.8710525626900001</v>
      </c>
      <c r="L26" s="134">
        <f t="shared" si="0"/>
        <v>7.3088053085295668</v>
      </c>
      <c r="M26" s="134">
        <f t="shared" si="1"/>
        <v>19.600000000000001</v>
      </c>
      <c r="N26" s="134">
        <f t="shared" si="2"/>
        <v>3.7</v>
      </c>
    </row>
    <row r="27" spans="1:14">
      <c r="A27" s="135" t="s">
        <v>233</v>
      </c>
      <c r="B27" s="135" t="s">
        <v>95</v>
      </c>
      <c r="C27" s="135" t="s">
        <v>150</v>
      </c>
      <c r="D27" s="135">
        <v>4110</v>
      </c>
      <c r="E27" s="136">
        <v>0.22</v>
      </c>
      <c r="F27" s="136">
        <v>50.8</v>
      </c>
      <c r="G27" s="136">
        <v>0</v>
      </c>
      <c r="H27" s="136">
        <v>0.69099999999999995</v>
      </c>
      <c r="I27" s="136">
        <v>3.5999999999999997E-2</v>
      </c>
      <c r="J27" s="136">
        <v>0.26200000000000001</v>
      </c>
      <c r="K27" s="136">
        <v>0.386905245176</v>
      </c>
      <c r="L27" s="134">
        <f t="shared" si="0"/>
        <v>0.4291295042662075</v>
      </c>
      <c r="M27" s="134">
        <f t="shared" si="1"/>
        <v>0.8</v>
      </c>
      <c r="N27" s="134">
        <f t="shared" si="2"/>
        <v>0.1</v>
      </c>
    </row>
    <row r="28" spans="1:14">
      <c r="A28" s="135" t="s">
        <v>233</v>
      </c>
      <c r="B28" s="135" t="s">
        <v>95</v>
      </c>
      <c r="C28" s="135" t="s">
        <v>150</v>
      </c>
      <c r="D28" s="135">
        <v>8140</v>
      </c>
      <c r="E28" s="136">
        <v>0.22</v>
      </c>
      <c r="F28" s="136">
        <v>50.8</v>
      </c>
      <c r="G28" s="136">
        <v>0</v>
      </c>
      <c r="H28" s="136">
        <v>0.98599999999999999</v>
      </c>
      <c r="I28" s="136">
        <v>0.14299999999999999</v>
      </c>
      <c r="J28" s="136">
        <v>0.44600000000000001</v>
      </c>
      <c r="K28" s="136">
        <v>1.5776994237499999</v>
      </c>
      <c r="L28" s="134">
        <f t="shared" si="0"/>
        <v>2.9788016920015834</v>
      </c>
      <c r="M28" s="134">
        <f t="shared" si="1"/>
        <v>8</v>
      </c>
      <c r="N28" s="134">
        <f t="shared" si="2"/>
        <v>1.5</v>
      </c>
    </row>
    <row r="29" spans="1:14">
      <c r="A29" s="135" t="s">
        <v>233</v>
      </c>
      <c r="B29" s="135" t="s">
        <v>93</v>
      </c>
      <c r="C29" s="135" t="s">
        <v>150</v>
      </c>
      <c r="D29" s="135">
        <v>8140</v>
      </c>
      <c r="E29" s="136">
        <v>0.22</v>
      </c>
      <c r="F29" s="136">
        <v>50.8</v>
      </c>
      <c r="G29" s="136">
        <v>0</v>
      </c>
      <c r="H29" s="136">
        <v>0.98599999999999999</v>
      </c>
      <c r="I29" s="136">
        <v>0.14299999999999999</v>
      </c>
      <c r="J29" s="136">
        <v>0.44600000000000001</v>
      </c>
      <c r="K29" s="136">
        <v>0.168921605507</v>
      </c>
      <c r="L29" s="134">
        <f t="shared" si="0"/>
        <v>0.31893525263758316</v>
      </c>
      <c r="M29" s="134">
        <f t="shared" si="1"/>
        <v>0.9</v>
      </c>
      <c r="N29" s="134">
        <f t="shared" si="2"/>
        <v>0.2</v>
      </c>
    </row>
    <row r="30" spans="1:14">
      <c r="A30" s="135" t="s">
        <v>233</v>
      </c>
      <c r="B30" s="135" t="s">
        <v>95</v>
      </c>
      <c r="C30" s="135" t="s">
        <v>150</v>
      </c>
      <c r="D30" s="135">
        <v>4110</v>
      </c>
      <c r="E30" s="136">
        <v>0.22</v>
      </c>
      <c r="F30" s="136">
        <v>50.8</v>
      </c>
      <c r="G30" s="136">
        <v>0</v>
      </c>
      <c r="H30" s="136">
        <v>0.69099999999999995</v>
      </c>
      <c r="I30" s="136">
        <v>3.5999999999999997E-2</v>
      </c>
      <c r="J30" s="136">
        <v>0.26200000000000001</v>
      </c>
      <c r="K30" s="136">
        <v>7.1372075384900002</v>
      </c>
      <c r="L30" s="134">
        <f t="shared" si="0"/>
        <v>7.9161147878572082</v>
      </c>
      <c r="M30" s="134">
        <f t="shared" si="1"/>
        <v>14.9</v>
      </c>
      <c r="N30" s="134">
        <f t="shared" si="2"/>
        <v>2.2999999999999998</v>
      </c>
    </row>
    <row r="31" spans="1:14">
      <c r="A31" s="135" t="s">
        <v>233</v>
      </c>
      <c r="B31" s="135" t="s">
        <v>95</v>
      </c>
      <c r="C31" s="135" t="s">
        <v>150</v>
      </c>
      <c r="D31" s="135">
        <v>1400</v>
      </c>
      <c r="E31" s="136">
        <v>0.22</v>
      </c>
      <c r="F31" s="136">
        <v>50.8</v>
      </c>
      <c r="G31" s="136">
        <v>0</v>
      </c>
      <c r="H31" s="136">
        <v>0.70899999999999996</v>
      </c>
      <c r="I31" s="136">
        <v>0.11700000000000001</v>
      </c>
      <c r="J31" s="136">
        <v>0.43099999999999999</v>
      </c>
      <c r="K31" s="136">
        <v>1.8589128349299999</v>
      </c>
      <c r="L31" s="134">
        <f t="shared" si="0"/>
        <v>3.3917103948521135</v>
      </c>
      <c r="M31" s="134">
        <f t="shared" si="1"/>
        <v>6.5</v>
      </c>
      <c r="N31" s="134">
        <f t="shared" si="2"/>
        <v>1.5</v>
      </c>
    </row>
    <row r="32" spans="1:14">
      <c r="A32" s="135" t="s">
        <v>233</v>
      </c>
      <c r="B32" s="135" t="s">
        <v>95</v>
      </c>
      <c r="C32" s="135" t="s">
        <v>150</v>
      </c>
      <c r="D32" s="135">
        <v>8140</v>
      </c>
      <c r="E32" s="136">
        <v>0.22</v>
      </c>
      <c r="F32" s="136">
        <v>50.8</v>
      </c>
      <c r="G32" s="136">
        <v>0</v>
      </c>
      <c r="H32" s="136">
        <v>0.98599999999999999</v>
      </c>
      <c r="I32" s="136">
        <v>0.14299999999999999</v>
      </c>
      <c r="J32" s="136">
        <v>0.44600000000000001</v>
      </c>
      <c r="K32" s="136">
        <v>5.1970764965000003</v>
      </c>
      <c r="L32" s="134">
        <f t="shared" si="0"/>
        <v>9.8124268971584332</v>
      </c>
      <c r="M32" s="134">
        <f t="shared" si="1"/>
        <v>26.3</v>
      </c>
      <c r="N32" s="134">
        <f t="shared" si="2"/>
        <v>5</v>
      </c>
    </row>
    <row r="33" spans="1:14">
      <c r="A33" s="135" t="s">
        <v>233</v>
      </c>
      <c r="B33" s="135" t="s">
        <v>95</v>
      </c>
      <c r="C33" s="135" t="s">
        <v>150</v>
      </c>
      <c r="D33" s="135">
        <v>8140</v>
      </c>
      <c r="E33" s="136">
        <v>0.22</v>
      </c>
      <c r="F33" s="136">
        <v>50.8</v>
      </c>
      <c r="G33" s="136">
        <v>0</v>
      </c>
      <c r="H33" s="136">
        <v>0.98599999999999999</v>
      </c>
      <c r="I33" s="136">
        <v>0.14299999999999999</v>
      </c>
      <c r="J33" s="136">
        <v>0.44600000000000001</v>
      </c>
      <c r="K33" s="136">
        <v>1.50327380896</v>
      </c>
      <c r="L33" s="134">
        <f t="shared" si="0"/>
        <v>2.8382811695704109</v>
      </c>
      <c r="M33" s="134">
        <f t="shared" si="1"/>
        <v>7.6</v>
      </c>
      <c r="N33" s="134">
        <f t="shared" si="2"/>
        <v>1.4</v>
      </c>
    </row>
    <row r="34" spans="1:14">
      <c r="A34" s="135" t="s">
        <v>233</v>
      </c>
      <c r="B34" s="135" t="s">
        <v>95</v>
      </c>
      <c r="C34" s="135" t="s">
        <v>150</v>
      </c>
      <c r="D34" s="135">
        <v>4110</v>
      </c>
      <c r="E34" s="136">
        <v>0.22</v>
      </c>
      <c r="F34" s="136">
        <v>50.8</v>
      </c>
      <c r="G34" s="136">
        <v>0</v>
      </c>
      <c r="H34" s="136">
        <v>0.69099999999999995</v>
      </c>
      <c r="I34" s="136">
        <v>3.5999999999999997E-2</v>
      </c>
      <c r="J34" s="136">
        <v>0.26200000000000001</v>
      </c>
      <c r="K34" s="136">
        <v>0.28830954951900001</v>
      </c>
      <c r="L34" s="134">
        <f t="shared" si="0"/>
        <v>0.31977373168984019</v>
      </c>
      <c r="M34" s="134">
        <f t="shared" si="1"/>
        <v>0.6</v>
      </c>
      <c r="N34" s="134">
        <f t="shared" si="2"/>
        <v>0.1</v>
      </c>
    </row>
    <row r="35" spans="1:14">
      <c r="A35" s="135" t="s">
        <v>233</v>
      </c>
      <c r="B35" s="135" t="s">
        <v>95</v>
      </c>
      <c r="C35" s="135" t="s">
        <v>150</v>
      </c>
      <c r="D35" s="135">
        <v>8140</v>
      </c>
      <c r="E35" s="136">
        <v>0.22</v>
      </c>
      <c r="F35" s="136">
        <v>50.8</v>
      </c>
      <c r="G35" s="136">
        <v>0</v>
      </c>
      <c r="H35" s="136">
        <v>0.98599999999999999</v>
      </c>
      <c r="I35" s="136">
        <v>0.14299999999999999</v>
      </c>
      <c r="J35" s="136">
        <v>0.44600000000000001</v>
      </c>
      <c r="K35" s="136">
        <v>0.75297236681299995</v>
      </c>
      <c r="L35" s="134">
        <f t="shared" si="0"/>
        <v>1.4216620267007316</v>
      </c>
      <c r="M35" s="134">
        <f t="shared" si="1"/>
        <v>3.8</v>
      </c>
      <c r="N35" s="134">
        <f t="shared" si="2"/>
        <v>0.7</v>
      </c>
    </row>
    <row r="36" spans="1:14">
      <c r="A36" s="135" t="s">
        <v>234</v>
      </c>
      <c r="B36" s="135" t="s">
        <v>95</v>
      </c>
      <c r="C36" s="135" t="s">
        <v>150</v>
      </c>
      <c r="D36" s="135">
        <v>1400</v>
      </c>
      <c r="E36" s="136">
        <v>0.22</v>
      </c>
      <c r="F36" s="136">
        <v>50.8</v>
      </c>
      <c r="G36" s="136">
        <v>0</v>
      </c>
      <c r="H36" s="136">
        <v>0.70899999999999996</v>
      </c>
      <c r="I36" s="136">
        <v>0.11700000000000001</v>
      </c>
      <c r="J36" s="136">
        <v>0.43099999999999999</v>
      </c>
      <c r="K36" s="136">
        <v>0.290780180725</v>
      </c>
      <c r="L36" s="134">
        <f t="shared" si="0"/>
        <v>0.53054782507814424</v>
      </c>
      <c r="M36" s="134">
        <f t="shared" si="1"/>
        <v>1</v>
      </c>
      <c r="N36" s="134">
        <f t="shared" si="2"/>
        <v>0.2</v>
      </c>
    </row>
    <row r="37" spans="1:14">
      <c r="A37" s="135" t="s">
        <v>234</v>
      </c>
      <c r="B37" s="135" t="s">
        <v>95</v>
      </c>
      <c r="C37" s="135" t="s">
        <v>150</v>
      </c>
      <c r="D37" s="135">
        <v>1400</v>
      </c>
      <c r="E37" s="136">
        <v>0.22</v>
      </c>
      <c r="F37" s="136">
        <v>50.8</v>
      </c>
      <c r="G37" s="136">
        <v>0</v>
      </c>
      <c r="H37" s="136">
        <v>0.70899999999999996</v>
      </c>
      <c r="I37" s="136">
        <v>0.11700000000000001</v>
      </c>
      <c r="J37" s="136">
        <v>0.43099999999999999</v>
      </c>
      <c r="K37" s="136">
        <v>0.28482714966900002</v>
      </c>
      <c r="L37" s="134">
        <f t="shared" si="0"/>
        <v>0.51968612304773509</v>
      </c>
      <c r="M37" s="134">
        <f t="shared" si="1"/>
        <v>1</v>
      </c>
      <c r="N37" s="134">
        <f t="shared" si="2"/>
        <v>0.2</v>
      </c>
    </row>
    <row r="38" spans="1:14">
      <c r="A38" s="135" t="s">
        <v>234</v>
      </c>
      <c r="B38" s="135" t="s">
        <v>95</v>
      </c>
      <c r="C38" s="135" t="s">
        <v>150</v>
      </c>
      <c r="D38" s="135">
        <v>4110</v>
      </c>
      <c r="E38" s="136">
        <v>0.22</v>
      </c>
      <c r="F38" s="136">
        <v>50.8</v>
      </c>
      <c r="G38" s="136">
        <v>0</v>
      </c>
      <c r="H38" s="136">
        <v>0.69099999999999995</v>
      </c>
      <c r="I38" s="136">
        <v>3.5999999999999997E-2</v>
      </c>
      <c r="J38" s="136">
        <v>0.26200000000000001</v>
      </c>
      <c r="K38" s="136">
        <v>1.2229105980999999</v>
      </c>
      <c r="L38" s="134">
        <f t="shared" si="0"/>
        <v>1.3563709080393132</v>
      </c>
      <c r="M38" s="134">
        <f t="shared" si="1"/>
        <v>2.6</v>
      </c>
      <c r="N38" s="134">
        <f t="shared" si="2"/>
        <v>0.4</v>
      </c>
    </row>
    <row r="39" spans="1:14">
      <c r="A39" s="135" t="s">
        <v>234</v>
      </c>
      <c r="B39" s="135" t="s">
        <v>95</v>
      </c>
      <c r="C39" s="135" t="s">
        <v>150</v>
      </c>
      <c r="D39" s="135">
        <v>1400</v>
      </c>
      <c r="E39" s="136">
        <v>0.22</v>
      </c>
      <c r="F39" s="136">
        <v>50.8</v>
      </c>
      <c r="G39" s="136">
        <v>0</v>
      </c>
      <c r="H39" s="136">
        <v>0.70899999999999996</v>
      </c>
      <c r="I39" s="136">
        <v>0.11700000000000001</v>
      </c>
      <c r="J39" s="136">
        <v>0.43099999999999999</v>
      </c>
      <c r="K39" s="136">
        <v>9.3555646898900005</v>
      </c>
      <c r="L39" s="134">
        <f t="shared" si="0"/>
        <v>17.069851481016965</v>
      </c>
      <c r="M39" s="134">
        <f t="shared" si="1"/>
        <v>32.9</v>
      </c>
      <c r="N39" s="134">
        <f t="shared" si="2"/>
        <v>7.5</v>
      </c>
    </row>
    <row r="40" spans="1:14">
      <c r="A40" s="135" t="s">
        <v>234</v>
      </c>
      <c r="B40" s="135" t="s">
        <v>95</v>
      </c>
      <c r="C40" s="135" t="s">
        <v>150</v>
      </c>
      <c r="D40" s="135">
        <v>4110</v>
      </c>
      <c r="E40" s="136">
        <v>0.22</v>
      </c>
      <c r="F40" s="136">
        <v>50.8</v>
      </c>
      <c r="G40" s="136">
        <v>0</v>
      </c>
      <c r="H40" s="136">
        <v>0.69099999999999995</v>
      </c>
      <c r="I40" s="136">
        <v>3.5999999999999997E-2</v>
      </c>
      <c r="J40" s="136">
        <v>0.26200000000000001</v>
      </c>
      <c r="K40" s="136">
        <v>4.5788219904599997E-2</v>
      </c>
      <c r="L40" s="134">
        <f t="shared" si="0"/>
        <v>5.0785240970188682E-2</v>
      </c>
      <c r="M40" s="134">
        <f t="shared" si="1"/>
        <v>0.1</v>
      </c>
      <c r="N40" s="134">
        <f t="shared" si="2"/>
        <v>0</v>
      </c>
    </row>
    <row r="41" spans="1:14">
      <c r="A41" s="135" t="s">
        <v>234</v>
      </c>
      <c r="B41" s="135" t="s">
        <v>95</v>
      </c>
      <c r="C41" s="135" t="s">
        <v>150</v>
      </c>
      <c r="D41" s="135">
        <v>8140</v>
      </c>
      <c r="E41" s="136">
        <v>0.22</v>
      </c>
      <c r="F41" s="136">
        <v>50.8</v>
      </c>
      <c r="G41" s="136">
        <v>0</v>
      </c>
      <c r="H41" s="136">
        <v>0.98599999999999999</v>
      </c>
      <c r="I41" s="136">
        <v>0.14299999999999999</v>
      </c>
      <c r="J41" s="136">
        <v>0.44600000000000001</v>
      </c>
      <c r="K41" s="136">
        <v>6.36800697592E-3</v>
      </c>
      <c r="L41" s="134">
        <f t="shared" si="0"/>
        <v>1.2023221704335355E-2</v>
      </c>
      <c r="M41" s="134">
        <f t="shared" si="1"/>
        <v>0</v>
      </c>
      <c r="N41" s="134">
        <f t="shared" si="2"/>
        <v>0</v>
      </c>
    </row>
    <row r="42" spans="1:14">
      <c r="A42" s="135" t="s">
        <v>234</v>
      </c>
      <c r="B42" s="135" t="s">
        <v>95</v>
      </c>
      <c r="C42" s="135" t="s">
        <v>150</v>
      </c>
      <c r="D42" s="135">
        <v>1411</v>
      </c>
      <c r="E42" s="136">
        <v>0.22</v>
      </c>
      <c r="F42" s="136">
        <v>50.8</v>
      </c>
      <c r="G42" s="136">
        <v>0</v>
      </c>
      <c r="H42" s="136">
        <v>1.4430000000000001</v>
      </c>
      <c r="I42" s="136">
        <v>0.22500000000000001</v>
      </c>
      <c r="J42" s="136">
        <v>0.43099999999999999</v>
      </c>
      <c r="K42" s="136">
        <v>0.171348524793</v>
      </c>
      <c r="L42" s="134">
        <f t="shared" si="0"/>
        <v>0.3126368067198147</v>
      </c>
      <c r="M42" s="134">
        <f t="shared" si="1"/>
        <v>1.2</v>
      </c>
      <c r="N42" s="134">
        <f t="shared" si="2"/>
        <v>0.2</v>
      </c>
    </row>
    <row r="43" spans="1:14">
      <c r="A43" s="135" t="s">
        <v>234</v>
      </c>
      <c r="B43" s="135" t="s">
        <v>95</v>
      </c>
      <c r="C43" s="135" t="s">
        <v>150</v>
      </c>
      <c r="D43" s="135">
        <v>1400</v>
      </c>
      <c r="E43" s="136">
        <v>0.22</v>
      </c>
      <c r="F43" s="136">
        <v>50.8</v>
      </c>
      <c r="G43" s="136">
        <v>0</v>
      </c>
      <c r="H43" s="136">
        <v>0.70899999999999996</v>
      </c>
      <c r="I43" s="136">
        <v>0.11700000000000001</v>
      </c>
      <c r="J43" s="136">
        <v>0.43099999999999999</v>
      </c>
      <c r="K43" s="136">
        <v>7.1175782123599998E-2</v>
      </c>
      <c r="L43" s="134">
        <f t="shared" si="0"/>
        <v>0.12986495953664975</v>
      </c>
      <c r="M43" s="134">
        <f t="shared" si="1"/>
        <v>0.3</v>
      </c>
      <c r="N43" s="134">
        <f t="shared" si="2"/>
        <v>0.1</v>
      </c>
    </row>
    <row r="44" spans="1:14">
      <c r="A44" s="135" t="s">
        <v>234</v>
      </c>
      <c r="B44" s="135" t="s">
        <v>91</v>
      </c>
      <c r="C44" s="135" t="s">
        <v>150</v>
      </c>
      <c r="D44" s="135">
        <v>1400</v>
      </c>
      <c r="E44" s="136">
        <v>0.22</v>
      </c>
      <c r="F44" s="136">
        <v>50.8</v>
      </c>
      <c r="G44" s="136">
        <v>0</v>
      </c>
      <c r="H44" s="136">
        <v>0.70899999999999996</v>
      </c>
      <c r="I44" s="136">
        <v>0.11700000000000001</v>
      </c>
      <c r="J44" s="136">
        <v>0.43099999999999999</v>
      </c>
      <c r="K44" s="136">
        <v>1.85295843076</v>
      </c>
      <c r="L44" s="134">
        <f t="shared" si="0"/>
        <v>3.3808461874836708</v>
      </c>
      <c r="M44" s="134">
        <f t="shared" si="1"/>
        <v>6.5</v>
      </c>
      <c r="N44" s="134">
        <f t="shared" si="2"/>
        <v>1.5</v>
      </c>
    </row>
    <row r="45" spans="1:14">
      <c r="A45" s="135" t="s">
        <v>234</v>
      </c>
      <c r="B45" s="135" t="s">
        <v>95</v>
      </c>
      <c r="C45" s="135" t="s">
        <v>150</v>
      </c>
      <c r="D45" s="135">
        <v>8140</v>
      </c>
      <c r="E45" s="136">
        <v>0.22</v>
      </c>
      <c r="F45" s="136">
        <v>50.8</v>
      </c>
      <c r="G45" s="136">
        <v>0</v>
      </c>
      <c r="H45" s="136">
        <v>0.98599999999999999</v>
      </c>
      <c r="I45" s="136">
        <v>0.14299999999999999</v>
      </c>
      <c r="J45" s="136">
        <v>0.44600000000000001</v>
      </c>
      <c r="K45" s="136">
        <v>4.97488336881E-2</v>
      </c>
      <c r="L45" s="134">
        <f t="shared" si="0"/>
        <v>9.3929114592045337E-2</v>
      </c>
      <c r="M45" s="134">
        <f t="shared" si="1"/>
        <v>0.3</v>
      </c>
      <c r="N45" s="134">
        <f t="shared" si="2"/>
        <v>0</v>
      </c>
    </row>
    <row r="46" spans="1:14">
      <c r="A46" s="135" t="s">
        <v>234</v>
      </c>
      <c r="B46" s="135" t="s">
        <v>95</v>
      </c>
      <c r="C46" s="135" t="s">
        <v>150</v>
      </c>
      <c r="D46" s="135">
        <v>1400</v>
      </c>
      <c r="E46" s="136">
        <v>0.22</v>
      </c>
      <c r="F46" s="136">
        <v>50.8</v>
      </c>
      <c r="G46" s="136">
        <v>0</v>
      </c>
      <c r="H46" s="136">
        <v>0.70899999999999996</v>
      </c>
      <c r="I46" s="136">
        <v>0.11700000000000001</v>
      </c>
      <c r="J46" s="136">
        <v>0.43099999999999999</v>
      </c>
      <c r="K46" s="136">
        <v>2.1238580658999999</v>
      </c>
      <c r="L46" s="134">
        <f t="shared" si="0"/>
        <v>3.8751206317722766</v>
      </c>
      <c r="M46" s="134">
        <f t="shared" si="1"/>
        <v>7.5</v>
      </c>
      <c r="N46" s="134">
        <f t="shared" si="2"/>
        <v>1.7</v>
      </c>
    </row>
    <row r="47" spans="1:14">
      <c r="A47" s="135" t="s">
        <v>234</v>
      </c>
      <c r="B47" s="135" t="s">
        <v>93</v>
      </c>
      <c r="C47" s="135" t="s">
        <v>150</v>
      </c>
      <c r="D47" s="135">
        <v>4110</v>
      </c>
      <c r="E47" s="136">
        <v>0.22</v>
      </c>
      <c r="F47" s="136">
        <v>50.8</v>
      </c>
      <c r="G47" s="136">
        <v>0</v>
      </c>
      <c r="H47" s="136">
        <v>0.69099999999999995</v>
      </c>
      <c r="I47" s="136">
        <v>3.5999999999999997E-2</v>
      </c>
      <c r="J47" s="136">
        <v>0.26200000000000001</v>
      </c>
      <c r="K47" s="136">
        <v>2.0989900872099998</v>
      </c>
      <c r="L47" s="134">
        <f t="shared" si="0"/>
        <v>2.3280598720608512</v>
      </c>
      <c r="M47" s="134">
        <f t="shared" si="1"/>
        <v>4.4000000000000004</v>
      </c>
      <c r="N47" s="134">
        <f t="shared" si="2"/>
        <v>0.7</v>
      </c>
    </row>
    <row r="48" spans="1:14">
      <c r="A48" s="135" t="s">
        <v>234</v>
      </c>
      <c r="B48" s="135" t="s">
        <v>93</v>
      </c>
      <c r="C48" s="135" t="s">
        <v>150</v>
      </c>
      <c r="D48" s="135">
        <v>1411</v>
      </c>
      <c r="E48" s="136">
        <v>0.22</v>
      </c>
      <c r="F48" s="136">
        <v>50.8</v>
      </c>
      <c r="G48" s="136">
        <v>0</v>
      </c>
      <c r="H48" s="136">
        <v>1.4430000000000001</v>
      </c>
      <c r="I48" s="136">
        <v>0.22500000000000001</v>
      </c>
      <c r="J48" s="136">
        <v>0.43099999999999999</v>
      </c>
      <c r="K48" s="136">
        <v>2.1905842063199999E-4</v>
      </c>
      <c r="L48" s="134">
        <f t="shared" si="0"/>
        <v>3.9968669233779279E-4</v>
      </c>
      <c r="M48" s="134">
        <f t="shared" si="1"/>
        <v>0</v>
      </c>
      <c r="N48" s="134">
        <f t="shared" si="2"/>
        <v>0</v>
      </c>
    </row>
    <row r="49" spans="1:14">
      <c r="A49" s="135" t="s">
        <v>234</v>
      </c>
      <c r="B49" s="135" t="s">
        <v>93</v>
      </c>
      <c r="C49" s="135" t="s">
        <v>150</v>
      </c>
      <c r="D49" s="135">
        <v>1411</v>
      </c>
      <c r="E49" s="136">
        <v>0.22</v>
      </c>
      <c r="F49" s="136">
        <v>50.8</v>
      </c>
      <c r="G49" s="136">
        <v>0</v>
      </c>
      <c r="H49" s="136">
        <v>1.4430000000000001</v>
      </c>
      <c r="I49" s="136">
        <v>0.22500000000000001</v>
      </c>
      <c r="J49" s="136">
        <v>0.43099999999999999</v>
      </c>
      <c r="K49" s="136">
        <v>8.0172365797699999E-3</v>
      </c>
      <c r="L49" s="134">
        <f t="shared" si="0"/>
        <v>1.4627982622229016E-2</v>
      </c>
      <c r="M49" s="134">
        <f t="shared" si="1"/>
        <v>0.1</v>
      </c>
      <c r="N49" s="134">
        <f t="shared" si="2"/>
        <v>0</v>
      </c>
    </row>
    <row r="50" spans="1:14">
      <c r="A50" s="135" t="s">
        <v>234</v>
      </c>
      <c r="B50" s="135" t="s">
        <v>93</v>
      </c>
      <c r="C50" s="135" t="s">
        <v>150</v>
      </c>
      <c r="D50" s="135">
        <v>1400</v>
      </c>
      <c r="E50" s="136">
        <v>0.22</v>
      </c>
      <c r="F50" s="136">
        <v>50.8</v>
      </c>
      <c r="G50" s="136">
        <v>0</v>
      </c>
      <c r="H50" s="136">
        <v>0.70899999999999996</v>
      </c>
      <c r="I50" s="136">
        <v>0.11700000000000001</v>
      </c>
      <c r="J50" s="136">
        <v>0.43099999999999999</v>
      </c>
      <c r="K50" s="136">
        <v>0.68079224870300004</v>
      </c>
      <c r="L50" s="134">
        <f t="shared" si="0"/>
        <v>1.2421508439085371</v>
      </c>
      <c r="M50" s="134">
        <f t="shared" si="1"/>
        <v>2.4</v>
      </c>
      <c r="N50" s="134">
        <f t="shared" si="2"/>
        <v>0.5</v>
      </c>
    </row>
    <row r="51" spans="1:14">
      <c r="A51" s="135" t="s">
        <v>235</v>
      </c>
      <c r="B51" s="134"/>
      <c r="C51" s="135" t="s">
        <v>150</v>
      </c>
      <c r="D51" s="135">
        <v>4110</v>
      </c>
      <c r="E51" s="136">
        <v>0.22</v>
      </c>
      <c r="F51" s="136">
        <v>50.8</v>
      </c>
      <c r="G51" s="136">
        <v>0</v>
      </c>
      <c r="H51" s="136">
        <v>0.69099999999999995</v>
      </c>
      <c r="I51" s="136">
        <v>3.5999999999999997E-2</v>
      </c>
      <c r="J51" s="136">
        <v>0.26200000000000001</v>
      </c>
      <c r="K51" s="136">
        <v>0.45742697031700003</v>
      </c>
      <c r="L51" s="134">
        <f t="shared" si="0"/>
        <v>0.5073475003442619</v>
      </c>
      <c r="M51" s="134">
        <f t="shared" si="1"/>
        <v>1</v>
      </c>
      <c r="N51" s="134">
        <f t="shared" si="2"/>
        <v>0.2</v>
      </c>
    </row>
    <row r="52" spans="1:14">
      <c r="A52" s="135" t="s">
        <v>235</v>
      </c>
      <c r="B52" s="135" t="s">
        <v>95</v>
      </c>
      <c r="C52" s="135" t="s">
        <v>150</v>
      </c>
      <c r="D52" s="135">
        <v>4110</v>
      </c>
      <c r="E52" s="136">
        <v>0.22</v>
      </c>
      <c r="F52" s="136">
        <v>50.8</v>
      </c>
      <c r="G52" s="136">
        <v>0</v>
      </c>
      <c r="H52" s="136">
        <v>0.69099999999999995</v>
      </c>
      <c r="I52" s="136">
        <v>3.5999999999999997E-2</v>
      </c>
      <c r="J52" s="136">
        <v>0.26200000000000001</v>
      </c>
      <c r="K52" s="136">
        <v>1.68379796617</v>
      </c>
      <c r="L52" s="134">
        <f t="shared" si="0"/>
        <v>1.8675564508780191</v>
      </c>
      <c r="M52" s="134">
        <f t="shared" si="1"/>
        <v>3.5</v>
      </c>
      <c r="N52" s="134">
        <f t="shared" si="2"/>
        <v>0.6</v>
      </c>
    </row>
    <row r="53" spans="1:14">
      <c r="A53" s="135" t="s">
        <v>235</v>
      </c>
      <c r="B53" s="135" t="s">
        <v>95</v>
      </c>
      <c r="C53" s="135" t="s">
        <v>150</v>
      </c>
      <c r="D53" s="135">
        <v>1210</v>
      </c>
      <c r="E53" s="136">
        <v>0.22</v>
      </c>
      <c r="F53" s="136">
        <v>50.8</v>
      </c>
      <c r="G53" s="136">
        <v>0</v>
      </c>
      <c r="H53" s="136">
        <v>1.2450000000000001</v>
      </c>
      <c r="I53" s="136">
        <v>0.21299999999999999</v>
      </c>
      <c r="J53" s="136">
        <v>0.28799999999999998</v>
      </c>
      <c r="K53" s="136">
        <v>0.21051026275900001</v>
      </c>
      <c r="L53" s="134">
        <f t="shared" si="0"/>
        <v>0.25665411235577279</v>
      </c>
      <c r="M53" s="134">
        <f t="shared" si="1"/>
        <v>0.9</v>
      </c>
      <c r="N53" s="134">
        <f t="shared" si="2"/>
        <v>0.2</v>
      </c>
    </row>
    <row r="54" spans="1:14">
      <c r="A54" s="135" t="s">
        <v>235</v>
      </c>
      <c r="B54" s="135" t="s">
        <v>92</v>
      </c>
      <c r="C54" s="135" t="s">
        <v>150</v>
      </c>
      <c r="D54" s="135">
        <v>4110</v>
      </c>
      <c r="E54" s="136">
        <v>0.22</v>
      </c>
      <c r="F54" s="136">
        <v>50.8</v>
      </c>
      <c r="G54" s="136">
        <v>0</v>
      </c>
      <c r="H54" s="136">
        <v>0.69099999999999995</v>
      </c>
      <c r="I54" s="136">
        <v>3.5999999999999997E-2</v>
      </c>
      <c r="J54" s="136">
        <v>0.26200000000000001</v>
      </c>
      <c r="K54" s="136">
        <v>2.2996489870899999</v>
      </c>
      <c r="L54" s="134">
        <f t="shared" si="0"/>
        <v>2.5506173465477553</v>
      </c>
      <c r="M54" s="134">
        <f t="shared" si="1"/>
        <v>4.8</v>
      </c>
      <c r="N54" s="134">
        <f t="shared" si="2"/>
        <v>0.8</v>
      </c>
    </row>
    <row r="55" spans="1:14">
      <c r="A55" s="135" t="s">
        <v>235</v>
      </c>
      <c r="B55" s="135" t="s">
        <v>92</v>
      </c>
      <c r="C55" s="135" t="s">
        <v>150</v>
      </c>
      <c r="D55" s="135">
        <v>6170</v>
      </c>
      <c r="E55" s="136">
        <v>0.22</v>
      </c>
      <c r="F55" s="136">
        <v>50.8</v>
      </c>
      <c r="G55" s="136">
        <v>0</v>
      </c>
      <c r="H55" s="136">
        <v>0.60699999999999998</v>
      </c>
      <c r="I55" s="136">
        <v>3.3000000000000002E-2</v>
      </c>
      <c r="J55" s="136">
        <v>2.5999999999999999E-2</v>
      </c>
      <c r="K55" s="136">
        <v>2.4413685985499999E-2</v>
      </c>
      <c r="L55" s="134">
        <f t="shared" si="0"/>
        <v>2.6871330374706997E-3</v>
      </c>
      <c r="M55" s="134">
        <f t="shared" si="1"/>
        <v>0</v>
      </c>
      <c r="N55" s="134">
        <f t="shared" si="2"/>
        <v>0</v>
      </c>
    </row>
    <row r="56" spans="1:14">
      <c r="A56" s="135" t="s">
        <v>235</v>
      </c>
      <c r="B56" s="135" t="s">
        <v>95</v>
      </c>
      <c r="C56" s="135" t="s">
        <v>150</v>
      </c>
      <c r="D56" s="135">
        <v>4110</v>
      </c>
      <c r="E56" s="136">
        <v>0.22</v>
      </c>
      <c r="F56" s="136">
        <v>50.8</v>
      </c>
      <c r="G56" s="136">
        <v>0</v>
      </c>
      <c r="H56" s="136">
        <v>0.69099999999999995</v>
      </c>
      <c r="I56" s="136">
        <v>3.5999999999999997E-2</v>
      </c>
      <c r="J56" s="136">
        <v>0.26200000000000001</v>
      </c>
      <c r="K56" s="136">
        <v>2.01698570045E-2</v>
      </c>
      <c r="L56" s="134">
        <f t="shared" si="0"/>
        <v>2.2371060732257766E-2</v>
      </c>
      <c r="M56" s="134">
        <f t="shared" si="1"/>
        <v>0</v>
      </c>
      <c r="N56" s="134">
        <f t="shared" si="2"/>
        <v>0</v>
      </c>
    </row>
    <row r="57" spans="1:14">
      <c r="A57" s="135" t="s">
        <v>235</v>
      </c>
      <c r="B57" s="135" t="s">
        <v>95</v>
      </c>
      <c r="C57" s="135" t="s">
        <v>150</v>
      </c>
      <c r="D57" s="135">
        <v>4110</v>
      </c>
      <c r="E57" s="136">
        <v>0.22</v>
      </c>
      <c r="F57" s="136">
        <v>50.8</v>
      </c>
      <c r="G57" s="136">
        <v>0</v>
      </c>
      <c r="H57" s="136">
        <v>0.69099999999999995</v>
      </c>
      <c r="I57" s="136">
        <v>3.5999999999999997E-2</v>
      </c>
      <c r="J57" s="136">
        <v>0.26200000000000001</v>
      </c>
      <c r="K57" s="136">
        <v>6.5756154840000001</v>
      </c>
      <c r="L57" s="134">
        <f t="shared" si="0"/>
        <v>7.2932343204872003</v>
      </c>
      <c r="M57" s="134">
        <f t="shared" si="1"/>
        <v>13.7</v>
      </c>
      <c r="N57" s="134">
        <f t="shared" si="2"/>
        <v>2.2000000000000002</v>
      </c>
    </row>
    <row r="58" spans="1:14">
      <c r="A58" s="135" t="s">
        <v>235</v>
      </c>
      <c r="B58" s="135" t="s">
        <v>93</v>
      </c>
      <c r="C58" s="135" t="s">
        <v>150</v>
      </c>
      <c r="D58" s="135">
        <v>4110</v>
      </c>
      <c r="E58" s="136">
        <v>0.22</v>
      </c>
      <c r="F58" s="136">
        <v>50.8</v>
      </c>
      <c r="G58" s="136">
        <v>0</v>
      </c>
      <c r="H58" s="136">
        <v>0.69099999999999995</v>
      </c>
      <c r="I58" s="136">
        <v>3.5999999999999997E-2</v>
      </c>
      <c r="J58" s="136">
        <v>0.26200000000000001</v>
      </c>
      <c r="K58" s="136">
        <v>1.46066887154</v>
      </c>
      <c r="L58" s="134">
        <f t="shared" si="0"/>
        <v>1.6200765343873986</v>
      </c>
      <c r="M58" s="134">
        <f t="shared" si="1"/>
        <v>3</v>
      </c>
      <c r="N58" s="134">
        <f t="shared" si="2"/>
        <v>0.5</v>
      </c>
    </row>
    <row r="59" spans="1:14">
      <c r="A59" s="135" t="s">
        <v>235</v>
      </c>
      <c r="B59" s="135" t="s">
        <v>93</v>
      </c>
      <c r="C59" s="135" t="s">
        <v>150</v>
      </c>
      <c r="D59" s="135">
        <v>6170</v>
      </c>
      <c r="E59" s="136">
        <v>0.22</v>
      </c>
      <c r="F59" s="136">
        <v>50.8</v>
      </c>
      <c r="G59" s="136">
        <v>0</v>
      </c>
      <c r="H59" s="136">
        <v>0.60699999999999998</v>
      </c>
      <c r="I59" s="136">
        <v>3.3000000000000002E-2</v>
      </c>
      <c r="J59" s="136">
        <v>2.5999999999999999E-2</v>
      </c>
      <c r="K59" s="136">
        <v>0.360095276242</v>
      </c>
      <c r="L59" s="134">
        <f t="shared" si="0"/>
        <v>3.9634486738369466E-2</v>
      </c>
      <c r="M59" s="134">
        <f t="shared" si="1"/>
        <v>0.1</v>
      </c>
      <c r="N59" s="134">
        <f t="shared" si="2"/>
        <v>0.1</v>
      </c>
    </row>
    <row r="60" spans="1:14">
      <c r="A60" s="135" t="s">
        <v>235</v>
      </c>
      <c r="B60" s="135" t="s">
        <v>93</v>
      </c>
      <c r="C60" s="135" t="s">
        <v>150</v>
      </c>
      <c r="D60" s="135">
        <v>1210</v>
      </c>
      <c r="E60" s="136">
        <v>0.22</v>
      </c>
      <c r="F60" s="136">
        <v>50.8</v>
      </c>
      <c r="G60" s="136">
        <v>0</v>
      </c>
      <c r="H60" s="136">
        <v>1.2450000000000001</v>
      </c>
      <c r="I60" s="136">
        <v>0.21299999999999999</v>
      </c>
      <c r="J60" s="136">
        <v>0.28799999999999998</v>
      </c>
      <c r="K60" s="136">
        <v>2.6296526230299998E-2</v>
      </c>
      <c r="L60" s="134">
        <f t="shared" si="0"/>
        <v>3.2060724779981752E-2</v>
      </c>
      <c r="M60" s="134">
        <f t="shared" si="1"/>
        <v>0.1</v>
      </c>
      <c r="N60" s="134">
        <f t="shared" si="2"/>
        <v>0</v>
      </c>
    </row>
    <row r="61" spans="1:14">
      <c r="A61" s="135" t="s">
        <v>235</v>
      </c>
      <c r="B61" s="135" t="s">
        <v>95</v>
      </c>
      <c r="C61" s="135" t="s">
        <v>150</v>
      </c>
      <c r="D61" s="135">
        <v>4110</v>
      </c>
      <c r="E61" s="136">
        <v>0.22</v>
      </c>
      <c r="F61" s="136">
        <v>50.8</v>
      </c>
      <c r="G61" s="136">
        <v>0</v>
      </c>
      <c r="H61" s="136">
        <v>0.69099999999999995</v>
      </c>
      <c r="I61" s="136">
        <v>3.5999999999999997E-2</v>
      </c>
      <c r="J61" s="136">
        <v>0.26200000000000001</v>
      </c>
      <c r="K61" s="136">
        <v>6.7761175250500001</v>
      </c>
      <c r="L61" s="134">
        <f t="shared" si="0"/>
        <v>7.5156178176171231</v>
      </c>
      <c r="M61" s="134">
        <f t="shared" si="1"/>
        <v>14.1</v>
      </c>
      <c r="N61" s="134">
        <f t="shared" si="2"/>
        <v>2.2000000000000002</v>
      </c>
    </row>
    <row r="62" spans="1:14">
      <c r="A62" s="135" t="s">
        <v>241</v>
      </c>
      <c r="B62" s="135" t="s">
        <v>95</v>
      </c>
      <c r="C62" s="135" t="s">
        <v>150</v>
      </c>
      <c r="D62" s="135">
        <v>8140</v>
      </c>
      <c r="E62" s="136">
        <v>0.22</v>
      </c>
      <c r="F62" s="136">
        <v>50.8</v>
      </c>
      <c r="G62" s="136">
        <v>0</v>
      </c>
      <c r="H62" s="136">
        <v>0.98599999999999999</v>
      </c>
      <c r="I62" s="136">
        <v>0.14299999999999999</v>
      </c>
      <c r="J62" s="136">
        <v>0.44600000000000001</v>
      </c>
      <c r="K62" s="136">
        <v>1.74615455225E-2</v>
      </c>
      <c r="L62" s="134">
        <f t="shared" si="0"/>
        <v>3.2968562049514837E-2</v>
      </c>
      <c r="M62" s="134">
        <f t="shared" si="1"/>
        <v>0.1</v>
      </c>
      <c r="N62" s="134">
        <f t="shared" si="2"/>
        <v>0</v>
      </c>
    </row>
    <row r="63" spans="1:14">
      <c r="A63" s="135" t="s">
        <v>241</v>
      </c>
      <c r="B63" s="135" t="s">
        <v>95</v>
      </c>
      <c r="C63" s="135" t="s">
        <v>150</v>
      </c>
      <c r="D63" s="135">
        <v>1400</v>
      </c>
      <c r="E63" s="136">
        <v>0.22</v>
      </c>
      <c r="F63" s="136">
        <v>50.8</v>
      </c>
      <c r="G63" s="136">
        <v>0</v>
      </c>
      <c r="H63" s="136">
        <v>0.70899999999999996</v>
      </c>
      <c r="I63" s="136">
        <v>0.11700000000000001</v>
      </c>
      <c r="J63" s="136">
        <v>0.43099999999999999</v>
      </c>
      <c r="K63" s="136">
        <v>1.2227367032500001</v>
      </c>
      <c r="L63" s="134">
        <f t="shared" si="0"/>
        <v>2.2309646308598419</v>
      </c>
      <c r="M63" s="134">
        <f t="shared" si="1"/>
        <v>4.3</v>
      </c>
      <c r="N63" s="134">
        <f t="shared" si="2"/>
        <v>1</v>
      </c>
    </row>
    <row r="64" spans="1:14">
      <c r="A64" s="135" t="s">
        <v>241</v>
      </c>
      <c r="B64" s="135" t="s">
        <v>95</v>
      </c>
      <c r="C64" s="135" t="s">
        <v>150</v>
      </c>
      <c r="D64" s="135">
        <v>1400</v>
      </c>
      <c r="E64" s="136">
        <v>0.22</v>
      </c>
      <c r="F64" s="136">
        <v>50.8</v>
      </c>
      <c r="G64" s="136">
        <v>0</v>
      </c>
      <c r="H64" s="136">
        <v>0.70899999999999996</v>
      </c>
      <c r="I64" s="136">
        <v>0.11700000000000001</v>
      </c>
      <c r="J64" s="136">
        <v>0.43099999999999999</v>
      </c>
      <c r="K64" s="136">
        <v>2.2068410587699998</v>
      </c>
      <c r="L64" s="134">
        <f t="shared" si="0"/>
        <v>4.0265286344631157</v>
      </c>
      <c r="M64" s="134">
        <f t="shared" si="1"/>
        <v>7.8</v>
      </c>
      <c r="N64" s="134">
        <f t="shared" si="2"/>
        <v>1.8</v>
      </c>
    </row>
    <row r="65" spans="1:14">
      <c r="A65" s="135" t="s">
        <v>242</v>
      </c>
      <c r="B65" s="134"/>
      <c r="C65" s="135" t="s">
        <v>150</v>
      </c>
      <c r="D65" s="135">
        <v>2210</v>
      </c>
      <c r="E65" s="136">
        <v>0.22</v>
      </c>
      <c r="F65" s="136">
        <v>50.8</v>
      </c>
      <c r="G65" s="136">
        <v>0</v>
      </c>
      <c r="H65" s="136">
        <v>1.347</v>
      </c>
      <c r="I65" s="136">
        <v>0.27400000000000002</v>
      </c>
      <c r="J65" s="136">
        <v>0.315</v>
      </c>
      <c r="K65" s="136">
        <v>0.42649119291499998</v>
      </c>
      <c r="L65" s="134">
        <f t="shared" si="0"/>
        <v>0.56872600575215249</v>
      </c>
      <c r="M65" s="134">
        <f t="shared" si="1"/>
        <v>2.1</v>
      </c>
      <c r="N65" s="134">
        <f t="shared" si="2"/>
        <v>0.5</v>
      </c>
    </row>
    <row r="66" spans="1:14">
      <c r="A66" s="135" t="s">
        <v>242</v>
      </c>
      <c r="B66" s="134"/>
      <c r="C66" s="135" t="s">
        <v>150</v>
      </c>
      <c r="D66" s="135">
        <v>4220</v>
      </c>
      <c r="E66" s="136">
        <v>0.22</v>
      </c>
      <c r="F66" s="136">
        <v>50.8</v>
      </c>
      <c r="G66" s="136">
        <v>0</v>
      </c>
      <c r="H66" s="136">
        <v>0.69099999999999995</v>
      </c>
      <c r="I66" s="136">
        <v>3.5999999999999997E-2</v>
      </c>
      <c r="J66" s="136">
        <v>0.26200000000000001</v>
      </c>
      <c r="K66" s="136">
        <v>6.7594926190900004E-2</v>
      </c>
      <c r="L66" s="134">
        <f t="shared" si="0"/>
        <v>7.4971785802533553E-2</v>
      </c>
      <c r="M66" s="134">
        <f t="shared" si="1"/>
        <v>0.1</v>
      </c>
      <c r="N66" s="134">
        <f t="shared" si="2"/>
        <v>0</v>
      </c>
    </row>
    <row r="67" spans="1:14">
      <c r="A67" s="135" t="s">
        <v>242</v>
      </c>
      <c r="B67" s="134"/>
      <c r="C67" s="135" t="s">
        <v>150</v>
      </c>
      <c r="D67" s="135">
        <v>5300</v>
      </c>
      <c r="E67" s="136">
        <v>0.22</v>
      </c>
      <c r="F67" s="136">
        <v>50.8</v>
      </c>
      <c r="G67" s="136">
        <v>0</v>
      </c>
      <c r="H67" s="136">
        <v>0.505</v>
      </c>
      <c r="I67" s="136">
        <v>6.8000000000000005E-2</v>
      </c>
      <c r="J67" s="136">
        <v>5.2999999999999999E-2</v>
      </c>
      <c r="K67" s="136">
        <v>0.288400933847</v>
      </c>
      <c r="L67" s="134">
        <f t="shared" ref="L67:L130" si="3">F67*J67*K67/12</f>
        <v>6.4707556190805218E-2</v>
      </c>
      <c r="M67" s="134">
        <f t="shared" ref="M67:M130" si="4">ROUND(2.721*H67*L67,1)</f>
        <v>0.1</v>
      </c>
      <c r="N67" s="134">
        <f t="shared" ref="N67:N130" si="5">ROUND((2.721*I67*L67)+(E67*K67),1)</f>
        <v>0.1</v>
      </c>
    </row>
    <row r="68" spans="1:14">
      <c r="A68" s="135" t="s">
        <v>242</v>
      </c>
      <c r="B68" s="135" t="s">
        <v>93</v>
      </c>
      <c r="C68" s="135" t="s">
        <v>150</v>
      </c>
      <c r="D68" s="135">
        <v>1390</v>
      </c>
      <c r="E68" s="136">
        <v>0.22</v>
      </c>
      <c r="F68" s="136">
        <v>50.8</v>
      </c>
      <c r="G68" s="136">
        <v>0</v>
      </c>
      <c r="H68" s="136">
        <v>1.395</v>
      </c>
      <c r="I68" s="136">
        <v>0.33900000000000002</v>
      </c>
      <c r="J68" s="136">
        <v>0.39300000000000002</v>
      </c>
      <c r="K68" s="136">
        <v>0.16894836120100001</v>
      </c>
      <c r="L68" s="134">
        <f t="shared" si="3"/>
        <v>0.28107938853010372</v>
      </c>
      <c r="M68" s="134">
        <f t="shared" si="4"/>
        <v>1.1000000000000001</v>
      </c>
      <c r="N68" s="134">
        <f t="shared" si="5"/>
        <v>0.3</v>
      </c>
    </row>
    <row r="69" spans="1:14">
      <c r="A69" s="135" t="s">
        <v>242</v>
      </c>
      <c r="B69" s="135" t="s">
        <v>93</v>
      </c>
      <c r="C69" s="135" t="s">
        <v>150</v>
      </c>
      <c r="D69" s="135">
        <v>2210</v>
      </c>
      <c r="E69" s="136">
        <v>0.22</v>
      </c>
      <c r="F69" s="136">
        <v>50.8</v>
      </c>
      <c r="G69" s="136">
        <v>0</v>
      </c>
      <c r="H69" s="136">
        <v>1.347</v>
      </c>
      <c r="I69" s="136">
        <v>0.27400000000000002</v>
      </c>
      <c r="J69" s="136">
        <v>0.315</v>
      </c>
      <c r="K69" s="136">
        <v>2.9365460933700001</v>
      </c>
      <c r="L69" s="134">
        <f t="shared" si="3"/>
        <v>3.9158842155088949</v>
      </c>
      <c r="M69" s="134">
        <f t="shared" si="4"/>
        <v>14.4</v>
      </c>
      <c r="N69" s="134">
        <f t="shared" si="5"/>
        <v>3.6</v>
      </c>
    </row>
    <row r="70" spans="1:14">
      <c r="A70" s="135" t="s">
        <v>242</v>
      </c>
      <c r="B70" s="135" t="s">
        <v>93</v>
      </c>
      <c r="C70" s="135" t="s">
        <v>150</v>
      </c>
      <c r="D70" s="135">
        <v>4220</v>
      </c>
      <c r="E70" s="136">
        <v>0.22</v>
      </c>
      <c r="F70" s="136">
        <v>50.8</v>
      </c>
      <c r="G70" s="136">
        <v>0</v>
      </c>
      <c r="H70" s="136">
        <v>0.69099999999999995</v>
      </c>
      <c r="I70" s="136">
        <v>3.5999999999999997E-2</v>
      </c>
      <c r="J70" s="136">
        <v>0.26200000000000001</v>
      </c>
      <c r="K70" s="136">
        <v>0.275100039149</v>
      </c>
      <c r="L70" s="134">
        <f t="shared" si="3"/>
        <v>0.30512262342146085</v>
      </c>
      <c r="M70" s="134">
        <f t="shared" si="4"/>
        <v>0.6</v>
      </c>
      <c r="N70" s="134">
        <f t="shared" si="5"/>
        <v>0.1</v>
      </c>
    </row>
    <row r="71" spans="1:14">
      <c r="A71" s="135" t="s">
        <v>242</v>
      </c>
      <c r="B71" s="135" t="s">
        <v>95</v>
      </c>
      <c r="C71" s="135" t="s">
        <v>150</v>
      </c>
      <c r="D71" s="135">
        <v>1400</v>
      </c>
      <c r="E71" s="136">
        <v>0.22</v>
      </c>
      <c r="F71" s="136">
        <v>50.8</v>
      </c>
      <c r="G71" s="136">
        <v>0</v>
      </c>
      <c r="H71" s="136">
        <v>0.70899999999999996</v>
      </c>
      <c r="I71" s="136">
        <v>0.11700000000000001</v>
      </c>
      <c r="J71" s="136">
        <v>0.43099999999999999</v>
      </c>
      <c r="K71" s="136">
        <v>6.6880614476300004E-2</v>
      </c>
      <c r="L71" s="134">
        <f t="shared" si="3"/>
        <v>0.12202813981964111</v>
      </c>
      <c r="M71" s="134">
        <f t="shared" si="4"/>
        <v>0.2</v>
      </c>
      <c r="N71" s="134">
        <f t="shared" si="5"/>
        <v>0.1</v>
      </c>
    </row>
    <row r="72" spans="1:14">
      <c r="A72" s="135" t="s">
        <v>242</v>
      </c>
      <c r="B72" s="135" t="s">
        <v>95</v>
      </c>
      <c r="C72" s="135" t="s">
        <v>150</v>
      </c>
      <c r="D72" s="135">
        <v>4220</v>
      </c>
      <c r="E72" s="136">
        <v>0.22</v>
      </c>
      <c r="F72" s="136">
        <v>50.8</v>
      </c>
      <c r="G72" s="136">
        <v>0</v>
      </c>
      <c r="H72" s="136">
        <v>0.69099999999999995</v>
      </c>
      <c r="I72" s="136">
        <v>3.5999999999999997E-2</v>
      </c>
      <c r="J72" s="136">
        <v>0.26200000000000001</v>
      </c>
      <c r="K72" s="136">
        <v>4.4673953822899998E-4</v>
      </c>
      <c r="L72" s="134">
        <f t="shared" si="3"/>
        <v>4.9549371316772481E-4</v>
      </c>
      <c r="M72" s="134">
        <f t="shared" si="4"/>
        <v>0</v>
      </c>
      <c r="N72" s="134">
        <f t="shared" si="5"/>
        <v>0</v>
      </c>
    </row>
    <row r="73" spans="1:14">
      <c r="A73" s="135" t="s">
        <v>242</v>
      </c>
      <c r="B73" s="135" t="s">
        <v>95</v>
      </c>
      <c r="C73" s="135" t="s">
        <v>150</v>
      </c>
      <c r="D73" s="135">
        <v>1330</v>
      </c>
      <c r="E73" s="136">
        <v>0.22</v>
      </c>
      <c r="F73" s="136">
        <v>50.8</v>
      </c>
      <c r="G73" s="136">
        <v>0</v>
      </c>
      <c r="H73" s="136">
        <v>1.395</v>
      </c>
      <c r="I73" s="136">
        <v>0.33900000000000002</v>
      </c>
      <c r="J73" s="136">
        <v>0.39300000000000002</v>
      </c>
      <c r="K73" s="136">
        <v>0.24334337317800001</v>
      </c>
      <c r="L73" s="134">
        <f t="shared" si="3"/>
        <v>0.40485036995623863</v>
      </c>
      <c r="M73" s="134">
        <f t="shared" si="4"/>
        <v>1.5</v>
      </c>
      <c r="N73" s="134">
        <f t="shared" si="5"/>
        <v>0.4</v>
      </c>
    </row>
    <row r="74" spans="1:14">
      <c r="A74" s="135" t="s">
        <v>242</v>
      </c>
      <c r="B74" s="135" t="s">
        <v>95</v>
      </c>
      <c r="C74" s="135" t="s">
        <v>150</v>
      </c>
      <c r="D74" s="135">
        <v>1710</v>
      </c>
      <c r="E74" s="136">
        <v>0.22</v>
      </c>
      <c r="F74" s="136">
        <v>50.8</v>
      </c>
      <c r="G74" s="136">
        <v>0</v>
      </c>
      <c r="H74" s="136">
        <v>0.96799999999999997</v>
      </c>
      <c r="I74" s="136">
        <v>0.125</v>
      </c>
      <c r="J74" s="136">
        <v>0.34100000000000003</v>
      </c>
      <c r="K74" s="136">
        <v>1.6014865486600001</v>
      </c>
      <c r="L74" s="134">
        <f t="shared" si="3"/>
        <v>2.3118525987606211</v>
      </c>
      <c r="M74" s="134">
        <f t="shared" si="4"/>
        <v>6.1</v>
      </c>
      <c r="N74" s="134">
        <f t="shared" si="5"/>
        <v>1.1000000000000001</v>
      </c>
    </row>
    <row r="75" spans="1:14">
      <c r="A75" s="135" t="s">
        <v>242</v>
      </c>
      <c r="B75" s="135" t="s">
        <v>95</v>
      </c>
      <c r="C75" s="135" t="s">
        <v>150</v>
      </c>
      <c r="D75" s="135">
        <v>2210</v>
      </c>
      <c r="E75" s="136">
        <v>0.22</v>
      </c>
      <c r="F75" s="136">
        <v>50.8</v>
      </c>
      <c r="G75" s="136">
        <v>0</v>
      </c>
      <c r="H75" s="136">
        <v>1.347</v>
      </c>
      <c r="I75" s="136">
        <v>0.27400000000000002</v>
      </c>
      <c r="J75" s="136">
        <v>0.315</v>
      </c>
      <c r="K75" s="136">
        <v>10.653377152699999</v>
      </c>
      <c r="L75" s="134">
        <f t="shared" si="3"/>
        <v>14.206278433125448</v>
      </c>
      <c r="M75" s="134">
        <f t="shared" si="4"/>
        <v>52.1</v>
      </c>
      <c r="N75" s="134">
        <f t="shared" si="5"/>
        <v>12.9</v>
      </c>
    </row>
    <row r="76" spans="1:14">
      <c r="A76" s="135" t="s">
        <v>242</v>
      </c>
      <c r="B76" s="135" t="s">
        <v>95</v>
      </c>
      <c r="C76" s="135" t="s">
        <v>150</v>
      </c>
      <c r="D76" s="135">
        <v>4220</v>
      </c>
      <c r="E76" s="136">
        <v>0.22</v>
      </c>
      <c r="F76" s="136">
        <v>50.8</v>
      </c>
      <c r="G76" s="136">
        <v>0</v>
      </c>
      <c r="H76" s="136">
        <v>0.69099999999999995</v>
      </c>
      <c r="I76" s="136">
        <v>3.5999999999999997E-2</v>
      </c>
      <c r="J76" s="136">
        <v>0.26200000000000001</v>
      </c>
      <c r="K76" s="136">
        <v>0.23800829754700001</v>
      </c>
      <c r="L76" s="134">
        <f t="shared" si="3"/>
        <v>0.26398293641929593</v>
      </c>
      <c r="M76" s="134">
        <f t="shared" si="4"/>
        <v>0.5</v>
      </c>
      <c r="N76" s="134">
        <f t="shared" si="5"/>
        <v>0.1</v>
      </c>
    </row>
    <row r="77" spans="1:14">
      <c r="A77" s="135" t="s">
        <v>242</v>
      </c>
      <c r="B77" s="135" t="s">
        <v>95</v>
      </c>
      <c r="C77" s="135" t="s">
        <v>150</v>
      </c>
      <c r="D77" s="135">
        <v>5300</v>
      </c>
      <c r="E77" s="136">
        <v>0.22</v>
      </c>
      <c r="F77" s="136">
        <v>50.8</v>
      </c>
      <c r="G77" s="136">
        <v>0</v>
      </c>
      <c r="H77" s="136">
        <v>0.505</v>
      </c>
      <c r="I77" s="136">
        <v>6.8000000000000005E-2</v>
      </c>
      <c r="J77" s="136">
        <v>5.2999999999999999E-2</v>
      </c>
      <c r="K77" s="136">
        <v>2.4678088451900001E-2</v>
      </c>
      <c r="L77" s="134">
        <f t="shared" si="3"/>
        <v>5.5369404456579625E-3</v>
      </c>
      <c r="M77" s="134">
        <f t="shared" si="4"/>
        <v>0</v>
      </c>
      <c r="N77" s="134">
        <f t="shared" si="5"/>
        <v>0</v>
      </c>
    </row>
    <row r="78" spans="1:14">
      <c r="A78" s="135" t="s">
        <v>242</v>
      </c>
      <c r="B78" s="135" t="s">
        <v>95</v>
      </c>
      <c r="C78" s="135" t="s">
        <v>150</v>
      </c>
      <c r="D78" s="135">
        <v>2210</v>
      </c>
      <c r="E78" s="136">
        <v>0.22</v>
      </c>
      <c r="F78" s="136">
        <v>50.8</v>
      </c>
      <c r="G78" s="136">
        <v>0</v>
      </c>
      <c r="H78" s="136">
        <v>1.347</v>
      </c>
      <c r="I78" s="136">
        <v>0.27400000000000002</v>
      </c>
      <c r="J78" s="136">
        <v>0.315</v>
      </c>
      <c r="K78" s="136">
        <v>2.3077240893500002</v>
      </c>
      <c r="L78" s="134">
        <f t="shared" si="3"/>
        <v>3.0773500731482248</v>
      </c>
      <c r="M78" s="134">
        <f t="shared" si="4"/>
        <v>11.3</v>
      </c>
      <c r="N78" s="134">
        <f t="shared" si="5"/>
        <v>2.8</v>
      </c>
    </row>
    <row r="79" spans="1:14">
      <c r="A79" s="135" t="s">
        <v>242</v>
      </c>
      <c r="B79" s="135" t="s">
        <v>95</v>
      </c>
      <c r="C79" s="135" t="s">
        <v>150</v>
      </c>
      <c r="D79" s="135">
        <v>4200</v>
      </c>
      <c r="E79" s="136">
        <v>0.22</v>
      </c>
      <c r="F79" s="136">
        <v>50.8</v>
      </c>
      <c r="G79" s="136">
        <v>0</v>
      </c>
      <c r="H79" s="136">
        <v>0.69099999999999995</v>
      </c>
      <c r="I79" s="136">
        <v>3.5999999999999997E-2</v>
      </c>
      <c r="J79" s="136">
        <v>0.26200000000000001</v>
      </c>
      <c r="K79" s="136">
        <v>0.525871906266</v>
      </c>
      <c r="L79" s="134">
        <f t="shared" si="3"/>
        <v>0.58326206030316274</v>
      </c>
      <c r="M79" s="134">
        <f t="shared" si="4"/>
        <v>1.1000000000000001</v>
      </c>
      <c r="N79" s="134">
        <f t="shared" si="5"/>
        <v>0.2</v>
      </c>
    </row>
    <row r="80" spans="1:14">
      <c r="A80" s="135" t="s">
        <v>242</v>
      </c>
      <c r="B80" s="135" t="s">
        <v>95</v>
      </c>
      <c r="C80" s="135" t="s">
        <v>150</v>
      </c>
      <c r="D80" s="135">
        <v>4200</v>
      </c>
      <c r="E80" s="136">
        <v>0.22</v>
      </c>
      <c r="F80" s="136">
        <v>50.8</v>
      </c>
      <c r="G80" s="136">
        <v>0</v>
      </c>
      <c r="H80" s="136">
        <v>0.69099999999999995</v>
      </c>
      <c r="I80" s="136">
        <v>3.5999999999999997E-2</v>
      </c>
      <c r="J80" s="136">
        <v>0.26200000000000001</v>
      </c>
      <c r="K80" s="136">
        <v>0.16047781838799999</v>
      </c>
      <c r="L80" s="134">
        <f t="shared" si="3"/>
        <v>0.17799129763474372</v>
      </c>
      <c r="M80" s="134">
        <f t="shared" si="4"/>
        <v>0.3</v>
      </c>
      <c r="N80" s="134">
        <f t="shared" si="5"/>
        <v>0.1</v>
      </c>
    </row>
    <row r="81" spans="1:14">
      <c r="A81" s="135" t="s">
        <v>242</v>
      </c>
      <c r="B81" s="135" t="s">
        <v>95</v>
      </c>
      <c r="C81" s="135" t="s">
        <v>150</v>
      </c>
      <c r="D81" s="135">
        <v>5300</v>
      </c>
      <c r="E81" s="136">
        <v>0.22</v>
      </c>
      <c r="F81" s="136">
        <v>50.8</v>
      </c>
      <c r="G81" s="136">
        <v>0</v>
      </c>
      <c r="H81" s="136">
        <v>0.505</v>
      </c>
      <c r="I81" s="136">
        <v>6.8000000000000005E-2</v>
      </c>
      <c r="J81" s="136">
        <v>5.2999999999999999E-2</v>
      </c>
      <c r="K81" s="136">
        <v>1.7177442340500001E-3</v>
      </c>
      <c r="L81" s="134">
        <f t="shared" si="3"/>
        <v>3.8540454797968501E-4</v>
      </c>
      <c r="M81" s="134">
        <f t="shared" si="4"/>
        <v>0</v>
      </c>
      <c r="N81" s="134">
        <f t="shared" si="5"/>
        <v>0</v>
      </c>
    </row>
    <row r="82" spans="1:14">
      <c r="A82" s="135" t="s">
        <v>242</v>
      </c>
      <c r="B82" s="135" t="s">
        <v>95</v>
      </c>
      <c r="C82" s="135" t="s">
        <v>150</v>
      </c>
      <c r="D82" s="135">
        <v>2210</v>
      </c>
      <c r="E82" s="136">
        <v>0.22</v>
      </c>
      <c r="F82" s="136">
        <v>50.8</v>
      </c>
      <c r="G82" s="136">
        <v>0</v>
      </c>
      <c r="H82" s="136">
        <v>1.347</v>
      </c>
      <c r="I82" s="136">
        <v>0.27400000000000002</v>
      </c>
      <c r="J82" s="136">
        <v>0.315</v>
      </c>
      <c r="K82" s="136">
        <v>1.3538334222599999</v>
      </c>
      <c r="L82" s="134">
        <f t="shared" si="3"/>
        <v>1.8053368685837097</v>
      </c>
      <c r="M82" s="134">
        <f t="shared" si="4"/>
        <v>6.6</v>
      </c>
      <c r="N82" s="134">
        <f t="shared" si="5"/>
        <v>1.6</v>
      </c>
    </row>
    <row r="83" spans="1:14">
      <c r="A83" s="135" t="s">
        <v>242</v>
      </c>
      <c r="B83" s="135" t="s">
        <v>95</v>
      </c>
      <c r="C83" s="135" t="s">
        <v>150</v>
      </c>
      <c r="D83" s="135">
        <v>2210</v>
      </c>
      <c r="E83" s="136">
        <v>0.22</v>
      </c>
      <c r="F83" s="136">
        <v>50.8</v>
      </c>
      <c r="G83" s="136">
        <v>0</v>
      </c>
      <c r="H83" s="136">
        <v>1.347</v>
      </c>
      <c r="I83" s="136">
        <v>0.27400000000000002</v>
      </c>
      <c r="J83" s="136">
        <v>0.315</v>
      </c>
      <c r="K83" s="136">
        <v>3.2029274844500001E-2</v>
      </c>
      <c r="L83" s="134">
        <f t="shared" si="3"/>
        <v>4.2711038005140749E-2</v>
      </c>
      <c r="M83" s="134">
        <f t="shared" si="4"/>
        <v>0.2</v>
      </c>
      <c r="N83" s="134">
        <f t="shared" si="5"/>
        <v>0</v>
      </c>
    </row>
    <row r="84" spans="1:14">
      <c r="A84" s="135" t="s">
        <v>242</v>
      </c>
      <c r="B84" s="135" t="s">
        <v>95</v>
      </c>
      <c r="C84" s="135" t="s">
        <v>150</v>
      </c>
      <c r="D84" s="135">
        <v>6172</v>
      </c>
      <c r="E84" s="136">
        <v>0.22</v>
      </c>
      <c r="F84" s="136">
        <v>50.8</v>
      </c>
      <c r="G84" s="136">
        <v>0</v>
      </c>
      <c r="H84" s="136">
        <v>0.60699999999999998</v>
      </c>
      <c r="I84" s="136">
        <v>3.3000000000000002E-2</v>
      </c>
      <c r="J84" s="136">
        <v>2.5999999999999999E-2</v>
      </c>
      <c r="K84" s="136">
        <v>0.101523669252</v>
      </c>
      <c r="L84" s="134">
        <f t="shared" si="3"/>
        <v>1.11743718623368E-2</v>
      </c>
      <c r="M84" s="134">
        <f t="shared" si="4"/>
        <v>0</v>
      </c>
      <c r="N84" s="134">
        <f t="shared" si="5"/>
        <v>0</v>
      </c>
    </row>
    <row r="85" spans="1:14">
      <c r="A85" s="135" t="s">
        <v>242</v>
      </c>
      <c r="B85" s="135" t="s">
        <v>95</v>
      </c>
      <c r="C85" s="135" t="s">
        <v>150</v>
      </c>
      <c r="D85" s="135">
        <v>4200</v>
      </c>
      <c r="E85" s="136">
        <v>0.22</v>
      </c>
      <c r="F85" s="136">
        <v>50.8</v>
      </c>
      <c r="G85" s="136">
        <v>0</v>
      </c>
      <c r="H85" s="136">
        <v>0.69099999999999995</v>
      </c>
      <c r="I85" s="136">
        <v>3.5999999999999997E-2</v>
      </c>
      <c r="J85" s="136">
        <v>0.26200000000000001</v>
      </c>
      <c r="K85" s="136">
        <v>0.22335733848700001</v>
      </c>
      <c r="L85" s="134">
        <f t="shared" si="3"/>
        <v>0.24773306936054795</v>
      </c>
      <c r="M85" s="134">
        <f t="shared" si="4"/>
        <v>0.5</v>
      </c>
      <c r="N85" s="134">
        <f t="shared" si="5"/>
        <v>0.1</v>
      </c>
    </row>
    <row r="86" spans="1:14">
      <c r="A86" s="135" t="s">
        <v>242</v>
      </c>
      <c r="B86" s="135" t="s">
        <v>95</v>
      </c>
      <c r="C86" s="135" t="s">
        <v>150</v>
      </c>
      <c r="D86" s="135">
        <v>4340</v>
      </c>
      <c r="E86" s="136">
        <v>0.22</v>
      </c>
      <c r="F86" s="136">
        <v>50.8</v>
      </c>
      <c r="G86" s="136">
        <v>0</v>
      </c>
      <c r="H86" s="136">
        <v>0.69099999999999995</v>
      </c>
      <c r="I86" s="136">
        <v>3.5999999999999997E-2</v>
      </c>
      <c r="J86" s="136">
        <v>0.26200000000000001</v>
      </c>
      <c r="K86" s="136">
        <v>0.14142813413200001</v>
      </c>
      <c r="L86" s="134">
        <f t="shared" si="3"/>
        <v>0.15686265783693895</v>
      </c>
      <c r="M86" s="134">
        <f t="shared" si="4"/>
        <v>0.3</v>
      </c>
      <c r="N86" s="134">
        <f t="shared" si="5"/>
        <v>0</v>
      </c>
    </row>
    <row r="87" spans="1:14">
      <c r="A87" s="135" t="s">
        <v>242</v>
      </c>
      <c r="B87" s="135" t="s">
        <v>95</v>
      </c>
      <c r="C87" s="135" t="s">
        <v>150</v>
      </c>
      <c r="D87" s="135">
        <v>5300</v>
      </c>
      <c r="E87" s="136">
        <v>0.22</v>
      </c>
      <c r="F87" s="136">
        <v>50.8</v>
      </c>
      <c r="G87" s="136">
        <v>0</v>
      </c>
      <c r="H87" s="136">
        <v>0.505</v>
      </c>
      <c r="I87" s="136">
        <v>6.8000000000000005E-2</v>
      </c>
      <c r="J87" s="136">
        <v>5.2999999999999999E-2</v>
      </c>
      <c r="K87" s="136">
        <v>2.7293574921599998E-3</v>
      </c>
      <c r="L87" s="134">
        <f t="shared" si="3"/>
        <v>6.1237684265763191E-4</v>
      </c>
      <c r="M87" s="134">
        <f t="shared" si="4"/>
        <v>0</v>
      </c>
      <c r="N87" s="134">
        <f t="shared" si="5"/>
        <v>0</v>
      </c>
    </row>
    <row r="88" spans="1:14">
      <c r="A88" s="135" t="s">
        <v>242</v>
      </c>
      <c r="B88" s="135" t="s">
        <v>95</v>
      </c>
      <c r="C88" s="135" t="s">
        <v>150</v>
      </c>
      <c r="D88" s="135">
        <v>2210</v>
      </c>
      <c r="E88" s="136">
        <v>0.22</v>
      </c>
      <c r="F88" s="136">
        <v>50.8</v>
      </c>
      <c r="G88" s="136">
        <v>0</v>
      </c>
      <c r="H88" s="136">
        <v>1.347</v>
      </c>
      <c r="I88" s="136">
        <v>0.27400000000000002</v>
      </c>
      <c r="J88" s="136">
        <v>0.315</v>
      </c>
      <c r="K88" s="136">
        <v>0.44357916728399999</v>
      </c>
      <c r="L88" s="134">
        <f t="shared" si="3"/>
        <v>0.59151281957321389</v>
      </c>
      <c r="M88" s="134">
        <f t="shared" si="4"/>
        <v>2.2000000000000002</v>
      </c>
      <c r="N88" s="134">
        <f t="shared" si="5"/>
        <v>0.5</v>
      </c>
    </row>
    <row r="89" spans="1:14">
      <c r="A89" s="135" t="s">
        <v>242</v>
      </c>
      <c r="B89" s="135" t="s">
        <v>95</v>
      </c>
      <c r="C89" s="135" t="s">
        <v>150</v>
      </c>
      <c r="D89" s="135">
        <v>2210</v>
      </c>
      <c r="E89" s="136">
        <v>0.22</v>
      </c>
      <c r="F89" s="136">
        <v>50.8</v>
      </c>
      <c r="G89" s="136">
        <v>0</v>
      </c>
      <c r="H89" s="136">
        <v>1.347</v>
      </c>
      <c r="I89" s="136">
        <v>0.27400000000000002</v>
      </c>
      <c r="J89" s="136">
        <v>0.315</v>
      </c>
      <c r="K89" s="136">
        <v>6.2073724515900004</v>
      </c>
      <c r="L89" s="134">
        <f t="shared" si="3"/>
        <v>8.2775311641952651</v>
      </c>
      <c r="M89" s="134">
        <f t="shared" si="4"/>
        <v>30.3</v>
      </c>
      <c r="N89" s="134">
        <f t="shared" si="5"/>
        <v>7.5</v>
      </c>
    </row>
    <row r="90" spans="1:14">
      <c r="A90" s="135" t="s">
        <v>242</v>
      </c>
      <c r="B90" s="135" t="s">
        <v>95</v>
      </c>
      <c r="C90" s="135" t="s">
        <v>150</v>
      </c>
      <c r="D90" s="135">
        <v>1210</v>
      </c>
      <c r="E90" s="136">
        <v>0.22</v>
      </c>
      <c r="F90" s="136">
        <v>50.8</v>
      </c>
      <c r="G90" s="136">
        <v>0</v>
      </c>
      <c r="H90" s="136">
        <v>1.2450000000000001</v>
      </c>
      <c r="I90" s="136">
        <v>0.21299999999999999</v>
      </c>
      <c r="J90" s="136">
        <v>0.28799999999999998</v>
      </c>
      <c r="K90" s="136">
        <v>0.69434978727600005</v>
      </c>
      <c r="L90" s="134">
        <f t="shared" si="3"/>
        <v>0.84655126064689912</v>
      </c>
      <c r="M90" s="134">
        <f t="shared" si="4"/>
        <v>2.9</v>
      </c>
      <c r="N90" s="134">
        <f t="shared" si="5"/>
        <v>0.6</v>
      </c>
    </row>
    <row r="91" spans="1:14">
      <c r="A91" s="135" t="s">
        <v>242</v>
      </c>
      <c r="B91" s="135" t="s">
        <v>95</v>
      </c>
      <c r="C91" s="135" t="s">
        <v>150</v>
      </c>
      <c r="D91" s="135">
        <v>1710</v>
      </c>
      <c r="E91" s="136">
        <v>0.22</v>
      </c>
      <c r="F91" s="136">
        <v>50.8</v>
      </c>
      <c r="G91" s="136">
        <v>0</v>
      </c>
      <c r="H91" s="136">
        <v>0.96799999999999997</v>
      </c>
      <c r="I91" s="136">
        <v>0.125</v>
      </c>
      <c r="J91" s="136">
        <v>0.34100000000000003</v>
      </c>
      <c r="K91" s="136">
        <v>10.6103791297</v>
      </c>
      <c r="L91" s="134">
        <f t="shared" si="3"/>
        <v>15.316789632330597</v>
      </c>
      <c r="M91" s="134">
        <f t="shared" si="4"/>
        <v>40.299999999999997</v>
      </c>
      <c r="N91" s="134">
        <f t="shared" si="5"/>
        <v>7.5</v>
      </c>
    </row>
    <row r="92" spans="1:14">
      <c r="A92" s="135" t="s">
        <v>242</v>
      </c>
      <c r="B92" s="135" t="s">
        <v>95</v>
      </c>
      <c r="C92" s="135" t="s">
        <v>150</v>
      </c>
      <c r="D92" s="135">
        <v>4110</v>
      </c>
      <c r="E92" s="136">
        <v>0.22</v>
      </c>
      <c r="F92" s="136">
        <v>50.8</v>
      </c>
      <c r="G92" s="136">
        <v>0</v>
      </c>
      <c r="H92" s="136">
        <v>0.69099999999999995</v>
      </c>
      <c r="I92" s="136">
        <v>3.5999999999999997E-2</v>
      </c>
      <c r="J92" s="136">
        <v>0.26200000000000001</v>
      </c>
      <c r="K92" s="136">
        <v>0.41122162425100001</v>
      </c>
      <c r="L92" s="134">
        <f t="shared" si="3"/>
        <v>0.45609961084425915</v>
      </c>
      <c r="M92" s="134">
        <f t="shared" si="4"/>
        <v>0.9</v>
      </c>
      <c r="N92" s="134">
        <f t="shared" si="5"/>
        <v>0.1</v>
      </c>
    </row>
    <row r="93" spans="1:14">
      <c r="A93" s="135" t="s">
        <v>242</v>
      </c>
      <c r="B93" s="135" t="s">
        <v>95</v>
      </c>
      <c r="C93" s="135" t="s">
        <v>150</v>
      </c>
      <c r="D93" s="135">
        <v>6172</v>
      </c>
      <c r="E93" s="136">
        <v>0.22</v>
      </c>
      <c r="F93" s="136">
        <v>50.8</v>
      </c>
      <c r="G93" s="136">
        <v>0</v>
      </c>
      <c r="H93" s="136">
        <v>0.60699999999999998</v>
      </c>
      <c r="I93" s="136">
        <v>3.3000000000000002E-2</v>
      </c>
      <c r="J93" s="136">
        <v>2.5999999999999999E-2</v>
      </c>
      <c r="K93" s="136">
        <v>0.66461133367500003</v>
      </c>
      <c r="L93" s="134">
        <f t="shared" si="3"/>
        <v>7.3151554126495003E-2</v>
      </c>
      <c r="M93" s="134">
        <f t="shared" si="4"/>
        <v>0.1</v>
      </c>
      <c r="N93" s="134">
        <f t="shared" si="5"/>
        <v>0.2</v>
      </c>
    </row>
    <row r="94" spans="1:14">
      <c r="A94" s="135" t="s">
        <v>242</v>
      </c>
      <c r="B94" s="135" t="s">
        <v>95</v>
      </c>
      <c r="C94" s="135" t="s">
        <v>150</v>
      </c>
      <c r="D94" s="135">
        <v>4340</v>
      </c>
      <c r="E94" s="136">
        <v>0.22</v>
      </c>
      <c r="F94" s="136">
        <v>50.8</v>
      </c>
      <c r="G94" s="136">
        <v>0</v>
      </c>
      <c r="H94" s="136">
        <v>0.69099999999999995</v>
      </c>
      <c r="I94" s="136">
        <v>3.5999999999999997E-2</v>
      </c>
      <c r="J94" s="136">
        <v>0.26200000000000001</v>
      </c>
      <c r="K94" s="136">
        <v>4.2589233629400001</v>
      </c>
      <c r="L94" s="134">
        <f t="shared" si="3"/>
        <v>4.7237138659488522</v>
      </c>
      <c r="M94" s="134">
        <f t="shared" si="4"/>
        <v>8.9</v>
      </c>
      <c r="N94" s="134">
        <f t="shared" si="5"/>
        <v>1.4</v>
      </c>
    </row>
    <row r="95" spans="1:14">
      <c r="A95" s="135" t="s">
        <v>242</v>
      </c>
      <c r="B95" s="135" t="s">
        <v>91</v>
      </c>
      <c r="C95" s="135" t="s">
        <v>150</v>
      </c>
      <c r="D95" s="135">
        <v>2210</v>
      </c>
      <c r="E95" s="136">
        <v>0.22</v>
      </c>
      <c r="F95" s="136">
        <v>50.8</v>
      </c>
      <c r="G95" s="136">
        <v>0</v>
      </c>
      <c r="H95" s="136">
        <v>1.347</v>
      </c>
      <c r="I95" s="136">
        <v>0.27400000000000002</v>
      </c>
      <c r="J95" s="136">
        <v>0.315</v>
      </c>
      <c r="K95" s="136">
        <v>0.40706417655999999</v>
      </c>
      <c r="L95" s="134">
        <f t="shared" si="3"/>
        <v>0.5428200794427599</v>
      </c>
      <c r="M95" s="134">
        <f t="shared" si="4"/>
        <v>2</v>
      </c>
      <c r="N95" s="134">
        <f t="shared" si="5"/>
        <v>0.5</v>
      </c>
    </row>
    <row r="96" spans="1:14">
      <c r="A96" s="135" t="s">
        <v>242</v>
      </c>
      <c r="B96" s="135" t="s">
        <v>91</v>
      </c>
      <c r="C96" s="135" t="s">
        <v>150</v>
      </c>
      <c r="D96" s="135">
        <v>4220</v>
      </c>
      <c r="E96" s="136">
        <v>0.22</v>
      </c>
      <c r="F96" s="136">
        <v>50.8</v>
      </c>
      <c r="G96" s="136">
        <v>0</v>
      </c>
      <c r="H96" s="136">
        <v>0.69099999999999995</v>
      </c>
      <c r="I96" s="136">
        <v>3.5999999999999997E-2</v>
      </c>
      <c r="J96" s="136">
        <v>0.26200000000000001</v>
      </c>
      <c r="K96" s="136">
        <v>0.62073421071900003</v>
      </c>
      <c r="L96" s="134">
        <f t="shared" si="3"/>
        <v>0.68847700424880021</v>
      </c>
      <c r="M96" s="134">
        <f t="shared" si="4"/>
        <v>1.3</v>
      </c>
      <c r="N96" s="134">
        <f t="shared" si="5"/>
        <v>0.2</v>
      </c>
    </row>
    <row r="97" spans="1:14">
      <c r="A97" s="135" t="s">
        <v>242</v>
      </c>
      <c r="B97" s="135" t="s">
        <v>95</v>
      </c>
      <c r="C97" s="135" t="s">
        <v>150</v>
      </c>
      <c r="D97" s="135">
        <v>1210</v>
      </c>
      <c r="E97" s="136">
        <v>0.22</v>
      </c>
      <c r="F97" s="136">
        <v>50.8</v>
      </c>
      <c r="G97" s="136">
        <v>0</v>
      </c>
      <c r="H97" s="136">
        <v>1.2450000000000001</v>
      </c>
      <c r="I97" s="136">
        <v>0.21299999999999999</v>
      </c>
      <c r="J97" s="136">
        <v>0.28799999999999998</v>
      </c>
      <c r="K97" s="136">
        <v>0.48378727850699998</v>
      </c>
      <c r="L97" s="134">
        <f t="shared" si="3"/>
        <v>0.58983344995573428</v>
      </c>
      <c r="M97" s="134">
        <f t="shared" si="4"/>
        <v>2</v>
      </c>
      <c r="N97" s="134">
        <f t="shared" si="5"/>
        <v>0.4</v>
      </c>
    </row>
    <row r="98" spans="1:14">
      <c r="A98" s="135" t="s">
        <v>242</v>
      </c>
      <c r="B98" s="135" t="s">
        <v>95</v>
      </c>
      <c r="C98" s="135" t="s">
        <v>150</v>
      </c>
      <c r="D98" s="135">
        <v>1330</v>
      </c>
      <c r="E98" s="136">
        <v>0.22</v>
      </c>
      <c r="F98" s="136">
        <v>50.8</v>
      </c>
      <c r="G98" s="136">
        <v>0</v>
      </c>
      <c r="H98" s="136">
        <v>1.395</v>
      </c>
      <c r="I98" s="136">
        <v>0.33900000000000002</v>
      </c>
      <c r="J98" s="136">
        <v>0.39300000000000002</v>
      </c>
      <c r="K98" s="136">
        <v>0.155355399023</v>
      </c>
      <c r="L98" s="134">
        <f t="shared" si="3"/>
        <v>0.25846477735456513</v>
      </c>
      <c r="M98" s="134">
        <f t="shared" si="4"/>
        <v>1</v>
      </c>
      <c r="N98" s="134">
        <f t="shared" si="5"/>
        <v>0.3</v>
      </c>
    </row>
    <row r="99" spans="1:14">
      <c r="A99" s="135" t="s">
        <v>242</v>
      </c>
      <c r="B99" s="135" t="s">
        <v>95</v>
      </c>
      <c r="C99" s="135" t="s">
        <v>150</v>
      </c>
      <c r="D99" s="135">
        <v>1710</v>
      </c>
      <c r="E99" s="136">
        <v>0.22</v>
      </c>
      <c r="F99" s="136">
        <v>50.8</v>
      </c>
      <c r="G99" s="136">
        <v>0</v>
      </c>
      <c r="H99" s="136">
        <v>0.96799999999999997</v>
      </c>
      <c r="I99" s="136">
        <v>0.125</v>
      </c>
      <c r="J99" s="136">
        <v>0.34100000000000003</v>
      </c>
      <c r="K99" s="136">
        <v>0.81325915522100001</v>
      </c>
      <c r="L99" s="134">
        <f t="shared" si="3"/>
        <v>1.1739938078385284</v>
      </c>
      <c r="M99" s="134">
        <f t="shared" si="4"/>
        <v>3.1</v>
      </c>
      <c r="N99" s="134">
        <f t="shared" si="5"/>
        <v>0.6</v>
      </c>
    </row>
    <row r="100" spans="1:14">
      <c r="A100" s="135" t="s">
        <v>242</v>
      </c>
      <c r="B100" s="135" t="s">
        <v>95</v>
      </c>
      <c r="C100" s="135" t="s">
        <v>150</v>
      </c>
      <c r="D100" s="135">
        <v>4340</v>
      </c>
      <c r="E100" s="136">
        <v>0.22</v>
      </c>
      <c r="F100" s="136">
        <v>50.8</v>
      </c>
      <c r="G100" s="136">
        <v>0</v>
      </c>
      <c r="H100" s="136">
        <v>0.69099999999999995</v>
      </c>
      <c r="I100" s="136">
        <v>3.5999999999999997E-2</v>
      </c>
      <c r="J100" s="136">
        <v>0.26200000000000001</v>
      </c>
      <c r="K100" s="136">
        <v>0.104775783714</v>
      </c>
      <c r="L100" s="134">
        <f t="shared" si="3"/>
        <v>0.11621031424332119</v>
      </c>
      <c r="M100" s="134">
        <f t="shared" si="4"/>
        <v>0.2</v>
      </c>
      <c r="N100" s="134">
        <f t="shared" si="5"/>
        <v>0</v>
      </c>
    </row>
    <row r="101" spans="1:14">
      <c r="A101" s="135" t="s">
        <v>242</v>
      </c>
      <c r="B101" s="135" t="s">
        <v>95</v>
      </c>
      <c r="C101" s="135" t="s">
        <v>150</v>
      </c>
      <c r="D101" s="135">
        <v>1330</v>
      </c>
      <c r="E101" s="136">
        <v>0.22</v>
      </c>
      <c r="F101" s="136">
        <v>50.8</v>
      </c>
      <c r="G101" s="136">
        <v>0</v>
      </c>
      <c r="H101" s="136">
        <v>1.395</v>
      </c>
      <c r="I101" s="136">
        <v>0.33900000000000002</v>
      </c>
      <c r="J101" s="136">
        <v>0.39300000000000002</v>
      </c>
      <c r="K101" s="136">
        <v>0.323054523398</v>
      </c>
      <c r="L101" s="134">
        <f t="shared" si="3"/>
        <v>0.53746581057725262</v>
      </c>
      <c r="M101" s="134">
        <f t="shared" si="4"/>
        <v>2</v>
      </c>
      <c r="N101" s="134">
        <f t="shared" si="5"/>
        <v>0.6</v>
      </c>
    </row>
    <row r="102" spans="1:14">
      <c r="A102" s="135" t="s">
        <v>242</v>
      </c>
      <c r="B102" s="135" t="s">
        <v>95</v>
      </c>
      <c r="C102" s="135" t="s">
        <v>150</v>
      </c>
      <c r="D102" s="135">
        <v>2210</v>
      </c>
      <c r="E102" s="136">
        <v>0.22</v>
      </c>
      <c r="F102" s="136">
        <v>50.8</v>
      </c>
      <c r="G102" s="136">
        <v>0</v>
      </c>
      <c r="H102" s="136">
        <v>1.347</v>
      </c>
      <c r="I102" s="136">
        <v>0.27400000000000002</v>
      </c>
      <c r="J102" s="136">
        <v>0.315</v>
      </c>
      <c r="K102" s="136">
        <v>5.4473388138200001</v>
      </c>
      <c r="L102" s="134">
        <f t="shared" si="3"/>
        <v>7.2640263082289698</v>
      </c>
      <c r="M102" s="134">
        <f t="shared" si="4"/>
        <v>26.6</v>
      </c>
      <c r="N102" s="134">
        <f t="shared" si="5"/>
        <v>6.6</v>
      </c>
    </row>
    <row r="103" spans="1:14">
      <c r="A103" s="135" t="s">
        <v>242</v>
      </c>
      <c r="B103" s="135" t="s">
        <v>95</v>
      </c>
      <c r="C103" s="135" t="s">
        <v>150</v>
      </c>
      <c r="D103" s="135">
        <v>4220</v>
      </c>
      <c r="E103" s="136">
        <v>0.22</v>
      </c>
      <c r="F103" s="136">
        <v>50.8</v>
      </c>
      <c r="G103" s="136">
        <v>0</v>
      </c>
      <c r="H103" s="136">
        <v>0.69099999999999995</v>
      </c>
      <c r="I103" s="136">
        <v>3.5999999999999997E-2</v>
      </c>
      <c r="J103" s="136">
        <v>0.26200000000000001</v>
      </c>
      <c r="K103" s="136">
        <v>0.197506465746</v>
      </c>
      <c r="L103" s="134">
        <f t="shared" si="3"/>
        <v>0.21906100470774681</v>
      </c>
      <c r="M103" s="134">
        <f t="shared" si="4"/>
        <v>0.4</v>
      </c>
      <c r="N103" s="134">
        <f t="shared" si="5"/>
        <v>0.1</v>
      </c>
    </row>
    <row r="104" spans="1:14">
      <c r="A104" s="135" t="s">
        <v>242</v>
      </c>
      <c r="B104" s="135" t="s">
        <v>95</v>
      </c>
      <c r="C104" s="135" t="s">
        <v>150</v>
      </c>
      <c r="D104" s="135">
        <v>1550</v>
      </c>
      <c r="E104" s="136">
        <v>0.22</v>
      </c>
      <c r="F104" s="136">
        <v>50.8</v>
      </c>
      <c r="G104" s="136">
        <v>0</v>
      </c>
      <c r="H104" s="136">
        <v>0.72099999999999997</v>
      </c>
      <c r="I104" s="136">
        <v>0.17</v>
      </c>
      <c r="J104" s="136">
        <v>0.34100000000000003</v>
      </c>
      <c r="K104" s="136">
        <v>5.5484231998399997E-2</v>
      </c>
      <c r="L104" s="134">
        <f t="shared" si="3"/>
        <v>8.0095187838490289E-2</v>
      </c>
      <c r="M104" s="134">
        <f t="shared" si="4"/>
        <v>0.2</v>
      </c>
      <c r="N104" s="134">
        <f t="shared" si="5"/>
        <v>0</v>
      </c>
    </row>
    <row r="105" spans="1:14">
      <c r="A105" s="135" t="s">
        <v>242</v>
      </c>
      <c r="B105" s="135" t="s">
        <v>95</v>
      </c>
      <c r="C105" s="135" t="s">
        <v>150</v>
      </c>
      <c r="D105" s="135">
        <v>2210</v>
      </c>
      <c r="E105" s="136">
        <v>0.22</v>
      </c>
      <c r="F105" s="136">
        <v>50.8</v>
      </c>
      <c r="G105" s="136">
        <v>0</v>
      </c>
      <c r="H105" s="136">
        <v>1.347</v>
      </c>
      <c r="I105" s="136">
        <v>0.27400000000000002</v>
      </c>
      <c r="J105" s="136">
        <v>0.315</v>
      </c>
      <c r="K105" s="136">
        <v>1.1806659612199999</v>
      </c>
      <c r="L105" s="134">
        <f t="shared" si="3"/>
        <v>1.57441805928687</v>
      </c>
      <c r="M105" s="134">
        <f t="shared" si="4"/>
        <v>5.8</v>
      </c>
      <c r="N105" s="134">
        <f t="shared" si="5"/>
        <v>1.4</v>
      </c>
    </row>
    <row r="106" spans="1:14">
      <c r="A106" s="135" t="s">
        <v>242</v>
      </c>
      <c r="B106" s="135" t="s">
        <v>91</v>
      </c>
      <c r="C106" s="135" t="s">
        <v>150</v>
      </c>
      <c r="D106" s="135">
        <v>4200</v>
      </c>
      <c r="E106" s="136">
        <v>0.22</v>
      </c>
      <c r="F106" s="136">
        <v>50.8</v>
      </c>
      <c r="G106" s="136">
        <v>0</v>
      </c>
      <c r="H106" s="136">
        <v>0.69099999999999995</v>
      </c>
      <c r="I106" s="136">
        <v>3.5999999999999997E-2</v>
      </c>
      <c r="J106" s="136">
        <v>0.26200000000000001</v>
      </c>
      <c r="K106" s="136">
        <v>5.2296776546500001E-2</v>
      </c>
      <c r="L106" s="134">
        <f t="shared" si="3"/>
        <v>5.8004098093608035E-2</v>
      </c>
      <c r="M106" s="134">
        <f t="shared" si="4"/>
        <v>0.1</v>
      </c>
      <c r="N106" s="134">
        <f t="shared" si="5"/>
        <v>0</v>
      </c>
    </row>
    <row r="107" spans="1:14">
      <c r="A107" s="135" t="s">
        <v>242</v>
      </c>
      <c r="B107" s="135" t="s">
        <v>91</v>
      </c>
      <c r="C107" s="135" t="s">
        <v>150</v>
      </c>
      <c r="D107" s="135">
        <v>4200</v>
      </c>
      <c r="E107" s="136">
        <v>0.22</v>
      </c>
      <c r="F107" s="136">
        <v>50.8</v>
      </c>
      <c r="G107" s="136">
        <v>0</v>
      </c>
      <c r="H107" s="136">
        <v>0.69099999999999995</v>
      </c>
      <c r="I107" s="136">
        <v>3.5999999999999997E-2</v>
      </c>
      <c r="J107" s="136">
        <v>0.26200000000000001</v>
      </c>
      <c r="K107" s="136">
        <v>2.8180351749899999E-2</v>
      </c>
      <c r="L107" s="134">
        <f t="shared" si="3"/>
        <v>3.1255767470872421E-2</v>
      </c>
      <c r="M107" s="134">
        <f t="shared" si="4"/>
        <v>0.1</v>
      </c>
      <c r="N107" s="134">
        <f t="shared" si="5"/>
        <v>0</v>
      </c>
    </row>
    <row r="108" spans="1:14">
      <c r="A108" s="135" t="s">
        <v>242</v>
      </c>
      <c r="B108" s="135" t="s">
        <v>91</v>
      </c>
      <c r="C108" s="135" t="s">
        <v>150</v>
      </c>
      <c r="D108" s="135">
        <v>4340</v>
      </c>
      <c r="E108" s="136">
        <v>0.22</v>
      </c>
      <c r="F108" s="136">
        <v>50.8</v>
      </c>
      <c r="G108" s="136">
        <v>0</v>
      </c>
      <c r="H108" s="136">
        <v>0.69099999999999995</v>
      </c>
      <c r="I108" s="136">
        <v>3.5999999999999997E-2</v>
      </c>
      <c r="J108" s="136">
        <v>0.26200000000000001</v>
      </c>
      <c r="K108" s="136">
        <v>0.44450660645000001</v>
      </c>
      <c r="L108" s="134">
        <f t="shared" si="3"/>
        <v>0.49301709410057665</v>
      </c>
      <c r="M108" s="134">
        <f t="shared" si="4"/>
        <v>0.9</v>
      </c>
      <c r="N108" s="134">
        <f t="shared" si="5"/>
        <v>0.1</v>
      </c>
    </row>
    <row r="109" spans="1:14">
      <c r="A109" s="135" t="s">
        <v>242</v>
      </c>
      <c r="B109" s="135" t="s">
        <v>91</v>
      </c>
      <c r="C109" s="135" t="s">
        <v>150</v>
      </c>
      <c r="D109" s="135">
        <v>5300</v>
      </c>
      <c r="E109" s="136">
        <v>0.22</v>
      </c>
      <c r="F109" s="136">
        <v>50.8</v>
      </c>
      <c r="G109" s="136">
        <v>0</v>
      </c>
      <c r="H109" s="136">
        <v>0.505</v>
      </c>
      <c r="I109" s="136">
        <v>6.8000000000000005E-2</v>
      </c>
      <c r="J109" s="136">
        <v>5.2999999999999999E-2</v>
      </c>
      <c r="K109" s="136">
        <v>1.8015642960700001E-2</v>
      </c>
      <c r="L109" s="134">
        <f t="shared" si="3"/>
        <v>4.0421097589490558E-3</v>
      </c>
      <c r="M109" s="134">
        <f t="shared" si="4"/>
        <v>0</v>
      </c>
      <c r="N109" s="134">
        <f t="shared" si="5"/>
        <v>0</v>
      </c>
    </row>
    <row r="110" spans="1:14">
      <c r="A110" s="135" t="s">
        <v>242</v>
      </c>
      <c r="B110" s="135" t="s">
        <v>91</v>
      </c>
      <c r="C110" s="135" t="s">
        <v>150</v>
      </c>
      <c r="D110" s="135">
        <v>5300</v>
      </c>
      <c r="E110" s="136">
        <v>0.22</v>
      </c>
      <c r="F110" s="136">
        <v>50.8</v>
      </c>
      <c r="G110" s="136">
        <v>0</v>
      </c>
      <c r="H110" s="136">
        <v>0.505</v>
      </c>
      <c r="I110" s="136">
        <v>6.8000000000000005E-2</v>
      </c>
      <c r="J110" s="136">
        <v>5.2999999999999999E-2</v>
      </c>
      <c r="K110" s="136">
        <v>0.38604356476000001</v>
      </c>
      <c r="L110" s="134">
        <f t="shared" si="3"/>
        <v>8.6615307813318665E-2</v>
      </c>
      <c r="M110" s="134">
        <f t="shared" si="4"/>
        <v>0.1</v>
      </c>
      <c r="N110" s="134">
        <f t="shared" si="5"/>
        <v>0.1</v>
      </c>
    </row>
    <row r="111" spans="1:14">
      <c r="A111" s="135" t="s">
        <v>242</v>
      </c>
      <c r="B111" s="135" t="s">
        <v>91</v>
      </c>
      <c r="C111" s="135" t="s">
        <v>150</v>
      </c>
      <c r="D111" s="135">
        <v>5300</v>
      </c>
      <c r="E111" s="136">
        <v>0.22</v>
      </c>
      <c r="F111" s="136">
        <v>50.8</v>
      </c>
      <c r="G111" s="136">
        <v>0</v>
      </c>
      <c r="H111" s="136">
        <v>0.505</v>
      </c>
      <c r="I111" s="136">
        <v>6.8000000000000005E-2</v>
      </c>
      <c r="J111" s="136">
        <v>5.2999999999999999E-2</v>
      </c>
      <c r="K111" s="136">
        <v>2.988528394E-3</v>
      </c>
      <c r="L111" s="134">
        <f t="shared" si="3"/>
        <v>6.7052615400046663E-4</v>
      </c>
      <c r="M111" s="134">
        <f t="shared" si="4"/>
        <v>0</v>
      </c>
      <c r="N111" s="134">
        <f t="shared" si="5"/>
        <v>0</v>
      </c>
    </row>
    <row r="112" spans="1:14">
      <c r="A112" s="135" t="s">
        <v>242</v>
      </c>
      <c r="B112" s="135" t="s">
        <v>91</v>
      </c>
      <c r="C112" s="135" t="s">
        <v>150</v>
      </c>
      <c r="D112" s="135">
        <v>5300</v>
      </c>
      <c r="E112" s="136">
        <v>0.22</v>
      </c>
      <c r="F112" s="136">
        <v>50.8</v>
      </c>
      <c r="G112" s="136">
        <v>0</v>
      </c>
      <c r="H112" s="136">
        <v>0.505</v>
      </c>
      <c r="I112" s="136">
        <v>6.8000000000000005E-2</v>
      </c>
      <c r="J112" s="136">
        <v>5.2999999999999999E-2</v>
      </c>
      <c r="K112" s="136">
        <v>1.8279568757799999E-2</v>
      </c>
      <c r="L112" s="134">
        <f t="shared" si="3"/>
        <v>4.101325910291726E-3</v>
      </c>
      <c r="M112" s="134">
        <f t="shared" si="4"/>
        <v>0</v>
      </c>
      <c r="N112" s="134">
        <f t="shared" si="5"/>
        <v>0</v>
      </c>
    </row>
    <row r="113" spans="1:14">
      <c r="A113" s="135" t="s">
        <v>242</v>
      </c>
      <c r="B113" s="135" t="s">
        <v>91</v>
      </c>
      <c r="C113" s="135" t="s">
        <v>150</v>
      </c>
      <c r="D113" s="135">
        <v>5300</v>
      </c>
      <c r="E113" s="136">
        <v>0.22</v>
      </c>
      <c r="F113" s="136">
        <v>50.8</v>
      </c>
      <c r="G113" s="136">
        <v>0</v>
      </c>
      <c r="H113" s="136">
        <v>0.505</v>
      </c>
      <c r="I113" s="136">
        <v>6.8000000000000005E-2</v>
      </c>
      <c r="J113" s="136">
        <v>5.2999999999999999E-2</v>
      </c>
      <c r="K113" s="136">
        <v>7.6539021472300003E-4</v>
      </c>
      <c r="L113" s="134">
        <f t="shared" si="3"/>
        <v>1.7172805117668375E-4</v>
      </c>
      <c r="M113" s="134">
        <f t="shared" si="4"/>
        <v>0</v>
      </c>
      <c r="N113" s="134">
        <f t="shared" si="5"/>
        <v>0</v>
      </c>
    </row>
    <row r="114" spans="1:14">
      <c r="A114" s="135" t="s">
        <v>242</v>
      </c>
      <c r="B114" s="135" t="s">
        <v>91</v>
      </c>
      <c r="C114" s="135" t="s">
        <v>150</v>
      </c>
      <c r="D114" s="135">
        <v>5300</v>
      </c>
      <c r="E114" s="136">
        <v>0.22</v>
      </c>
      <c r="F114" s="136">
        <v>50.8</v>
      </c>
      <c r="G114" s="136">
        <v>0</v>
      </c>
      <c r="H114" s="136">
        <v>0.505</v>
      </c>
      <c r="I114" s="136">
        <v>6.8000000000000005E-2</v>
      </c>
      <c r="J114" s="136">
        <v>5.2999999999999999E-2</v>
      </c>
      <c r="K114" s="136">
        <v>8.70135180466E-2</v>
      </c>
      <c r="L114" s="134">
        <f t="shared" si="3"/>
        <v>1.9522932999055484E-2</v>
      </c>
      <c r="M114" s="134">
        <f t="shared" si="4"/>
        <v>0</v>
      </c>
      <c r="N114" s="134">
        <f t="shared" si="5"/>
        <v>0</v>
      </c>
    </row>
    <row r="115" spans="1:14">
      <c r="A115" s="135" t="s">
        <v>242</v>
      </c>
      <c r="B115" s="135" t="s">
        <v>91</v>
      </c>
      <c r="C115" s="135" t="s">
        <v>150</v>
      </c>
      <c r="D115" s="135">
        <v>2210</v>
      </c>
      <c r="E115" s="136">
        <v>0.22</v>
      </c>
      <c r="F115" s="136">
        <v>50.8</v>
      </c>
      <c r="G115" s="136">
        <v>0</v>
      </c>
      <c r="H115" s="136">
        <v>1.347</v>
      </c>
      <c r="I115" s="136">
        <v>0.27400000000000002</v>
      </c>
      <c r="J115" s="136">
        <v>0.315</v>
      </c>
      <c r="K115" s="136">
        <v>30.411608990600001</v>
      </c>
      <c r="L115" s="134">
        <f t="shared" si="3"/>
        <v>40.5538805889651</v>
      </c>
      <c r="M115" s="134">
        <f t="shared" si="4"/>
        <v>148.6</v>
      </c>
      <c r="N115" s="134">
        <f t="shared" si="5"/>
        <v>36.9</v>
      </c>
    </row>
    <row r="116" spans="1:14">
      <c r="A116" s="135" t="s">
        <v>242</v>
      </c>
      <c r="B116" s="135" t="s">
        <v>91</v>
      </c>
      <c r="C116" s="135" t="s">
        <v>150</v>
      </c>
      <c r="D116" s="135">
        <v>5300</v>
      </c>
      <c r="E116" s="136">
        <v>0.22</v>
      </c>
      <c r="F116" s="136">
        <v>50.8</v>
      </c>
      <c r="G116" s="136">
        <v>0</v>
      </c>
      <c r="H116" s="136">
        <v>0.505</v>
      </c>
      <c r="I116" s="136">
        <v>6.8000000000000005E-2</v>
      </c>
      <c r="J116" s="136">
        <v>5.2999999999999999E-2</v>
      </c>
      <c r="K116" s="136">
        <v>1.0210663173299999E-3</v>
      </c>
      <c r="L116" s="134">
        <f t="shared" si="3"/>
        <v>2.2909324606494095E-4</v>
      </c>
      <c r="M116" s="134">
        <f t="shared" si="4"/>
        <v>0</v>
      </c>
      <c r="N116" s="134">
        <f t="shared" si="5"/>
        <v>0</v>
      </c>
    </row>
    <row r="117" spans="1:14">
      <c r="A117" s="135" t="s">
        <v>242</v>
      </c>
      <c r="B117" s="135" t="s">
        <v>91</v>
      </c>
      <c r="C117" s="135" t="s">
        <v>150</v>
      </c>
      <c r="D117" s="135">
        <v>5300</v>
      </c>
      <c r="E117" s="136">
        <v>0.22</v>
      </c>
      <c r="F117" s="136">
        <v>50.8</v>
      </c>
      <c r="G117" s="136">
        <v>0</v>
      </c>
      <c r="H117" s="136">
        <v>0.505</v>
      </c>
      <c r="I117" s="136">
        <v>6.8000000000000005E-2</v>
      </c>
      <c r="J117" s="136">
        <v>5.2999999999999999E-2</v>
      </c>
      <c r="K117" s="136">
        <v>1.79494501037E-3</v>
      </c>
      <c r="L117" s="134">
        <f t="shared" si="3"/>
        <v>4.027258288266823E-4</v>
      </c>
      <c r="M117" s="134">
        <f t="shared" si="4"/>
        <v>0</v>
      </c>
      <c r="N117" s="134">
        <f t="shared" si="5"/>
        <v>0</v>
      </c>
    </row>
    <row r="118" spans="1:14">
      <c r="A118" s="135" t="s">
        <v>242</v>
      </c>
      <c r="B118" s="135" t="s">
        <v>91</v>
      </c>
      <c r="C118" s="135" t="s">
        <v>150</v>
      </c>
      <c r="D118" s="135">
        <v>5300</v>
      </c>
      <c r="E118" s="136">
        <v>0.22</v>
      </c>
      <c r="F118" s="136">
        <v>50.8</v>
      </c>
      <c r="G118" s="136">
        <v>0</v>
      </c>
      <c r="H118" s="136">
        <v>0.505</v>
      </c>
      <c r="I118" s="136">
        <v>6.8000000000000005E-2</v>
      </c>
      <c r="J118" s="136">
        <v>5.2999999999999999E-2</v>
      </c>
      <c r="K118" s="136">
        <v>4.4281167757499998E-6</v>
      </c>
      <c r="L118" s="134">
        <f t="shared" si="3"/>
        <v>9.9352180058577494E-7</v>
      </c>
      <c r="M118" s="134">
        <f t="shared" si="4"/>
        <v>0</v>
      </c>
      <c r="N118" s="134">
        <f t="shared" si="5"/>
        <v>0</v>
      </c>
    </row>
    <row r="119" spans="1:14">
      <c r="A119" s="135" t="s">
        <v>242</v>
      </c>
      <c r="B119" s="135" t="s">
        <v>91</v>
      </c>
      <c r="C119" s="135" t="s">
        <v>150</v>
      </c>
      <c r="D119" s="135">
        <v>5300</v>
      </c>
      <c r="E119" s="136">
        <v>0.22</v>
      </c>
      <c r="F119" s="136">
        <v>50.8</v>
      </c>
      <c r="G119" s="136">
        <v>0</v>
      </c>
      <c r="H119" s="136">
        <v>0.505</v>
      </c>
      <c r="I119" s="136">
        <v>6.8000000000000005E-2</v>
      </c>
      <c r="J119" s="136">
        <v>5.2999999999999999E-2</v>
      </c>
      <c r="K119" s="136">
        <v>7.8527474330899998E-3</v>
      </c>
      <c r="L119" s="134">
        <f t="shared" si="3"/>
        <v>1.761894765737626E-3</v>
      </c>
      <c r="M119" s="134">
        <f t="shared" si="4"/>
        <v>0</v>
      </c>
      <c r="N119" s="134">
        <f t="shared" si="5"/>
        <v>0</v>
      </c>
    </row>
    <row r="120" spans="1:14">
      <c r="A120" s="135" t="s">
        <v>242</v>
      </c>
      <c r="B120" s="135" t="s">
        <v>91</v>
      </c>
      <c r="C120" s="135" t="s">
        <v>150</v>
      </c>
      <c r="D120" s="135">
        <v>5300</v>
      </c>
      <c r="E120" s="136">
        <v>0.22</v>
      </c>
      <c r="F120" s="136">
        <v>50.8</v>
      </c>
      <c r="G120" s="136">
        <v>0</v>
      </c>
      <c r="H120" s="136">
        <v>0.505</v>
      </c>
      <c r="I120" s="136">
        <v>6.8000000000000005E-2</v>
      </c>
      <c r="J120" s="136">
        <v>5.2999999999999999E-2</v>
      </c>
      <c r="K120" s="136">
        <v>4.2313929223300001E-4</v>
      </c>
      <c r="L120" s="134">
        <f t="shared" si="3"/>
        <v>9.493835253401075E-5</v>
      </c>
      <c r="M120" s="134">
        <f t="shared" si="4"/>
        <v>0</v>
      </c>
      <c r="N120" s="134">
        <f t="shared" si="5"/>
        <v>0</v>
      </c>
    </row>
    <row r="121" spans="1:14">
      <c r="A121" s="135" t="s">
        <v>242</v>
      </c>
      <c r="B121" s="135" t="s">
        <v>91</v>
      </c>
      <c r="C121" s="135" t="s">
        <v>150</v>
      </c>
      <c r="D121" s="135">
        <v>5300</v>
      </c>
      <c r="E121" s="136">
        <v>0.22</v>
      </c>
      <c r="F121" s="136">
        <v>50.8</v>
      </c>
      <c r="G121" s="136">
        <v>0</v>
      </c>
      <c r="H121" s="136">
        <v>0.505</v>
      </c>
      <c r="I121" s="136">
        <v>6.8000000000000005E-2</v>
      </c>
      <c r="J121" s="136">
        <v>5.2999999999999999E-2</v>
      </c>
      <c r="K121" s="136">
        <v>9.3328863003899996E-3</v>
      </c>
      <c r="L121" s="134">
        <f t="shared" si="3"/>
        <v>2.093988589597503E-3</v>
      </c>
      <c r="M121" s="134">
        <f t="shared" si="4"/>
        <v>0</v>
      </c>
      <c r="N121" s="134">
        <f t="shared" si="5"/>
        <v>0</v>
      </c>
    </row>
    <row r="122" spans="1:14">
      <c r="A122" s="135" t="s">
        <v>242</v>
      </c>
      <c r="B122" s="135" t="s">
        <v>91</v>
      </c>
      <c r="C122" s="135" t="s">
        <v>150</v>
      </c>
      <c r="D122" s="135">
        <v>6172</v>
      </c>
      <c r="E122" s="136">
        <v>0.22</v>
      </c>
      <c r="F122" s="136">
        <v>50.8</v>
      </c>
      <c r="G122" s="136">
        <v>0</v>
      </c>
      <c r="H122" s="136">
        <v>0.60699999999999998</v>
      </c>
      <c r="I122" s="136">
        <v>3.3000000000000002E-2</v>
      </c>
      <c r="J122" s="136">
        <v>2.5999999999999999E-2</v>
      </c>
      <c r="K122" s="136">
        <v>0.90725933855200003</v>
      </c>
      <c r="L122" s="134">
        <f t="shared" si="3"/>
        <v>9.9859011196623479E-2</v>
      </c>
      <c r="M122" s="134">
        <f t="shared" si="4"/>
        <v>0.2</v>
      </c>
      <c r="N122" s="134">
        <f t="shared" si="5"/>
        <v>0.2</v>
      </c>
    </row>
    <row r="123" spans="1:14">
      <c r="A123" s="135" t="s">
        <v>242</v>
      </c>
      <c r="B123" s="135" t="s">
        <v>91</v>
      </c>
      <c r="C123" s="135" t="s">
        <v>150</v>
      </c>
      <c r="D123" s="135">
        <v>6172</v>
      </c>
      <c r="E123" s="136">
        <v>0.22</v>
      </c>
      <c r="F123" s="136">
        <v>50.8</v>
      </c>
      <c r="G123" s="136">
        <v>0</v>
      </c>
      <c r="H123" s="136">
        <v>0.60699999999999998</v>
      </c>
      <c r="I123" s="136">
        <v>3.3000000000000002E-2</v>
      </c>
      <c r="J123" s="136">
        <v>2.5999999999999999E-2</v>
      </c>
      <c r="K123" s="136">
        <v>1.38114620432</v>
      </c>
      <c r="L123" s="134">
        <f t="shared" si="3"/>
        <v>0.15201815888882134</v>
      </c>
      <c r="M123" s="134">
        <f t="shared" si="4"/>
        <v>0.3</v>
      </c>
      <c r="N123" s="134">
        <f t="shared" si="5"/>
        <v>0.3</v>
      </c>
    </row>
    <row r="124" spans="1:14">
      <c r="A124" s="135" t="s">
        <v>242</v>
      </c>
      <c r="B124" s="135" t="s">
        <v>91</v>
      </c>
      <c r="C124" s="135" t="s">
        <v>150</v>
      </c>
      <c r="D124" s="135">
        <v>1400</v>
      </c>
      <c r="E124" s="136">
        <v>0.22</v>
      </c>
      <c r="F124" s="136">
        <v>50.8</v>
      </c>
      <c r="G124" s="136">
        <v>0</v>
      </c>
      <c r="H124" s="136">
        <v>0.70899999999999996</v>
      </c>
      <c r="I124" s="136">
        <v>0.11700000000000001</v>
      </c>
      <c r="J124" s="136">
        <v>0.43099999999999999</v>
      </c>
      <c r="K124" s="136">
        <v>0.40126169063299999</v>
      </c>
      <c r="L124" s="134">
        <f t="shared" si="3"/>
        <v>0.73212870533928409</v>
      </c>
      <c r="M124" s="134">
        <f t="shared" si="4"/>
        <v>1.4</v>
      </c>
      <c r="N124" s="134">
        <f t="shared" si="5"/>
        <v>0.3</v>
      </c>
    </row>
    <row r="125" spans="1:14">
      <c r="A125" s="135" t="s">
        <v>242</v>
      </c>
      <c r="B125" s="135" t="s">
        <v>91</v>
      </c>
      <c r="C125" s="135" t="s">
        <v>150</v>
      </c>
      <c r="D125" s="135">
        <v>5300</v>
      </c>
      <c r="E125" s="136">
        <v>0.22</v>
      </c>
      <c r="F125" s="136">
        <v>50.8</v>
      </c>
      <c r="G125" s="136">
        <v>0</v>
      </c>
      <c r="H125" s="136">
        <v>0.505</v>
      </c>
      <c r="I125" s="136">
        <v>6.8000000000000005E-2</v>
      </c>
      <c r="J125" s="136">
        <v>5.2999999999999999E-2</v>
      </c>
      <c r="K125" s="136">
        <v>5.8933106857400001E-3</v>
      </c>
      <c r="L125" s="134">
        <f t="shared" si="3"/>
        <v>1.3222624741905311E-3</v>
      </c>
      <c r="M125" s="134">
        <f t="shared" si="4"/>
        <v>0</v>
      </c>
      <c r="N125" s="134">
        <f t="shared" si="5"/>
        <v>0</v>
      </c>
    </row>
    <row r="126" spans="1:14">
      <c r="A126" s="135" t="s">
        <v>242</v>
      </c>
      <c r="B126" s="135" t="s">
        <v>91</v>
      </c>
      <c r="C126" s="135" t="s">
        <v>150</v>
      </c>
      <c r="D126" s="135">
        <v>5300</v>
      </c>
      <c r="E126" s="136">
        <v>0.22</v>
      </c>
      <c r="F126" s="136">
        <v>50.8</v>
      </c>
      <c r="G126" s="136">
        <v>0</v>
      </c>
      <c r="H126" s="136">
        <v>0.505</v>
      </c>
      <c r="I126" s="136">
        <v>6.8000000000000005E-2</v>
      </c>
      <c r="J126" s="136">
        <v>5.2999999999999999E-2</v>
      </c>
      <c r="K126" s="136">
        <v>4.6397796421500002E-4</v>
      </c>
      <c r="L126" s="134">
        <f t="shared" si="3"/>
        <v>1.0410118923770549E-4</v>
      </c>
      <c r="M126" s="134">
        <f t="shared" si="4"/>
        <v>0</v>
      </c>
      <c r="N126" s="134">
        <f t="shared" si="5"/>
        <v>0</v>
      </c>
    </row>
    <row r="127" spans="1:14">
      <c r="A127" s="135" t="s">
        <v>242</v>
      </c>
      <c r="B127" s="135" t="s">
        <v>91</v>
      </c>
      <c r="C127" s="135" t="s">
        <v>150</v>
      </c>
      <c r="D127" s="135">
        <v>5300</v>
      </c>
      <c r="E127" s="136">
        <v>0.22</v>
      </c>
      <c r="F127" s="136">
        <v>50.8</v>
      </c>
      <c r="G127" s="136">
        <v>0</v>
      </c>
      <c r="H127" s="136">
        <v>0.505</v>
      </c>
      <c r="I127" s="136">
        <v>6.8000000000000005E-2</v>
      </c>
      <c r="J127" s="136">
        <v>5.2999999999999999E-2</v>
      </c>
      <c r="K127" s="136">
        <v>1.79154634888E-3</v>
      </c>
      <c r="L127" s="134">
        <f t="shared" si="3"/>
        <v>4.019632824770426E-4</v>
      </c>
      <c r="M127" s="134">
        <f t="shared" si="4"/>
        <v>0</v>
      </c>
      <c r="N127" s="134">
        <f t="shared" si="5"/>
        <v>0</v>
      </c>
    </row>
    <row r="128" spans="1:14">
      <c r="A128" s="135" t="s">
        <v>242</v>
      </c>
      <c r="B128" s="135" t="s">
        <v>91</v>
      </c>
      <c r="C128" s="135" t="s">
        <v>150</v>
      </c>
      <c r="D128" s="135">
        <v>5300</v>
      </c>
      <c r="E128" s="136">
        <v>0.22</v>
      </c>
      <c r="F128" s="136">
        <v>50.8</v>
      </c>
      <c r="G128" s="136">
        <v>0</v>
      </c>
      <c r="H128" s="136">
        <v>0.505</v>
      </c>
      <c r="I128" s="136">
        <v>6.8000000000000005E-2</v>
      </c>
      <c r="J128" s="136">
        <v>5.2999999999999999E-2</v>
      </c>
      <c r="K128" s="136">
        <v>1.21367242554E-3</v>
      </c>
      <c r="L128" s="134">
        <f t="shared" si="3"/>
        <v>2.7230763654365796E-4</v>
      </c>
      <c r="M128" s="134">
        <f t="shared" si="4"/>
        <v>0</v>
      </c>
      <c r="N128" s="134">
        <f t="shared" si="5"/>
        <v>0</v>
      </c>
    </row>
    <row r="129" spans="1:14">
      <c r="A129" s="135" t="s">
        <v>242</v>
      </c>
      <c r="B129" s="135" t="s">
        <v>91</v>
      </c>
      <c r="C129" s="135" t="s">
        <v>150</v>
      </c>
      <c r="D129" s="135">
        <v>5300</v>
      </c>
      <c r="E129" s="136">
        <v>0.22</v>
      </c>
      <c r="F129" s="136">
        <v>50.8</v>
      </c>
      <c r="G129" s="136">
        <v>0</v>
      </c>
      <c r="H129" s="136">
        <v>0.505</v>
      </c>
      <c r="I129" s="136">
        <v>6.8000000000000005E-2</v>
      </c>
      <c r="J129" s="136">
        <v>5.2999999999999999E-2</v>
      </c>
      <c r="K129" s="136">
        <v>3.1242096563200003E-4</v>
      </c>
      <c r="L129" s="134">
        <f t="shared" si="3"/>
        <v>7.0096850655633066E-5</v>
      </c>
      <c r="M129" s="134">
        <f t="shared" si="4"/>
        <v>0</v>
      </c>
      <c r="N129" s="134">
        <f t="shared" si="5"/>
        <v>0</v>
      </c>
    </row>
    <row r="130" spans="1:14">
      <c r="A130" s="135" t="s">
        <v>242</v>
      </c>
      <c r="B130" s="135" t="s">
        <v>91</v>
      </c>
      <c r="C130" s="135" t="s">
        <v>150</v>
      </c>
      <c r="D130" s="135">
        <v>5300</v>
      </c>
      <c r="E130" s="136">
        <v>0.22</v>
      </c>
      <c r="F130" s="136">
        <v>50.8</v>
      </c>
      <c r="G130" s="136">
        <v>0</v>
      </c>
      <c r="H130" s="136">
        <v>0.505</v>
      </c>
      <c r="I130" s="136">
        <v>6.8000000000000005E-2</v>
      </c>
      <c r="J130" s="136">
        <v>5.2999999999999999E-2</v>
      </c>
      <c r="K130" s="136">
        <v>7.3910325517700004E-4</v>
      </c>
      <c r="L130" s="134">
        <f t="shared" si="3"/>
        <v>1.6583013368654624E-4</v>
      </c>
      <c r="M130" s="134">
        <f t="shared" si="4"/>
        <v>0</v>
      </c>
      <c r="N130" s="134">
        <f t="shared" si="5"/>
        <v>0</v>
      </c>
    </row>
    <row r="131" spans="1:14">
      <c r="A131" s="135" t="s">
        <v>242</v>
      </c>
      <c r="B131" s="135" t="s">
        <v>91</v>
      </c>
      <c r="C131" s="135" t="s">
        <v>150</v>
      </c>
      <c r="D131" s="135">
        <v>5300</v>
      </c>
      <c r="E131" s="136">
        <v>0.22</v>
      </c>
      <c r="F131" s="136">
        <v>50.8</v>
      </c>
      <c r="G131" s="136">
        <v>0</v>
      </c>
      <c r="H131" s="136">
        <v>0.505</v>
      </c>
      <c r="I131" s="136">
        <v>6.8000000000000005E-2</v>
      </c>
      <c r="J131" s="136">
        <v>5.2999999999999999E-2</v>
      </c>
      <c r="K131" s="136">
        <v>5.3060572081599998E-2</v>
      </c>
      <c r="L131" s="134">
        <f t="shared" ref="L131:L194" si="6">F131*J131*K131/12</f>
        <v>1.1905023689374983E-2</v>
      </c>
      <c r="M131" s="134">
        <f t="shared" ref="M131:M194" si="7">ROUND(2.721*H131*L131,1)</f>
        <v>0</v>
      </c>
      <c r="N131" s="134">
        <f t="shared" ref="N131:N194" si="8">ROUND((2.721*I131*L131)+(E131*K131),1)</f>
        <v>0</v>
      </c>
    </row>
    <row r="132" spans="1:14">
      <c r="A132" s="135" t="s">
        <v>242</v>
      </c>
      <c r="B132" s="135" t="s">
        <v>91</v>
      </c>
      <c r="C132" s="135" t="s">
        <v>150</v>
      </c>
      <c r="D132" s="135">
        <v>5300</v>
      </c>
      <c r="E132" s="136">
        <v>0.22</v>
      </c>
      <c r="F132" s="136">
        <v>50.8</v>
      </c>
      <c r="G132" s="136">
        <v>0</v>
      </c>
      <c r="H132" s="136">
        <v>0.505</v>
      </c>
      <c r="I132" s="136">
        <v>6.8000000000000005E-2</v>
      </c>
      <c r="J132" s="136">
        <v>5.2999999999999999E-2</v>
      </c>
      <c r="K132" s="136">
        <v>6.5107873900199999E-6</v>
      </c>
      <c r="L132" s="134">
        <f t="shared" si="6"/>
        <v>1.4608036640741537E-6</v>
      </c>
      <c r="M132" s="134">
        <f t="shared" si="7"/>
        <v>0</v>
      </c>
      <c r="N132" s="134">
        <f t="shared" si="8"/>
        <v>0</v>
      </c>
    </row>
    <row r="133" spans="1:14">
      <c r="A133" s="135" t="s">
        <v>242</v>
      </c>
      <c r="B133" s="135" t="s">
        <v>91</v>
      </c>
      <c r="C133" s="135" t="s">
        <v>150</v>
      </c>
      <c r="D133" s="135">
        <v>4340</v>
      </c>
      <c r="E133" s="136">
        <v>0.22</v>
      </c>
      <c r="F133" s="136">
        <v>50.8</v>
      </c>
      <c r="G133" s="136">
        <v>0</v>
      </c>
      <c r="H133" s="136">
        <v>0.69099999999999995</v>
      </c>
      <c r="I133" s="136">
        <v>3.5999999999999997E-2</v>
      </c>
      <c r="J133" s="136">
        <v>0.26200000000000001</v>
      </c>
      <c r="K133" s="136">
        <v>1.7180483251099998E-2</v>
      </c>
      <c r="L133" s="134">
        <f t="shared" si="6"/>
        <v>1.9055446656570045E-2</v>
      </c>
      <c r="M133" s="134">
        <f t="shared" si="7"/>
        <v>0</v>
      </c>
      <c r="N133" s="134">
        <f t="shared" si="8"/>
        <v>0</v>
      </c>
    </row>
    <row r="134" spans="1:14">
      <c r="A134" s="135" t="s">
        <v>242</v>
      </c>
      <c r="B134" s="135" t="s">
        <v>93</v>
      </c>
      <c r="C134" s="135" t="s">
        <v>150</v>
      </c>
      <c r="D134" s="135">
        <v>4340</v>
      </c>
      <c r="E134" s="136">
        <v>0.22</v>
      </c>
      <c r="F134" s="136">
        <v>50.8</v>
      </c>
      <c r="G134" s="136">
        <v>0</v>
      </c>
      <c r="H134" s="136">
        <v>0.69099999999999995</v>
      </c>
      <c r="I134" s="136">
        <v>3.5999999999999997E-2</v>
      </c>
      <c r="J134" s="136">
        <v>0.26200000000000001</v>
      </c>
      <c r="K134" s="136">
        <v>3.9539584179100001E-2</v>
      </c>
      <c r="L134" s="134">
        <f t="shared" si="6"/>
        <v>4.3854670799179117E-2</v>
      </c>
      <c r="M134" s="134">
        <f t="shared" si="7"/>
        <v>0.1</v>
      </c>
      <c r="N134" s="134">
        <f t="shared" si="8"/>
        <v>0</v>
      </c>
    </row>
    <row r="135" spans="1:14">
      <c r="A135" s="135" t="s">
        <v>242</v>
      </c>
      <c r="B135" s="135" t="s">
        <v>93</v>
      </c>
      <c r="C135" s="135" t="s">
        <v>150</v>
      </c>
      <c r="D135" s="135">
        <v>1330</v>
      </c>
      <c r="E135" s="136">
        <v>0.22</v>
      </c>
      <c r="F135" s="136">
        <v>50.8</v>
      </c>
      <c r="G135" s="136">
        <v>0</v>
      </c>
      <c r="H135" s="136">
        <v>1.395</v>
      </c>
      <c r="I135" s="136">
        <v>0.33900000000000002</v>
      </c>
      <c r="J135" s="136">
        <v>0.39300000000000002</v>
      </c>
      <c r="K135" s="136">
        <v>0.44931029436300002</v>
      </c>
      <c r="L135" s="134">
        <f t="shared" si="6"/>
        <v>0.74751753673172316</v>
      </c>
      <c r="M135" s="134">
        <f t="shared" si="7"/>
        <v>2.8</v>
      </c>
      <c r="N135" s="134">
        <f t="shared" si="8"/>
        <v>0.8</v>
      </c>
    </row>
    <row r="136" spans="1:14">
      <c r="A136" s="135" t="s">
        <v>242</v>
      </c>
      <c r="B136" s="135" t="s">
        <v>93</v>
      </c>
      <c r="C136" s="135" t="s">
        <v>150</v>
      </c>
      <c r="D136" s="135">
        <v>2210</v>
      </c>
      <c r="E136" s="136">
        <v>0.22</v>
      </c>
      <c r="F136" s="136">
        <v>50.8</v>
      </c>
      <c r="G136" s="136">
        <v>0</v>
      </c>
      <c r="H136" s="136">
        <v>1.347</v>
      </c>
      <c r="I136" s="136">
        <v>0.27400000000000002</v>
      </c>
      <c r="J136" s="136">
        <v>0.315</v>
      </c>
      <c r="K136" s="136">
        <v>10.9576521836</v>
      </c>
      <c r="L136" s="134">
        <f t="shared" si="6"/>
        <v>14.612029186830599</v>
      </c>
      <c r="M136" s="134">
        <f t="shared" si="7"/>
        <v>53.6</v>
      </c>
      <c r="N136" s="134">
        <f t="shared" si="8"/>
        <v>13.3</v>
      </c>
    </row>
    <row r="137" spans="1:14">
      <c r="A137" s="135" t="s">
        <v>242</v>
      </c>
      <c r="B137" s="135" t="s">
        <v>95</v>
      </c>
      <c r="C137" s="135" t="s">
        <v>150</v>
      </c>
      <c r="D137" s="135">
        <v>1330</v>
      </c>
      <c r="E137" s="136">
        <v>0.22</v>
      </c>
      <c r="F137" s="136">
        <v>50.8</v>
      </c>
      <c r="G137" s="136">
        <v>0</v>
      </c>
      <c r="H137" s="136">
        <v>1.395</v>
      </c>
      <c r="I137" s="136">
        <v>0.33900000000000002</v>
      </c>
      <c r="J137" s="136">
        <v>0.39300000000000002</v>
      </c>
      <c r="K137" s="136">
        <v>0.80469632444000005</v>
      </c>
      <c r="L137" s="134">
        <f t="shared" si="6"/>
        <v>1.3387732749708281</v>
      </c>
      <c r="M137" s="134">
        <f t="shared" si="7"/>
        <v>5.0999999999999996</v>
      </c>
      <c r="N137" s="134">
        <f t="shared" si="8"/>
        <v>1.4</v>
      </c>
    </row>
    <row r="138" spans="1:14">
      <c r="A138" s="135" t="s">
        <v>242</v>
      </c>
      <c r="B138" s="135" t="s">
        <v>95</v>
      </c>
      <c r="C138" s="135" t="s">
        <v>150</v>
      </c>
      <c r="D138" s="135">
        <v>1710</v>
      </c>
      <c r="E138" s="136">
        <v>0.22</v>
      </c>
      <c r="F138" s="136">
        <v>50.8</v>
      </c>
      <c r="G138" s="136">
        <v>0</v>
      </c>
      <c r="H138" s="136">
        <v>0.96799999999999997</v>
      </c>
      <c r="I138" s="136">
        <v>0.125</v>
      </c>
      <c r="J138" s="136">
        <v>0.34100000000000003</v>
      </c>
      <c r="K138" s="136">
        <v>2.5984249836000002</v>
      </c>
      <c r="L138" s="134">
        <f t="shared" si="6"/>
        <v>3.7509996921588407</v>
      </c>
      <c r="M138" s="134">
        <f t="shared" si="7"/>
        <v>9.9</v>
      </c>
      <c r="N138" s="134">
        <f t="shared" si="8"/>
        <v>1.8</v>
      </c>
    </row>
    <row r="139" spans="1:14">
      <c r="A139" s="135" t="s">
        <v>242</v>
      </c>
      <c r="B139" s="135" t="s">
        <v>95</v>
      </c>
      <c r="C139" s="135" t="s">
        <v>150</v>
      </c>
      <c r="D139" s="135">
        <v>4110</v>
      </c>
      <c r="E139" s="136">
        <v>0.22</v>
      </c>
      <c r="F139" s="136">
        <v>50.8</v>
      </c>
      <c r="G139" s="136">
        <v>0</v>
      </c>
      <c r="H139" s="136">
        <v>0.69099999999999995</v>
      </c>
      <c r="I139" s="136">
        <v>3.5999999999999997E-2</v>
      </c>
      <c r="J139" s="136">
        <v>0.26200000000000001</v>
      </c>
      <c r="K139" s="136">
        <v>0.148458361682</v>
      </c>
      <c r="L139" s="134">
        <f t="shared" si="6"/>
        <v>0.16466011755356227</v>
      </c>
      <c r="M139" s="134">
        <f t="shared" si="7"/>
        <v>0.3</v>
      </c>
      <c r="N139" s="134">
        <f t="shared" si="8"/>
        <v>0</v>
      </c>
    </row>
    <row r="140" spans="1:14">
      <c r="A140" s="135" t="s">
        <v>242</v>
      </c>
      <c r="B140" s="135" t="s">
        <v>95</v>
      </c>
      <c r="C140" s="135" t="s">
        <v>150</v>
      </c>
      <c r="D140" s="135">
        <v>1400</v>
      </c>
      <c r="E140" s="136">
        <v>0.22</v>
      </c>
      <c r="F140" s="136">
        <v>50.8</v>
      </c>
      <c r="G140" s="136">
        <v>0</v>
      </c>
      <c r="H140" s="136">
        <v>0.70899999999999996</v>
      </c>
      <c r="I140" s="136">
        <v>0.11700000000000001</v>
      </c>
      <c r="J140" s="136">
        <v>0.43099999999999999</v>
      </c>
      <c r="K140" s="136">
        <v>3.6518622449000002</v>
      </c>
      <c r="L140" s="134">
        <f t="shared" si="6"/>
        <v>6.6630661233030439</v>
      </c>
      <c r="M140" s="134">
        <f t="shared" si="7"/>
        <v>12.9</v>
      </c>
      <c r="N140" s="134">
        <f t="shared" si="8"/>
        <v>2.9</v>
      </c>
    </row>
    <row r="141" spans="1:14">
      <c r="A141" s="135" t="s">
        <v>242</v>
      </c>
      <c r="B141" s="135" t="s">
        <v>95</v>
      </c>
      <c r="C141" s="135" t="s">
        <v>150</v>
      </c>
      <c r="D141" s="135">
        <v>4220</v>
      </c>
      <c r="E141" s="136">
        <v>0.22</v>
      </c>
      <c r="F141" s="136">
        <v>50.8</v>
      </c>
      <c r="G141" s="136">
        <v>0</v>
      </c>
      <c r="H141" s="136">
        <v>0.69099999999999995</v>
      </c>
      <c r="I141" s="136">
        <v>3.5999999999999997E-2</v>
      </c>
      <c r="J141" s="136">
        <v>0.26200000000000001</v>
      </c>
      <c r="K141" s="136">
        <v>7.2839105420399994E-2</v>
      </c>
      <c r="L141" s="134">
        <f t="shared" si="6"/>
        <v>8.0788279791946319E-2</v>
      </c>
      <c r="M141" s="134">
        <f t="shared" si="7"/>
        <v>0.2</v>
      </c>
      <c r="N141" s="134">
        <f t="shared" si="8"/>
        <v>0</v>
      </c>
    </row>
    <row r="142" spans="1:14">
      <c r="A142" s="135" t="s">
        <v>242</v>
      </c>
      <c r="B142" s="135" t="s">
        <v>91</v>
      </c>
      <c r="C142" s="135" t="s">
        <v>150</v>
      </c>
      <c r="D142" s="135">
        <v>2210</v>
      </c>
      <c r="E142" s="136">
        <v>0.22</v>
      </c>
      <c r="F142" s="136">
        <v>50.8</v>
      </c>
      <c r="G142" s="136">
        <v>0</v>
      </c>
      <c r="H142" s="136">
        <v>1.347</v>
      </c>
      <c r="I142" s="136">
        <v>0.27400000000000002</v>
      </c>
      <c r="J142" s="136">
        <v>0.315</v>
      </c>
      <c r="K142" s="136">
        <v>1.3804827798399999</v>
      </c>
      <c r="L142" s="134">
        <f t="shared" si="6"/>
        <v>1.8408737869166396</v>
      </c>
      <c r="M142" s="134">
        <f t="shared" si="7"/>
        <v>6.7</v>
      </c>
      <c r="N142" s="134">
        <f t="shared" si="8"/>
        <v>1.7</v>
      </c>
    </row>
    <row r="143" spans="1:14">
      <c r="A143" s="135" t="s">
        <v>242</v>
      </c>
      <c r="B143" s="135" t="s">
        <v>91</v>
      </c>
      <c r="C143" s="135" t="s">
        <v>150</v>
      </c>
      <c r="D143" s="135">
        <v>4220</v>
      </c>
      <c r="E143" s="136">
        <v>0.22</v>
      </c>
      <c r="F143" s="136">
        <v>50.8</v>
      </c>
      <c r="G143" s="136">
        <v>0</v>
      </c>
      <c r="H143" s="136">
        <v>0.69099999999999995</v>
      </c>
      <c r="I143" s="136">
        <v>3.5999999999999997E-2</v>
      </c>
      <c r="J143" s="136">
        <v>0.26200000000000001</v>
      </c>
      <c r="K143" s="136">
        <v>3.8773878633199997E-2</v>
      </c>
      <c r="L143" s="134">
        <f t="shared" si="6"/>
        <v>4.3005401254703222E-2</v>
      </c>
      <c r="M143" s="134">
        <f t="shared" si="7"/>
        <v>0.1</v>
      </c>
      <c r="N143" s="134">
        <f t="shared" si="8"/>
        <v>0</v>
      </c>
    </row>
    <row r="144" spans="1:14">
      <c r="A144" s="135" t="s">
        <v>242</v>
      </c>
      <c r="B144" s="135" t="s">
        <v>91</v>
      </c>
      <c r="C144" s="135" t="s">
        <v>150</v>
      </c>
      <c r="D144" s="135">
        <v>5300</v>
      </c>
      <c r="E144" s="136">
        <v>0.22</v>
      </c>
      <c r="F144" s="136">
        <v>50.8</v>
      </c>
      <c r="G144" s="136">
        <v>0</v>
      </c>
      <c r="H144" s="136">
        <v>0.505</v>
      </c>
      <c r="I144" s="136">
        <v>6.8000000000000005E-2</v>
      </c>
      <c r="J144" s="136">
        <v>5.2999999999999999E-2</v>
      </c>
      <c r="K144" s="136">
        <v>0.26552541849</v>
      </c>
      <c r="L144" s="134">
        <f t="shared" si="6"/>
        <v>5.9575053061872996E-2</v>
      </c>
      <c r="M144" s="134">
        <f t="shared" si="7"/>
        <v>0.1</v>
      </c>
      <c r="N144" s="134">
        <f t="shared" si="8"/>
        <v>0.1</v>
      </c>
    </row>
    <row r="145" spans="1:14">
      <c r="A145" s="135" t="s">
        <v>242</v>
      </c>
      <c r="B145" s="135" t="s">
        <v>93</v>
      </c>
      <c r="C145" s="135" t="s">
        <v>150</v>
      </c>
      <c r="D145" s="135">
        <v>4200</v>
      </c>
      <c r="E145" s="136">
        <v>0.22</v>
      </c>
      <c r="F145" s="136">
        <v>50.8</v>
      </c>
      <c r="G145" s="136">
        <v>0</v>
      </c>
      <c r="H145" s="136">
        <v>0.69099999999999995</v>
      </c>
      <c r="I145" s="136">
        <v>3.5999999999999997E-2</v>
      </c>
      <c r="J145" s="136">
        <v>0.26200000000000001</v>
      </c>
      <c r="K145" s="136">
        <v>0.104627676511</v>
      </c>
      <c r="L145" s="134">
        <f t="shared" si="6"/>
        <v>0.11604604360756714</v>
      </c>
      <c r="M145" s="134">
        <f t="shared" si="7"/>
        <v>0.2</v>
      </c>
      <c r="N145" s="134">
        <f t="shared" si="8"/>
        <v>0</v>
      </c>
    </row>
    <row r="146" spans="1:14">
      <c r="A146" s="135" t="s">
        <v>242</v>
      </c>
      <c r="B146" s="135" t="s">
        <v>93</v>
      </c>
      <c r="C146" s="135" t="s">
        <v>150</v>
      </c>
      <c r="D146" s="135">
        <v>2210</v>
      </c>
      <c r="E146" s="136">
        <v>0.22</v>
      </c>
      <c r="F146" s="136">
        <v>50.8</v>
      </c>
      <c r="G146" s="136">
        <v>0</v>
      </c>
      <c r="H146" s="136">
        <v>1.347</v>
      </c>
      <c r="I146" s="136">
        <v>0.27400000000000002</v>
      </c>
      <c r="J146" s="136">
        <v>0.315</v>
      </c>
      <c r="K146" s="136">
        <v>4.7462192955800004</v>
      </c>
      <c r="L146" s="134">
        <f t="shared" si="6"/>
        <v>6.3290834306559303</v>
      </c>
      <c r="M146" s="134">
        <f t="shared" si="7"/>
        <v>23.2</v>
      </c>
      <c r="N146" s="134">
        <f t="shared" si="8"/>
        <v>5.8</v>
      </c>
    </row>
    <row r="147" spans="1:14">
      <c r="A147" s="135" t="s">
        <v>242</v>
      </c>
      <c r="B147" s="135" t="s">
        <v>93</v>
      </c>
      <c r="C147" s="135" t="s">
        <v>150</v>
      </c>
      <c r="D147" s="135">
        <v>4220</v>
      </c>
      <c r="E147" s="136">
        <v>0.22</v>
      </c>
      <c r="F147" s="136">
        <v>50.8</v>
      </c>
      <c r="G147" s="136">
        <v>0</v>
      </c>
      <c r="H147" s="136">
        <v>0.69099999999999995</v>
      </c>
      <c r="I147" s="136">
        <v>3.5999999999999997E-2</v>
      </c>
      <c r="J147" s="136">
        <v>0.26200000000000001</v>
      </c>
      <c r="K147" s="136">
        <v>4.16165293587E-2</v>
      </c>
      <c r="L147" s="134">
        <f t="shared" si="6"/>
        <v>4.6158279929379459E-2</v>
      </c>
      <c r="M147" s="134">
        <f t="shared" si="7"/>
        <v>0.1</v>
      </c>
      <c r="N147" s="134">
        <f t="shared" si="8"/>
        <v>0</v>
      </c>
    </row>
    <row r="148" spans="1:14">
      <c r="A148" s="135" t="s">
        <v>242</v>
      </c>
      <c r="B148" s="135" t="s">
        <v>93</v>
      </c>
      <c r="C148" s="135" t="s">
        <v>150</v>
      </c>
      <c r="D148" s="135">
        <v>5300</v>
      </c>
      <c r="E148" s="136">
        <v>0.22</v>
      </c>
      <c r="F148" s="136">
        <v>50.8</v>
      </c>
      <c r="G148" s="136">
        <v>0</v>
      </c>
      <c r="H148" s="136">
        <v>0.505</v>
      </c>
      <c r="I148" s="136">
        <v>6.8000000000000005E-2</v>
      </c>
      <c r="J148" s="136">
        <v>5.2999999999999999E-2</v>
      </c>
      <c r="K148" s="136">
        <v>0.32981617633900001</v>
      </c>
      <c r="L148" s="134">
        <f t="shared" si="6"/>
        <v>7.3999756097926958E-2</v>
      </c>
      <c r="M148" s="134">
        <f t="shared" si="7"/>
        <v>0.1</v>
      </c>
      <c r="N148" s="134">
        <f t="shared" si="8"/>
        <v>0.1</v>
      </c>
    </row>
    <row r="149" spans="1:14">
      <c r="A149" s="135" t="s">
        <v>242</v>
      </c>
      <c r="B149" s="134"/>
      <c r="C149" s="135" t="s">
        <v>150</v>
      </c>
      <c r="D149" s="135">
        <v>5300</v>
      </c>
      <c r="E149" s="136">
        <v>0.22</v>
      </c>
      <c r="F149" s="136">
        <v>50.8</v>
      </c>
      <c r="G149" s="136">
        <v>0</v>
      </c>
      <c r="H149" s="136">
        <v>0.505</v>
      </c>
      <c r="I149" s="136">
        <v>6.8000000000000005E-2</v>
      </c>
      <c r="J149" s="136">
        <v>5.2999999999999999E-2</v>
      </c>
      <c r="K149" s="136">
        <v>3.65893317989</v>
      </c>
      <c r="L149" s="134">
        <f t="shared" si="6"/>
        <v>0.82094264112798621</v>
      </c>
      <c r="M149" s="134">
        <f t="shared" si="7"/>
        <v>1.1000000000000001</v>
      </c>
      <c r="N149" s="134">
        <f t="shared" si="8"/>
        <v>1</v>
      </c>
    </row>
    <row r="150" spans="1:14">
      <c r="A150" s="135" t="s">
        <v>242</v>
      </c>
      <c r="B150" s="134"/>
      <c r="C150" s="135" t="s">
        <v>150</v>
      </c>
      <c r="D150" s="135">
        <v>2210</v>
      </c>
      <c r="E150" s="136">
        <v>0.22</v>
      </c>
      <c r="F150" s="136">
        <v>50.8</v>
      </c>
      <c r="G150" s="136">
        <v>0</v>
      </c>
      <c r="H150" s="136">
        <v>1.347</v>
      </c>
      <c r="I150" s="136">
        <v>0.27400000000000002</v>
      </c>
      <c r="J150" s="136">
        <v>0.315</v>
      </c>
      <c r="K150" s="136">
        <v>1.0150244751099999E-2</v>
      </c>
      <c r="L150" s="134">
        <f t="shared" si="6"/>
        <v>1.3535351375591849E-2</v>
      </c>
      <c r="M150" s="134">
        <f t="shared" si="7"/>
        <v>0</v>
      </c>
      <c r="N150" s="134">
        <f t="shared" si="8"/>
        <v>0</v>
      </c>
    </row>
    <row r="151" spans="1:14">
      <c r="A151" s="135" t="s">
        <v>242</v>
      </c>
      <c r="B151" s="134"/>
      <c r="C151" s="135" t="s">
        <v>150</v>
      </c>
      <c r="D151" s="135">
        <v>2210</v>
      </c>
      <c r="E151" s="136">
        <v>0.22</v>
      </c>
      <c r="F151" s="136">
        <v>50.8</v>
      </c>
      <c r="G151" s="136">
        <v>0</v>
      </c>
      <c r="H151" s="136">
        <v>1.347</v>
      </c>
      <c r="I151" s="136">
        <v>0.27400000000000002</v>
      </c>
      <c r="J151" s="136">
        <v>0.315</v>
      </c>
      <c r="K151" s="136">
        <v>1.9101845926399999E-3</v>
      </c>
      <c r="L151" s="134">
        <f t="shared" si="6"/>
        <v>2.5472311542854395E-3</v>
      </c>
      <c r="M151" s="134">
        <f t="shared" si="7"/>
        <v>0</v>
      </c>
      <c r="N151" s="134">
        <f t="shared" si="8"/>
        <v>0</v>
      </c>
    </row>
    <row r="152" spans="1:14">
      <c r="A152" s="135" t="s">
        <v>242</v>
      </c>
      <c r="B152" s="134"/>
      <c r="C152" s="135" t="s">
        <v>150</v>
      </c>
      <c r="D152" s="135">
        <v>2210</v>
      </c>
      <c r="E152" s="136">
        <v>0.22</v>
      </c>
      <c r="F152" s="136">
        <v>50.8</v>
      </c>
      <c r="G152" s="136">
        <v>0</v>
      </c>
      <c r="H152" s="136">
        <v>1.347</v>
      </c>
      <c r="I152" s="136">
        <v>0.27400000000000002</v>
      </c>
      <c r="J152" s="136">
        <v>0.315</v>
      </c>
      <c r="K152" s="136">
        <v>6.6111005405499997E-3</v>
      </c>
      <c r="L152" s="134">
        <f t="shared" si="6"/>
        <v>8.8159025708234237E-3</v>
      </c>
      <c r="M152" s="134">
        <f t="shared" si="7"/>
        <v>0</v>
      </c>
      <c r="N152" s="134">
        <f t="shared" si="8"/>
        <v>0</v>
      </c>
    </row>
    <row r="153" spans="1:14">
      <c r="A153" s="135" t="s">
        <v>242</v>
      </c>
      <c r="B153" s="134"/>
      <c r="C153" s="135" t="s">
        <v>150</v>
      </c>
      <c r="D153" s="135">
        <v>6172</v>
      </c>
      <c r="E153" s="136">
        <v>0.22</v>
      </c>
      <c r="F153" s="136">
        <v>50.8</v>
      </c>
      <c r="G153" s="136">
        <v>0</v>
      </c>
      <c r="H153" s="136">
        <v>0.60699999999999998</v>
      </c>
      <c r="I153" s="136">
        <v>3.3000000000000002E-2</v>
      </c>
      <c r="J153" s="136">
        <v>2.5999999999999999E-2</v>
      </c>
      <c r="K153" s="136">
        <v>7.0735797453699997E-2</v>
      </c>
      <c r="L153" s="134">
        <f t="shared" si="6"/>
        <v>7.7856534397372466E-3</v>
      </c>
      <c r="M153" s="134">
        <f t="shared" si="7"/>
        <v>0</v>
      </c>
      <c r="N153" s="134">
        <f t="shared" si="8"/>
        <v>0</v>
      </c>
    </row>
    <row r="154" spans="1:14">
      <c r="A154" s="135" t="s">
        <v>242</v>
      </c>
      <c r="B154" s="134"/>
      <c r="C154" s="135" t="s">
        <v>150</v>
      </c>
      <c r="D154" s="135">
        <v>6172</v>
      </c>
      <c r="E154" s="136">
        <v>0.22</v>
      </c>
      <c r="F154" s="136">
        <v>50.8</v>
      </c>
      <c r="G154" s="136">
        <v>0</v>
      </c>
      <c r="H154" s="136">
        <v>0.60699999999999998</v>
      </c>
      <c r="I154" s="136">
        <v>3.3000000000000002E-2</v>
      </c>
      <c r="J154" s="136">
        <v>2.5999999999999999E-2</v>
      </c>
      <c r="K154" s="136">
        <v>6.1539987145200004E-3</v>
      </c>
      <c r="L154" s="134">
        <f t="shared" si="6"/>
        <v>6.7735012517816803E-4</v>
      </c>
      <c r="M154" s="134">
        <f t="shared" si="7"/>
        <v>0</v>
      </c>
      <c r="N154" s="134">
        <f t="shared" si="8"/>
        <v>0</v>
      </c>
    </row>
    <row r="155" spans="1:14">
      <c r="A155" s="135" t="s">
        <v>242</v>
      </c>
      <c r="B155" s="134"/>
      <c r="C155" s="135" t="s">
        <v>150</v>
      </c>
      <c r="D155" s="135">
        <v>6172</v>
      </c>
      <c r="E155" s="136">
        <v>0.22</v>
      </c>
      <c r="F155" s="136">
        <v>50.8</v>
      </c>
      <c r="G155" s="136">
        <v>0</v>
      </c>
      <c r="H155" s="136">
        <v>0.60699999999999998</v>
      </c>
      <c r="I155" s="136">
        <v>3.3000000000000002E-2</v>
      </c>
      <c r="J155" s="136">
        <v>2.5999999999999999E-2</v>
      </c>
      <c r="K155" s="136">
        <v>2.7384273628399999E-2</v>
      </c>
      <c r="L155" s="134">
        <f t="shared" si="6"/>
        <v>3.0140957173658933E-3</v>
      </c>
      <c r="M155" s="134">
        <f t="shared" si="7"/>
        <v>0</v>
      </c>
      <c r="N155" s="134">
        <f t="shared" si="8"/>
        <v>0</v>
      </c>
    </row>
    <row r="156" spans="1:14">
      <c r="A156" s="135" t="s">
        <v>242</v>
      </c>
      <c r="B156" s="134"/>
      <c r="C156" s="135" t="s">
        <v>150</v>
      </c>
      <c r="D156" s="135">
        <v>6172</v>
      </c>
      <c r="E156" s="136">
        <v>0.22</v>
      </c>
      <c r="F156" s="136">
        <v>50.8</v>
      </c>
      <c r="G156" s="136">
        <v>0</v>
      </c>
      <c r="H156" s="136">
        <v>0.60699999999999998</v>
      </c>
      <c r="I156" s="136">
        <v>3.3000000000000002E-2</v>
      </c>
      <c r="J156" s="136">
        <v>2.5999999999999999E-2</v>
      </c>
      <c r="K156" s="136">
        <v>4.14666281021E-2</v>
      </c>
      <c r="L156" s="134">
        <f t="shared" si="6"/>
        <v>4.5640935331044729E-3</v>
      </c>
      <c r="M156" s="134">
        <f t="shared" si="7"/>
        <v>0</v>
      </c>
      <c r="N156" s="134">
        <f t="shared" si="8"/>
        <v>0</v>
      </c>
    </row>
    <row r="157" spans="1:14">
      <c r="A157" s="135" t="s">
        <v>242</v>
      </c>
      <c r="B157" s="135" t="s">
        <v>93</v>
      </c>
      <c r="C157" s="135" t="s">
        <v>150</v>
      </c>
      <c r="D157" s="135">
        <v>1710</v>
      </c>
      <c r="E157" s="136">
        <v>0.22</v>
      </c>
      <c r="F157" s="136">
        <v>50.8</v>
      </c>
      <c r="G157" s="136">
        <v>0</v>
      </c>
      <c r="H157" s="136">
        <v>0.96799999999999997</v>
      </c>
      <c r="I157" s="136">
        <v>0.125</v>
      </c>
      <c r="J157" s="136">
        <v>0.34100000000000003</v>
      </c>
      <c r="K157" s="136">
        <v>1.0478596040000001</v>
      </c>
      <c r="L157" s="134">
        <f t="shared" si="6"/>
        <v>1.5126551956809335</v>
      </c>
      <c r="M157" s="134">
        <f t="shared" si="7"/>
        <v>4</v>
      </c>
      <c r="N157" s="134">
        <f t="shared" si="8"/>
        <v>0.7</v>
      </c>
    </row>
    <row r="158" spans="1:14">
      <c r="A158" s="135" t="s">
        <v>242</v>
      </c>
      <c r="B158" s="134"/>
      <c r="C158" s="135" t="s">
        <v>150</v>
      </c>
      <c r="D158" s="135">
        <v>2210</v>
      </c>
      <c r="E158" s="136">
        <v>0.22</v>
      </c>
      <c r="F158" s="136">
        <v>50.8</v>
      </c>
      <c r="G158" s="136">
        <v>0</v>
      </c>
      <c r="H158" s="136">
        <v>1.347</v>
      </c>
      <c r="I158" s="136">
        <v>0.27400000000000002</v>
      </c>
      <c r="J158" s="136">
        <v>0.315</v>
      </c>
      <c r="K158" s="136">
        <v>1.44201504775E-3</v>
      </c>
      <c r="L158" s="134">
        <f t="shared" si="6"/>
        <v>1.9229270661746246E-3</v>
      </c>
      <c r="M158" s="134">
        <f t="shared" si="7"/>
        <v>0</v>
      </c>
      <c r="N158" s="134">
        <f t="shared" si="8"/>
        <v>0</v>
      </c>
    </row>
    <row r="159" spans="1:14">
      <c r="A159" s="135" t="s">
        <v>242</v>
      </c>
      <c r="B159" s="134"/>
      <c r="C159" s="135" t="s">
        <v>150</v>
      </c>
      <c r="D159" s="135">
        <v>2210</v>
      </c>
      <c r="E159" s="136">
        <v>0.22</v>
      </c>
      <c r="F159" s="136">
        <v>50.8</v>
      </c>
      <c r="G159" s="136">
        <v>0</v>
      </c>
      <c r="H159" s="136">
        <v>1.347</v>
      </c>
      <c r="I159" s="136">
        <v>0.27400000000000002</v>
      </c>
      <c r="J159" s="136">
        <v>0.315</v>
      </c>
      <c r="K159" s="136">
        <v>1.21459842997E-3</v>
      </c>
      <c r="L159" s="134">
        <f t="shared" si="6"/>
        <v>1.6196670063649951E-3</v>
      </c>
      <c r="M159" s="134">
        <f t="shared" si="7"/>
        <v>0</v>
      </c>
      <c r="N159" s="134">
        <f t="shared" si="8"/>
        <v>0</v>
      </c>
    </row>
    <row r="160" spans="1:14">
      <c r="A160" s="135" t="s">
        <v>242</v>
      </c>
      <c r="B160" s="134"/>
      <c r="C160" s="135" t="s">
        <v>150</v>
      </c>
      <c r="D160" s="135">
        <v>2210</v>
      </c>
      <c r="E160" s="136">
        <v>0.22</v>
      </c>
      <c r="F160" s="136">
        <v>50.8</v>
      </c>
      <c r="G160" s="136">
        <v>0</v>
      </c>
      <c r="H160" s="136">
        <v>1.347</v>
      </c>
      <c r="I160" s="136">
        <v>0.27400000000000002</v>
      </c>
      <c r="J160" s="136">
        <v>0.315</v>
      </c>
      <c r="K160" s="136">
        <v>2.6494118002399998E-4</v>
      </c>
      <c r="L160" s="134">
        <f t="shared" si="6"/>
        <v>3.5329906356200397E-4</v>
      </c>
      <c r="M160" s="134">
        <f t="shared" si="7"/>
        <v>0</v>
      </c>
      <c r="N160" s="134">
        <f t="shared" si="8"/>
        <v>0</v>
      </c>
    </row>
    <row r="161" spans="1:14">
      <c r="A161" s="135" t="s">
        <v>242</v>
      </c>
      <c r="B161" s="134"/>
      <c r="C161" s="135" t="s">
        <v>150</v>
      </c>
      <c r="D161" s="135">
        <v>2210</v>
      </c>
      <c r="E161" s="136">
        <v>0.22</v>
      </c>
      <c r="F161" s="136">
        <v>50.8</v>
      </c>
      <c r="G161" s="136">
        <v>0</v>
      </c>
      <c r="H161" s="136">
        <v>1.347</v>
      </c>
      <c r="I161" s="136">
        <v>0.27400000000000002</v>
      </c>
      <c r="J161" s="136">
        <v>0.315</v>
      </c>
      <c r="K161" s="136">
        <v>3.3040903352199999E-6</v>
      </c>
      <c r="L161" s="134">
        <f t="shared" si="6"/>
        <v>4.4060044620158693E-6</v>
      </c>
      <c r="M161" s="134">
        <f t="shared" si="7"/>
        <v>0</v>
      </c>
      <c r="N161" s="134">
        <f t="shared" si="8"/>
        <v>0</v>
      </c>
    </row>
    <row r="162" spans="1:14">
      <c r="A162" s="135" t="s">
        <v>242</v>
      </c>
      <c r="B162" s="134"/>
      <c r="C162" s="135" t="s">
        <v>150</v>
      </c>
      <c r="D162" s="135">
        <v>2210</v>
      </c>
      <c r="E162" s="136">
        <v>0.22</v>
      </c>
      <c r="F162" s="136">
        <v>50.8</v>
      </c>
      <c r="G162" s="136">
        <v>0</v>
      </c>
      <c r="H162" s="136">
        <v>1.347</v>
      </c>
      <c r="I162" s="136">
        <v>0.27400000000000002</v>
      </c>
      <c r="J162" s="136">
        <v>0.315</v>
      </c>
      <c r="K162" s="136">
        <v>8.4764896512300007E-3</v>
      </c>
      <c r="L162" s="134">
        <f t="shared" si="6"/>
        <v>1.1303398949915206E-2</v>
      </c>
      <c r="M162" s="134">
        <f t="shared" si="7"/>
        <v>0</v>
      </c>
      <c r="N162" s="134">
        <f t="shared" si="8"/>
        <v>0</v>
      </c>
    </row>
    <row r="163" spans="1:14">
      <c r="A163" s="135" t="s">
        <v>242</v>
      </c>
      <c r="B163" s="134"/>
      <c r="C163" s="135" t="s">
        <v>150</v>
      </c>
      <c r="D163" s="135">
        <v>2210</v>
      </c>
      <c r="E163" s="136">
        <v>0.22</v>
      </c>
      <c r="F163" s="136">
        <v>50.8</v>
      </c>
      <c r="G163" s="136">
        <v>0</v>
      </c>
      <c r="H163" s="136">
        <v>1.347</v>
      </c>
      <c r="I163" s="136">
        <v>0.27400000000000002</v>
      </c>
      <c r="J163" s="136">
        <v>0.315</v>
      </c>
      <c r="K163" s="136">
        <v>2.6133878448800002E-3</v>
      </c>
      <c r="L163" s="134">
        <f t="shared" si="6"/>
        <v>3.4849526911474803E-3</v>
      </c>
      <c r="M163" s="134">
        <f t="shared" si="7"/>
        <v>0</v>
      </c>
      <c r="N163" s="134">
        <f t="shared" si="8"/>
        <v>0</v>
      </c>
    </row>
    <row r="164" spans="1:14">
      <c r="A164" s="135" t="s">
        <v>242</v>
      </c>
      <c r="B164" s="134"/>
      <c r="C164" s="135" t="s">
        <v>150</v>
      </c>
      <c r="D164" s="135">
        <v>2210</v>
      </c>
      <c r="E164" s="136">
        <v>0.22</v>
      </c>
      <c r="F164" s="136">
        <v>50.8</v>
      </c>
      <c r="G164" s="136">
        <v>0</v>
      </c>
      <c r="H164" s="136">
        <v>1.347</v>
      </c>
      <c r="I164" s="136">
        <v>0.27400000000000002</v>
      </c>
      <c r="J164" s="136">
        <v>0.315</v>
      </c>
      <c r="K164" s="136">
        <v>1.1544156584000001E-3</v>
      </c>
      <c r="L164" s="134">
        <f t="shared" si="6"/>
        <v>1.5394132804764E-3</v>
      </c>
      <c r="M164" s="134">
        <f t="shared" si="7"/>
        <v>0</v>
      </c>
      <c r="N164" s="134">
        <f t="shared" si="8"/>
        <v>0</v>
      </c>
    </row>
    <row r="165" spans="1:14">
      <c r="A165" s="135" t="s">
        <v>242</v>
      </c>
      <c r="B165" s="134"/>
      <c r="C165" s="135" t="s">
        <v>150</v>
      </c>
      <c r="D165" s="135">
        <v>2210</v>
      </c>
      <c r="E165" s="136">
        <v>0.22</v>
      </c>
      <c r="F165" s="136">
        <v>50.8</v>
      </c>
      <c r="G165" s="136">
        <v>0</v>
      </c>
      <c r="H165" s="136">
        <v>1.347</v>
      </c>
      <c r="I165" s="136">
        <v>0.27400000000000002</v>
      </c>
      <c r="J165" s="136">
        <v>0.315</v>
      </c>
      <c r="K165" s="136">
        <v>1.6489752113500001E-4</v>
      </c>
      <c r="L165" s="134">
        <f t="shared" si="6"/>
        <v>2.1989084443352249E-4</v>
      </c>
      <c r="M165" s="134">
        <f t="shared" si="7"/>
        <v>0</v>
      </c>
      <c r="N165" s="134">
        <f t="shared" si="8"/>
        <v>0</v>
      </c>
    </row>
    <row r="166" spans="1:14">
      <c r="A166" s="135" t="s">
        <v>242</v>
      </c>
      <c r="B166" s="134"/>
      <c r="C166" s="135" t="s">
        <v>150</v>
      </c>
      <c r="D166" s="135">
        <v>5300</v>
      </c>
      <c r="E166" s="136">
        <v>0.22</v>
      </c>
      <c r="F166" s="136">
        <v>50.8</v>
      </c>
      <c r="G166" s="136">
        <v>0</v>
      </c>
      <c r="H166" s="136">
        <v>0.505</v>
      </c>
      <c r="I166" s="136">
        <v>6.8000000000000005E-2</v>
      </c>
      <c r="J166" s="136">
        <v>5.2999999999999999E-2</v>
      </c>
      <c r="K166" s="136">
        <v>0.84793548939499996</v>
      </c>
      <c r="L166" s="134">
        <f t="shared" si="6"/>
        <v>0.19024845930392478</v>
      </c>
      <c r="M166" s="134">
        <f t="shared" si="7"/>
        <v>0.3</v>
      </c>
      <c r="N166" s="134">
        <f t="shared" si="8"/>
        <v>0.2</v>
      </c>
    </row>
    <row r="167" spans="1:14">
      <c r="A167" s="135" t="s">
        <v>242</v>
      </c>
      <c r="B167" s="135" t="s">
        <v>95</v>
      </c>
      <c r="C167" s="135" t="s">
        <v>150</v>
      </c>
      <c r="D167" s="135">
        <v>2210</v>
      </c>
      <c r="E167" s="136">
        <v>0.22</v>
      </c>
      <c r="F167" s="136">
        <v>50.8</v>
      </c>
      <c r="G167" s="136">
        <v>0</v>
      </c>
      <c r="H167" s="136">
        <v>1.347</v>
      </c>
      <c r="I167" s="136">
        <v>0.27400000000000002</v>
      </c>
      <c r="J167" s="136">
        <v>0.315</v>
      </c>
      <c r="K167" s="136">
        <v>4.5599883656699998</v>
      </c>
      <c r="L167" s="134">
        <f t="shared" si="6"/>
        <v>6.0807444856209445</v>
      </c>
      <c r="M167" s="134">
        <f t="shared" si="7"/>
        <v>22.3</v>
      </c>
      <c r="N167" s="134">
        <f t="shared" si="8"/>
        <v>5.5</v>
      </c>
    </row>
    <row r="168" spans="1:14">
      <c r="A168" s="135" t="s">
        <v>242</v>
      </c>
      <c r="B168" s="135" t="s">
        <v>95</v>
      </c>
      <c r="C168" s="135" t="s">
        <v>150</v>
      </c>
      <c r="D168" s="135">
        <v>4200</v>
      </c>
      <c r="E168" s="136">
        <v>0.22</v>
      </c>
      <c r="F168" s="136">
        <v>50.8</v>
      </c>
      <c r="G168" s="136">
        <v>0</v>
      </c>
      <c r="H168" s="136">
        <v>0.69099999999999995</v>
      </c>
      <c r="I168" s="136">
        <v>3.5999999999999997E-2</v>
      </c>
      <c r="J168" s="136">
        <v>0.26200000000000001</v>
      </c>
      <c r="K168" s="136">
        <v>0.54464388245899997</v>
      </c>
      <c r="L168" s="134">
        <f t="shared" si="6"/>
        <v>0.60408268483135885</v>
      </c>
      <c r="M168" s="134">
        <f t="shared" si="7"/>
        <v>1.1000000000000001</v>
      </c>
      <c r="N168" s="134">
        <f t="shared" si="8"/>
        <v>0.2</v>
      </c>
    </row>
    <row r="169" spans="1:14">
      <c r="A169" s="135" t="s">
        <v>242</v>
      </c>
      <c r="B169" s="135" t="s">
        <v>95</v>
      </c>
      <c r="C169" s="135" t="s">
        <v>150</v>
      </c>
      <c r="D169" s="135">
        <v>2210</v>
      </c>
      <c r="E169" s="136">
        <v>0.22</v>
      </c>
      <c r="F169" s="136">
        <v>50.8</v>
      </c>
      <c r="G169" s="136">
        <v>0</v>
      </c>
      <c r="H169" s="136">
        <v>1.347</v>
      </c>
      <c r="I169" s="136">
        <v>0.27400000000000002</v>
      </c>
      <c r="J169" s="136">
        <v>0.315</v>
      </c>
      <c r="K169" s="136">
        <v>4.4695720676400002E-3</v>
      </c>
      <c r="L169" s="134">
        <f t="shared" si="6"/>
        <v>5.9601743521979396E-3</v>
      </c>
      <c r="M169" s="134">
        <f t="shared" si="7"/>
        <v>0</v>
      </c>
      <c r="N169" s="134">
        <f t="shared" si="8"/>
        <v>0</v>
      </c>
    </row>
    <row r="170" spans="1:14">
      <c r="A170" s="135" t="s">
        <v>242</v>
      </c>
      <c r="B170" s="135" t="s">
        <v>95</v>
      </c>
      <c r="C170" s="135" t="s">
        <v>150</v>
      </c>
      <c r="D170" s="135">
        <v>2210</v>
      </c>
      <c r="E170" s="136">
        <v>0.22</v>
      </c>
      <c r="F170" s="136">
        <v>50.8</v>
      </c>
      <c r="G170" s="136">
        <v>0</v>
      </c>
      <c r="H170" s="136">
        <v>1.347</v>
      </c>
      <c r="I170" s="136">
        <v>0.27400000000000002</v>
      </c>
      <c r="J170" s="136">
        <v>0.315</v>
      </c>
      <c r="K170" s="136">
        <v>5.9378605463099997E-2</v>
      </c>
      <c r="L170" s="134">
        <f t="shared" si="6"/>
        <v>7.9181370385043845E-2</v>
      </c>
      <c r="M170" s="134">
        <f t="shared" si="7"/>
        <v>0.3</v>
      </c>
      <c r="N170" s="134">
        <f t="shared" si="8"/>
        <v>0.1</v>
      </c>
    </row>
    <row r="171" spans="1:14">
      <c r="A171" s="135" t="s">
        <v>242</v>
      </c>
      <c r="B171" s="134"/>
      <c r="C171" s="135" t="s">
        <v>150</v>
      </c>
      <c r="D171" s="135">
        <v>2210</v>
      </c>
      <c r="E171" s="136">
        <v>0.22</v>
      </c>
      <c r="F171" s="136">
        <v>50.8</v>
      </c>
      <c r="G171" s="136">
        <v>0</v>
      </c>
      <c r="H171" s="136">
        <v>1.347</v>
      </c>
      <c r="I171" s="136">
        <v>0.27400000000000002</v>
      </c>
      <c r="J171" s="136">
        <v>0.315</v>
      </c>
      <c r="K171" s="136">
        <v>1.04508930697E-2</v>
      </c>
      <c r="L171" s="134">
        <f t="shared" si="6"/>
        <v>1.3936265908444949E-2</v>
      </c>
      <c r="M171" s="134">
        <f t="shared" si="7"/>
        <v>0.1</v>
      </c>
      <c r="N171" s="134">
        <f t="shared" si="8"/>
        <v>0</v>
      </c>
    </row>
    <row r="172" spans="1:14">
      <c r="A172" s="135" t="s">
        <v>242</v>
      </c>
      <c r="B172" s="134"/>
      <c r="C172" s="135" t="s">
        <v>150</v>
      </c>
      <c r="D172" s="135">
        <v>2210</v>
      </c>
      <c r="E172" s="136">
        <v>0.22</v>
      </c>
      <c r="F172" s="136">
        <v>50.8</v>
      </c>
      <c r="G172" s="136">
        <v>0</v>
      </c>
      <c r="H172" s="136">
        <v>1.347</v>
      </c>
      <c r="I172" s="136">
        <v>0.27400000000000002</v>
      </c>
      <c r="J172" s="136">
        <v>0.315</v>
      </c>
      <c r="K172" s="136">
        <v>5.5573490077700004E-3</v>
      </c>
      <c r="L172" s="134">
        <f t="shared" si="6"/>
        <v>7.4107249018612953E-3</v>
      </c>
      <c r="M172" s="134">
        <f t="shared" si="7"/>
        <v>0</v>
      </c>
      <c r="N172" s="134">
        <f t="shared" si="8"/>
        <v>0</v>
      </c>
    </row>
    <row r="173" spans="1:14">
      <c r="A173" s="135" t="s">
        <v>242</v>
      </c>
      <c r="B173" s="134"/>
      <c r="C173" s="135" t="s">
        <v>150</v>
      </c>
      <c r="D173" s="135">
        <v>2210</v>
      </c>
      <c r="E173" s="136">
        <v>0.22</v>
      </c>
      <c r="F173" s="136">
        <v>50.8</v>
      </c>
      <c r="G173" s="136">
        <v>0</v>
      </c>
      <c r="H173" s="136">
        <v>1.347</v>
      </c>
      <c r="I173" s="136">
        <v>0.27400000000000002</v>
      </c>
      <c r="J173" s="136">
        <v>0.315</v>
      </c>
      <c r="K173" s="136">
        <v>1.38115414946E-2</v>
      </c>
      <c r="L173" s="134">
        <f t="shared" si="6"/>
        <v>1.8417690583049099E-2</v>
      </c>
      <c r="M173" s="134">
        <f t="shared" si="7"/>
        <v>0.1</v>
      </c>
      <c r="N173" s="134">
        <f t="shared" si="8"/>
        <v>0</v>
      </c>
    </row>
    <row r="174" spans="1:14">
      <c r="A174" s="135" t="s">
        <v>242</v>
      </c>
      <c r="B174" s="134"/>
      <c r="C174" s="135" t="s">
        <v>150</v>
      </c>
      <c r="D174" s="135">
        <v>2210</v>
      </c>
      <c r="E174" s="136">
        <v>0.22</v>
      </c>
      <c r="F174" s="136">
        <v>50.8</v>
      </c>
      <c r="G174" s="136">
        <v>0</v>
      </c>
      <c r="H174" s="136">
        <v>1.347</v>
      </c>
      <c r="I174" s="136">
        <v>0.27400000000000002</v>
      </c>
      <c r="J174" s="136">
        <v>0.315</v>
      </c>
      <c r="K174" s="136">
        <v>8.0579001085199998E-4</v>
      </c>
      <c r="L174" s="134">
        <f t="shared" si="6"/>
        <v>1.0745209794711418E-3</v>
      </c>
      <c r="M174" s="134">
        <f t="shared" si="7"/>
        <v>0</v>
      </c>
      <c r="N174" s="134">
        <f t="shared" si="8"/>
        <v>0</v>
      </c>
    </row>
    <row r="175" spans="1:14">
      <c r="A175" s="135" t="s">
        <v>242</v>
      </c>
      <c r="B175" s="134"/>
      <c r="C175" s="135" t="s">
        <v>150</v>
      </c>
      <c r="D175" s="135">
        <v>2210</v>
      </c>
      <c r="E175" s="136">
        <v>0.22</v>
      </c>
      <c r="F175" s="136">
        <v>50.8</v>
      </c>
      <c r="G175" s="136">
        <v>0</v>
      </c>
      <c r="H175" s="136">
        <v>1.347</v>
      </c>
      <c r="I175" s="136">
        <v>0.27400000000000002</v>
      </c>
      <c r="J175" s="136">
        <v>0.315</v>
      </c>
      <c r="K175" s="136">
        <v>3.07041552153E-2</v>
      </c>
      <c r="L175" s="134">
        <f t="shared" si="6"/>
        <v>4.0943990979602544E-2</v>
      </c>
      <c r="M175" s="134">
        <f t="shared" si="7"/>
        <v>0.2</v>
      </c>
      <c r="N175" s="134">
        <f t="shared" si="8"/>
        <v>0</v>
      </c>
    </row>
    <row r="176" spans="1:14">
      <c r="A176" s="135" t="s">
        <v>242</v>
      </c>
      <c r="B176" s="134"/>
      <c r="C176" s="135" t="s">
        <v>150</v>
      </c>
      <c r="D176" s="135">
        <v>2210</v>
      </c>
      <c r="E176" s="136">
        <v>0.22</v>
      </c>
      <c r="F176" s="136">
        <v>50.8</v>
      </c>
      <c r="G176" s="136">
        <v>0</v>
      </c>
      <c r="H176" s="136">
        <v>1.347</v>
      </c>
      <c r="I176" s="136">
        <v>0.27400000000000002</v>
      </c>
      <c r="J176" s="136">
        <v>0.315</v>
      </c>
      <c r="K176" s="136">
        <v>4.5666176888599997E-3</v>
      </c>
      <c r="L176" s="134">
        <f t="shared" si="6"/>
        <v>6.0895846880948089E-3</v>
      </c>
      <c r="M176" s="134">
        <f t="shared" si="7"/>
        <v>0</v>
      </c>
      <c r="N176" s="134">
        <f t="shared" si="8"/>
        <v>0</v>
      </c>
    </row>
    <row r="177" spans="1:14">
      <c r="A177" s="135" t="s">
        <v>242</v>
      </c>
      <c r="B177" s="134"/>
      <c r="C177" s="135" t="s">
        <v>150</v>
      </c>
      <c r="D177" s="135">
        <v>2210</v>
      </c>
      <c r="E177" s="136">
        <v>0.22</v>
      </c>
      <c r="F177" s="136">
        <v>50.8</v>
      </c>
      <c r="G177" s="136">
        <v>0</v>
      </c>
      <c r="H177" s="136">
        <v>1.347</v>
      </c>
      <c r="I177" s="136">
        <v>0.27400000000000002</v>
      </c>
      <c r="J177" s="136">
        <v>0.315</v>
      </c>
      <c r="K177" s="136">
        <v>1.8486077051999999E-3</v>
      </c>
      <c r="L177" s="134">
        <f t="shared" si="6"/>
        <v>2.4651183748841997E-3</v>
      </c>
      <c r="M177" s="134">
        <f t="shared" si="7"/>
        <v>0</v>
      </c>
      <c r="N177" s="134">
        <f t="shared" si="8"/>
        <v>0</v>
      </c>
    </row>
    <row r="178" spans="1:14">
      <c r="A178" s="135" t="s">
        <v>242</v>
      </c>
      <c r="B178" s="134"/>
      <c r="C178" s="135" t="s">
        <v>150</v>
      </c>
      <c r="D178" s="135">
        <v>2210</v>
      </c>
      <c r="E178" s="136">
        <v>0.22</v>
      </c>
      <c r="F178" s="136">
        <v>50.8</v>
      </c>
      <c r="G178" s="136">
        <v>0</v>
      </c>
      <c r="H178" s="136">
        <v>1.347</v>
      </c>
      <c r="I178" s="136">
        <v>0.27400000000000002</v>
      </c>
      <c r="J178" s="136">
        <v>0.315</v>
      </c>
      <c r="K178" s="136">
        <v>8.4679212744900005E-5</v>
      </c>
      <c r="L178" s="134">
        <f t="shared" si="6"/>
        <v>1.1291973019532415E-4</v>
      </c>
      <c r="M178" s="134">
        <f t="shared" si="7"/>
        <v>0</v>
      </c>
      <c r="N178" s="134">
        <f t="shared" si="8"/>
        <v>0</v>
      </c>
    </row>
    <row r="179" spans="1:14">
      <c r="A179" s="135" t="s">
        <v>242</v>
      </c>
      <c r="B179" s="134"/>
      <c r="C179" s="135" t="s">
        <v>150</v>
      </c>
      <c r="D179" s="135">
        <v>2210</v>
      </c>
      <c r="E179" s="136">
        <v>0.22</v>
      </c>
      <c r="F179" s="136">
        <v>50.8</v>
      </c>
      <c r="G179" s="136">
        <v>0</v>
      </c>
      <c r="H179" s="136">
        <v>1.347</v>
      </c>
      <c r="I179" s="136">
        <v>0.27400000000000002</v>
      </c>
      <c r="J179" s="136">
        <v>0.315</v>
      </c>
      <c r="K179" s="136">
        <v>4.3455642967499998E-5</v>
      </c>
      <c r="L179" s="134">
        <f t="shared" si="6"/>
        <v>5.794809989716125E-5</v>
      </c>
      <c r="M179" s="134">
        <f t="shared" si="7"/>
        <v>0</v>
      </c>
      <c r="N179" s="134">
        <f t="shared" si="8"/>
        <v>0</v>
      </c>
    </row>
    <row r="180" spans="1:14">
      <c r="A180" s="135" t="s">
        <v>242</v>
      </c>
      <c r="B180" s="134"/>
      <c r="C180" s="135" t="s">
        <v>150</v>
      </c>
      <c r="D180" s="135">
        <v>2210</v>
      </c>
      <c r="E180" s="136">
        <v>0.22</v>
      </c>
      <c r="F180" s="136">
        <v>50.8</v>
      </c>
      <c r="G180" s="136">
        <v>0</v>
      </c>
      <c r="H180" s="136">
        <v>1.347</v>
      </c>
      <c r="I180" s="136">
        <v>0.27400000000000002</v>
      </c>
      <c r="J180" s="136">
        <v>0.315</v>
      </c>
      <c r="K180" s="136">
        <v>7.9325170611099999E-4</v>
      </c>
      <c r="L180" s="134">
        <f t="shared" si="6"/>
        <v>1.0578011500990184E-3</v>
      </c>
      <c r="M180" s="134">
        <f t="shared" si="7"/>
        <v>0</v>
      </c>
      <c r="N180" s="134">
        <f t="shared" si="8"/>
        <v>0</v>
      </c>
    </row>
    <row r="181" spans="1:14">
      <c r="A181" s="135" t="s">
        <v>242</v>
      </c>
      <c r="B181" s="134"/>
      <c r="C181" s="135" t="s">
        <v>150</v>
      </c>
      <c r="D181" s="135">
        <v>5300</v>
      </c>
      <c r="E181" s="136">
        <v>0.22</v>
      </c>
      <c r="F181" s="136">
        <v>50.8</v>
      </c>
      <c r="G181" s="136">
        <v>0</v>
      </c>
      <c r="H181" s="136">
        <v>0.505</v>
      </c>
      <c r="I181" s="136">
        <v>6.8000000000000005E-2</v>
      </c>
      <c r="J181" s="136">
        <v>5.2999999999999999E-2</v>
      </c>
      <c r="K181" s="136">
        <v>1.3439312731899999</v>
      </c>
      <c r="L181" s="134">
        <f t="shared" si="6"/>
        <v>0.30153337999472962</v>
      </c>
      <c r="M181" s="134">
        <f t="shared" si="7"/>
        <v>0.4</v>
      </c>
      <c r="N181" s="134">
        <f t="shared" si="8"/>
        <v>0.4</v>
      </c>
    </row>
    <row r="182" spans="1:14">
      <c r="A182" s="135" t="s">
        <v>242</v>
      </c>
      <c r="B182" s="134"/>
      <c r="C182" s="135" t="s">
        <v>150</v>
      </c>
      <c r="D182" s="135">
        <v>2210</v>
      </c>
      <c r="E182" s="136">
        <v>0.22</v>
      </c>
      <c r="F182" s="136">
        <v>50.8</v>
      </c>
      <c r="G182" s="136">
        <v>0</v>
      </c>
      <c r="H182" s="136">
        <v>1.347</v>
      </c>
      <c r="I182" s="136">
        <v>0.27400000000000002</v>
      </c>
      <c r="J182" s="136">
        <v>0.315</v>
      </c>
      <c r="K182" s="136">
        <v>5.4010229231600002</v>
      </c>
      <c r="L182" s="134">
        <f t="shared" si="6"/>
        <v>7.2022640680338599</v>
      </c>
      <c r="M182" s="134">
        <f t="shared" si="7"/>
        <v>26.4</v>
      </c>
      <c r="N182" s="134">
        <f t="shared" si="8"/>
        <v>6.6</v>
      </c>
    </row>
    <row r="183" spans="1:14">
      <c r="A183" s="135" t="s">
        <v>242</v>
      </c>
      <c r="B183" s="134"/>
      <c r="C183" s="135" t="s">
        <v>150</v>
      </c>
      <c r="D183" s="135">
        <v>5300</v>
      </c>
      <c r="E183" s="136">
        <v>0.22</v>
      </c>
      <c r="F183" s="136">
        <v>50.8</v>
      </c>
      <c r="G183" s="136">
        <v>0</v>
      </c>
      <c r="H183" s="136">
        <v>0.505</v>
      </c>
      <c r="I183" s="136">
        <v>6.8000000000000005E-2</v>
      </c>
      <c r="J183" s="136">
        <v>5.2999999999999999E-2</v>
      </c>
      <c r="K183" s="136">
        <v>1.32082072374E-4</v>
      </c>
      <c r="L183" s="134">
        <f t="shared" si="6"/>
        <v>2.9634814304979794E-5</v>
      </c>
      <c r="M183" s="134">
        <f t="shared" si="7"/>
        <v>0</v>
      </c>
      <c r="N183" s="134">
        <f t="shared" si="8"/>
        <v>0</v>
      </c>
    </row>
    <row r="184" spans="1:14">
      <c r="A184" s="135" t="s">
        <v>242</v>
      </c>
      <c r="B184" s="134"/>
      <c r="C184" s="135" t="s">
        <v>150</v>
      </c>
      <c r="D184" s="135">
        <v>5300</v>
      </c>
      <c r="E184" s="136">
        <v>0.22</v>
      </c>
      <c r="F184" s="136">
        <v>50.8</v>
      </c>
      <c r="G184" s="136">
        <v>0</v>
      </c>
      <c r="H184" s="136">
        <v>0.505</v>
      </c>
      <c r="I184" s="136">
        <v>6.8000000000000005E-2</v>
      </c>
      <c r="J184" s="136">
        <v>5.2999999999999999E-2</v>
      </c>
      <c r="K184" s="136">
        <v>5.74181328627E-3</v>
      </c>
      <c r="L184" s="134">
        <f t="shared" si="6"/>
        <v>1.2882715076627789E-3</v>
      </c>
      <c r="M184" s="134">
        <f t="shared" si="7"/>
        <v>0</v>
      </c>
      <c r="N184" s="134">
        <f t="shared" si="8"/>
        <v>0</v>
      </c>
    </row>
    <row r="185" spans="1:14">
      <c r="A185" s="135" t="s">
        <v>242</v>
      </c>
      <c r="B185" s="134"/>
      <c r="C185" s="135" t="s">
        <v>150</v>
      </c>
      <c r="D185" s="135">
        <v>5300</v>
      </c>
      <c r="E185" s="136">
        <v>0.22</v>
      </c>
      <c r="F185" s="136">
        <v>50.8</v>
      </c>
      <c r="G185" s="136">
        <v>0</v>
      </c>
      <c r="H185" s="136">
        <v>0.505</v>
      </c>
      <c r="I185" s="136">
        <v>6.8000000000000005E-2</v>
      </c>
      <c r="J185" s="136">
        <v>5.2999999999999999E-2</v>
      </c>
      <c r="K185" s="136">
        <v>1.2263165940399999E-4</v>
      </c>
      <c r="L185" s="134">
        <f t="shared" si="6"/>
        <v>2.7514456648277464E-5</v>
      </c>
      <c r="M185" s="134">
        <f t="shared" si="7"/>
        <v>0</v>
      </c>
      <c r="N185" s="134">
        <f t="shared" si="8"/>
        <v>0</v>
      </c>
    </row>
    <row r="186" spans="1:14">
      <c r="A186" s="135" t="s">
        <v>242</v>
      </c>
      <c r="B186" s="134"/>
      <c r="C186" s="135" t="s">
        <v>150</v>
      </c>
      <c r="D186" s="135">
        <v>5300</v>
      </c>
      <c r="E186" s="136">
        <v>0.22</v>
      </c>
      <c r="F186" s="136">
        <v>50.8</v>
      </c>
      <c r="G186" s="136">
        <v>0</v>
      </c>
      <c r="H186" s="136">
        <v>0.505</v>
      </c>
      <c r="I186" s="136">
        <v>6.8000000000000005E-2</v>
      </c>
      <c r="J186" s="136">
        <v>5.2999999999999999E-2</v>
      </c>
      <c r="K186" s="136">
        <v>2.4102844031999998E-3</v>
      </c>
      <c r="L186" s="134">
        <f t="shared" si="6"/>
        <v>5.4078747726463985E-4</v>
      </c>
      <c r="M186" s="134">
        <f t="shared" si="7"/>
        <v>0</v>
      </c>
      <c r="N186" s="134">
        <f t="shared" si="8"/>
        <v>0</v>
      </c>
    </row>
    <row r="187" spans="1:14">
      <c r="A187" s="135" t="s">
        <v>242</v>
      </c>
      <c r="B187" s="134"/>
      <c r="C187" s="135" t="s">
        <v>150</v>
      </c>
      <c r="D187" s="135">
        <v>5300</v>
      </c>
      <c r="E187" s="136">
        <v>0.22</v>
      </c>
      <c r="F187" s="136">
        <v>50.8</v>
      </c>
      <c r="G187" s="136">
        <v>0</v>
      </c>
      <c r="H187" s="136">
        <v>0.505</v>
      </c>
      <c r="I187" s="136">
        <v>6.8000000000000005E-2</v>
      </c>
      <c r="J187" s="136">
        <v>5.2999999999999999E-2</v>
      </c>
      <c r="K187" s="136">
        <v>1.60284631071E-3</v>
      </c>
      <c r="L187" s="134">
        <f t="shared" si="6"/>
        <v>3.59625283912967E-4</v>
      </c>
      <c r="M187" s="134">
        <f t="shared" si="7"/>
        <v>0</v>
      </c>
      <c r="N187" s="134">
        <f t="shared" si="8"/>
        <v>0</v>
      </c>
    </row>
    <row r="188" spans="1:14">
      <c r="A188" s="135" t="s">
        <v>242</v>
      </c>
      <c r="B188" s="135" t="s">
        <v>91</v>
      </c>
      <c r="C188" s="135" t="s">
        <v>150</v>
      </c>
      <c r="D188" s="135">
        <v>2210</v>
      </c>
      <c r="E188" s="136">
        <v>0.22</v>
      </c>
      <c r="F188" s="136">
        <v>50.8</v>
      </c>
      <c r="G188" s="136">
        <v>0</v>
      </c>
      <c r="H188" s="136">
        <v>1.347</v>
      </c>
      <c r="I188" s="136">
        <v>0.27400000000000002</v>
      </c>
      <c r="J188" s="136">
        <v>0.315</v>
      </c>
      <c r="K188" s="136">
        <v>1.15181779073</v>
      </c>
      <c r="L188" s="134">
        <f t="shared" si="6"/>
        <v>1.535949023938455</v>
      </c>
      <c r="M188" s="134">
        <f t="shared" si="7"/>
        <v>5.6</v>
      </c>
      <c r="N188" s="134">
        <f t="shared" si="8"/>
        <v>1.4</v>
      </c>
    </row>
    <row r="189" spans="1:14">
      <c r="A189" s="135" t="s">
        <v>242</v>
      </c>
      <c r="B189" s="135" t="s">
        <v>91</v>
      </c>
      <c r="C189" s="135" t="s">
        <v>150</v>
      </c>
      <c r="D189" s="135">
        <v>3200</v>
      </c>
      <c r="E189" s="136">
        <v>0.22</v>
      </c>
      <c r="F189" s="136">
        <v>50.8</v>
      </c>
      <c r="G189" s="136">
        <v>0</v>
      </c>
      <c r="H189" s="136">
        <v>0.69099999999999995</v>
      </c>
      <c r="I189" s="136">
        <v>3.5999999999999997E-2</v>
      </c>
      <c r="J189" s="136">
        <v>0.26200000000000001</v>
      </c>
      <c r="K189" s="136">
        <v>0.24305837501999999</v>
      </c>
      <c r="L189" s="134">
        <f t="shared" si="6"/>
        <v>0.26958414568051597</v>
      </c>
      <c r="M189" s="134">
        <f t="shared" si="7"/>
        <v>0.5</v>
      </c>
      <c r="N189" s="134">
        <f t="shared" si="8"/>
        <v>0.1</v>
      </c>
    </row>
    <row r="190" spans="1:14">
      <c r="A190" s="135" t="s">
        <v>242</v>
      </c>
      <c r="B190" s="135" t="s">
        <v>91</v>
      </c>
      <c r="C190" s="135" t="s">
        <v>150</v>
      </c>
      <c r="D190" s="135">
        <v>4220</v>
      </c>
      <c r="E190" s="136">
        <v>0.22</v>
      </c>
      <c r="F190" s="136">
        <v>50.8</v>
      </c>
      <c r="G190" s="136">
        <v>0</v>
      </c>
      <c r="H190" s="136">
        <v>0.69099999999999995</v>
      </c>
      <c r="I190" s="136">
        <v>3.5999999999999997E-2</v>
      </c>
      <c r="J190" s="136">
        <v>0.26200000000000001</v>
      </c>
      <c r="K190" s="136">
        <v>0.49008122254499997</v>
      </c>
      <c r="L190" s="134">
        <f t="shared" si="6"/>
        <v>0.54356541996541097</v>
      </c>
      <c r="M190" s="134">
        <f t="shared" si="7"/>
        <v>1</v>
      </c>
      <c r="N190" s="134">
        <f t="shared" si="8"/>
        <v>0.2</v>
      </c>
    </row>
    <row r="191" spans="1:14">
      <c r="A191" s="135" t="s">
        <v>242</v>
      </c>
      <c r="B191" s="135" t="s">
        <v>91</v>
      </c>
      <c r="C191" s="135" t="s">
        <v>150</v>
      </c>
      <c r="D191" s="135">
        <v>1550</v>
      </c>
      <c r="E191" s="136">
        <v>0.22</v>
      </c>
      <c r="F191" s="136">
        <v>50.8</v>
      </c>
      <c r="G191" s="136">
        <v>0</v>
      </c>
      <c r="H191" s="136">
        <v>0.72099999999999997</v>
      </c>
      <c r="I191" s="136">
        <v>0.17</v>
      </c>
      <c r="J191" s="136">
        <v>0.34100000000000003</v>
      </c>
      <c r="K191" s="136">
        <v>0.49913642510299999</v>
      </c>
      <c r="L191" s="134">
        <f t="shared" si="6"/>
        <v>0.72053670539785408</v>
      </c>
      <c r="M191" s="134">
        <f t="shared" si="7"/>
        <v>1.4</v>
      </c>
      <c r="N191" s="134">
        <f t="shared" si="8"/>
        <v>0.4</v>
      </c>
    </row>
    <row r="192" spans="1:14">
      <c r="A192" s="135" t="s">
        <v>242</v>
      </c>
      <c r="B192" s="135" t="s">
        <v>91</v>
      </c>
      <c r="C192" s="135" t="s">
        <v>150</v>
      </c>
      <c r="D192" s="135">
        <v>1411</v>
      </c>
      <c r="E192" s="136">
        <v>0.22</v>
      </c>
      <c r="F192" s="136">
        <v>50.8</v>
      </c>
      <c r="G192" s="136">
        <v>0</v>
      </c>
      <c r="H192" s="136">
        <v>1.4430000000000001</v>
      </c>
      <c r="I192" s="136">
        <v>0.22500000000000001</v>
      </c>
      <c r="J192" s="136">
        <v>0.43099999999999999</v>
      </c>
      <c r="K192" s="136">
        <v>2.4302736846300001E-2</v>
      </c>
      <c r="L192" s="134">
        <f t="shared" si="6"/>
        <v>4.4341963558530768E-2</v>
      </c>
      <c r="M192" s="134">
        <f t="shared" si="7"/>
        <v>0.2</v>
      </c>
      <c r="N192" s="134">
        <f t="shared" si="8"/>
        <v>0</v>
      </c>
    </row>
    <row r="193" spans="1:14">
      <c r="A193" s="135" t="s">
        <v>243</v>
      </c>
      <c r="B193" s="135" t="s">
        <v>93</v>
      </c>
      <c r="C193" s="135" t="s">
        <v>150</v>
      </c>
      <c r="D193" s="135">
        <v>1390</v>
      </c>
      <c r="E193" s="136">
        <v>0.22</v>
      </c>
      <c r="F193" s="136">
        <v>50.8</v>
      </c>
      <c r="G193" s="136">
        <v>0</v>
      </c>
      <c r="H193" s="136">
        <v>1.395</v>
      </c>
      <c r="I193" s="136">
        <v>0.33900000000000002</v>
      </c>
      <c r="J193" s="136">
        <v>0.39300000000000002</v>
      </c>
      <c r="K193" s="136">
        <v>0.23404310545599999</v>
      </c>
      <c r="L193" s="134">
        <f t="shared" si="6"/>
        <v>0.3893775145471472</v>
      </c>
      <c r="M193" s="134">
        <f t="shared" si="7"/>
        <v>1.5</v>
      </c>
      <c r="N193" s="134">
        <f t="shared" si="8"/>
        <v>0.4</v>
      </c>
    </row>
    <row r="194" spans="1:14">
      <c r="A194" s="135" t="s">
        <v>243</v>
      </c>
      <c r="B194" s="135" t="s">
        <v>93</v>
      </c>
      <c r="C194" s="135" t="s">
        <v>150</v>
      </c>
      <c r="D194" s="135">
        <v>2210</v>
      </c>
      <c r="E194" s="136">
        <v>0.22</v>
      </c>
      <c r="F194" s="136">
        <v>50.8</v>
      </c>
      <c r="G194" s="136">
        <v>0</v>
      </c>
      <c r="H194" s="136">
        <v>1.347</v>
      </c>
      <c r="I194" s="136">
        <v>0.27400000000000002</v>
      </c>
      <c r="J194" s="136">
        <v>0.315</v>
      </c>
      <c r="K194" s="136">
        <v>5.3172406954800001E-2</v>
      </c>
      <c r="L194" s="134">
        <f t="shared" si="6"/>
        <v>7.0905404674225805E-2</v>
      </c>
      <c r="M194" s="134">
        <f t="shared" si="7"/>
        <v>0.3</v>
      </c>
      <c r="N194" s="134">
        <f t="shared" si="8"/>
        <v>0.1</v>
      </c>
    </row>
    <row r="195" spans="1:14">
      <c r="A195" s="135" t="s">
        <v>243</v>
      </c>
      <c r="B195" s="135" t="s">
        <v>93</v>
      </c>
      <c r="C195" s="135" t="s">
        <v>150</v>
      </c>
      <c r="D195" s="135">
        <v>4220</v>
      </c>
      <c r="E195" s="136">
        <v>0.22</v>
      </c>
      <c r="F195" s="136">
        <v>50.8</v>
      </c>
      <c r="G195" s="136">
        <v>0</v>
      </c>
      <c r="H195" s="136">
        <v>0.69099999999999995</v>
      </c>
      <c r="I195" s="136">
        <v>3.5999999999999997E-2</v>
      </c>
      <c r="J195" s="136">
        <v>0.26200000000000001</v>
      </c>
      <c r="K195" s="136">
        <v>3.16337816912</v>
      </c>
      <c r="L195" s="134">
        <f t="shared" ref="L195:L258" si="9">F195*J195*K195/12</f>
        <v>3.5086081733099626</v>
      </c>
      <c r="M195" s="134">
        <f t="shared" ref="M195:M258" si="10">ROUND(2.721*H195*L195,1)</f>
        <v>6.6</v>
      </c>
      <c r="N195" s="134">
        <f t="shared" ref="N195:N258" si="11">ROUND((2.721*I195*L195)+(E195*K195),1)</f>
        <v>1</v>
      </c>
    </row>
    <row r="196" spans="1:14">
      <c r="A196" s="135" t="s">
        <v>243</v>
      </c>
      <c r="B196" s="135" t="s">
        <v>95</v>
      </c>
      <c r="C196" s="135" t="s">
        <v>150</v>
      </c>
      <c r="D196" s="135">
        <v>2210</v>
      </c>
      <c r="E196" s="136">
        <v>0.22</v>
      </c>
      <c r="F196" s="136">
        <v>50.8</v>
      </c>
      <c r="G196" s="136">
        <v>0</v>
      </c>
      <c r="H196" s="136">
        <v>1.347</v>
      </c>
      <c r="I196" s="136">
        <v>0.27400000000000002</v>
      </c>
      <c r="J196" s="136">
        <v>0.315</v>
      </c>
      <c r="K196" s="136">
        <v>0.39175519902700001</v>
      </c>
      <c r="L196" s="134">
        <f t="shared" si="9"/>
        <v>0.52240555790250454</v>
      </c>
      <c r="M196" s="134">
        <f t="shared" si="10"/>
        <v>1.9</v>
      </c>
      <c r="N196" s="134">
        <f t="shared" si="11"/>
        <v>0.5</v>
      </c>
    </row>
    <row r="197" spans="1:14">
      <c r="A197" s="135" t="s">
        <v>243</v>
      </c>
      <c r="B197" s="135" t="s">
        <v>95</v>
      </c>
      <c r="C197" s="135" t="s">
        <v>150</v>
      </c>
      <c r="D197" s="135">
        <v>4220</v>
      </c>
      <c r="E197" s="136">
        <v>0.22</v>
      </c>
      <c r="F197" s="136">
        <v>50.8</v>
      </c>
      <c r="G197" s="136">
        <v>0</v>
      </c>
      <c r="H197" s="136">
        <v>0.69099999999999995</v>
      </c>
      <c r="I197" s="136">
        <v>3.5999999999999997E-2</v>
      </c>
      <c r="J197" s="136">
        <v>0.26200000000000001</v>
      </c>
      <c r="K197" s="136">
        <v>3.6229085614400001</v>
      </c>
      <c r="L197" s="134">
        <f t="shared" si="9"/>
        <v>4.0182886491118186</v>
      </c>
      <c r="M197" s="134">
        <f t="shared" si="10"/>
        <v>7.6</v>
      </c>
      <c r="N197" s="134">
        <f t="shared" si="11"/>
        <v>1.2</v>
      </c>
    </row>
    <row r="198" spans="1:14">
      <c r="A198" s="135" t="s">
        <v>243</v>
      </c>
      <c r="B198" s="135" t="s">
        <v>95</v>
      </c>
      <c r="C198" s="135" t="s">
        <v>150</v>
      </c>
      <c r="D198" s="135">
        <v>2210</v>
      </c>
      <c r="E198" s="136">
        <v>0.22</v>
      </c>
      <c r="F198" s="136">
        <v>50.8</v>
      </c>
      <c r="G198" s="136">
        <v>0</v>
      </c>
      <c r="H198" s="136">
        <v>1.347</v>
      </c>
      <c r="I198" s="136">
        <v>0.27400000000000002</v>
      </c>
      <c r="J198" s="136">
        <v>0.315</v>
      </c>
      <c r="K198" s="136">
        <v>0.25992856217400001</v>
      </c>
      <c r="L198" s="134">
        <f t="shared" si="9"/>
        <v>0.346614737659029</v>
      </c>
      <c r="M198" s="134">
        <f t="shared" si="10"/>
        <v>1.3</v>
      </c>
      <c r="N198" s="134">
        <f t="shared" si="11"/>
        <v>0.3</v>
      </c>
    </row>
    <row r="199" spans="1:14">
      <c r="A199" s="135" t="s">
        <v>243</v>
      </c>
      <c r="B199" s="135" t="s">
        <v>95</v>
      </c>
      <c r="C199" s="135" t="s">
        <v>150</v>
      </c>
      <c r="D199" s="135">
        <v>4220</v>
      </c>
      <c r="E199" s="136">
        <v>0.22</v>
      </c>
      <c r="F199" s="136">
        <v>50.8</v>
      </c>
      <c r="G199" s="136">
        <v>0</v>
      </c>
      <c r="H199" s="136">
        <v>0.69099999999999995</v>
      </c>
      <c r="I199" s="136">
        <v>3.5999999999999997E-2</v>
      </c>
      <c r="J199" s="136">
        <v>0.26200000000000001</v>
      </c>
      <c r="K199" s="136">
        <v>1.2306136403500001</v>
      </c>
      <c r="L199" s="134">
        <f t="shared" si="9"/>
        <v>1.3649146089668633</v>
      </c>
      <c r="M199" s="134">
        <f t="shared" si="10"/>
        <v>2.6</v>
      </c>
      <c r="N199" s="134">
        <f t="shared" si="11"/>
        <v>0.4</v>
      </c>
    </row>
    <row r="200" spans="1:14">
      <c r="A200" s="135" t="s">
        <v>243</v>
      </c>
      <c r="B200" s="135" t="s">
        <v>95</v>
      </c>
      <c r="C200" s="135" t="s">
        <v>150</v>
      </c>
      <c r="D200" s="135">
        <v>4220</v>
      </c>
      <c r="E200" s="136">
        <v>0.22</v>
      </c>
      <c r="F200" s="136">
        <v>50.8</v>
      </c>
      <c r="G200" s="136">
        <v>0</v>
      </c>
      <c r="H200" s="136">
        <v>0.69099999999999995</v>
      </c>
      <c r="I200" s="136">
        <v>3.5999999999999997E-2</v>
      </c>
      <c r="J200" s="136">
        <v>0.26200000000000001</v>
      </c>
      <c r="K200" s="136">
        <v>0.30258128007200003</v>
      </c>
      <c r="L200" s="134">
        <f t="shared" si="9"/>
        <v>0.33560298377052428</v>
      </c>
      <c r="M200" s="134">
        <f t="shared" si="10"/>
        <v>0.6</v>
      </c>
      <c r="N200" s="134">
        <f t="shared" si="11"/>
        <v>0.1</v>
      </c>
    </row>
    <row r="201" spans="1:14">
      <c r="A201" s="135" t="s">
        <v>243</v>
      </c>
      <c r="B201" s="135" t="s">
        <v>91</v>
      </c>
      <c r="C201" s="135" t="s">
        <v>150</v>
      </c>
      <c r="D201" s="135">
        <v>4220</v>
      </c>
      <c r="E201" s="136">
        <v>0.22</v>
      </c>
      <c r="F201" s="136">
        <v>50.8</v>
      </c>
      <c r="G201" s="136">
        <v>0</v>
      </c>
      <c r="H201" s="136">
        <v>0.69099999999999995</v>
      </c>
      <c r="I201" s="136">
        <v>3.5999999999999997E-2</v>
      </c>
      <c r="J201" s="136">
        <v>0.26200000000000001</v>
      </c>
      <c r="K201" s="136">
        <v>0.28276042999200002</v>
      </c>
      <c r="L201" s="134">
        <f t="shared" si="9"/>
        <v>0.31361901825179361</v>
      </c>
      <c r="M201" s="134">
        <f t="shared" si="10"/>
        <v>0.6</v>
      </c>
      <c r="N201" s="134">
        <f t="shared" si="11"/>
        <v>0.1</v>
      </c>
    </row>
    <row r="202" spans="1:14">
      <c r="A202" s="135" t="s">
        <v>244</v>
      </c>
      <c r="B202" s="135" t="s">
        <v>95</v>
      </c>
      <c r="C202" s="135" t="s">
        <v>150</v>
      </c>
      <c r="D202" s="135">
        <v>1320</v>
      </c>
      <c r="E202" s="136">
        <v>0.22</v>
      </c>
      <c r="F202" s="136">
        <v>50.8</v>
      </c>
      <c r="G202" s="136">
        <v>0</v>
      </c>
      <c r="H202" s="136">
        <v>1.395</v>
      </c>
      <c r="I202" s="136">
        <v>0.33900000000000002</v>
      </c>
      <c r="J202" s="136">
        <v>0.39300000000000002</v>
      </c>
      <c r="K202" s="136">
        <v>0.89602726859600001</v>
      </c>
      <c r="L202" s="134">
        <f t="shared" si="9"/>
        <v>1.4907205667631651</v>
      </c>
      <c r="M202" s="134">
        <f t="shared" si="10"/>
        <v>5.7</v>
      </c>
      <c r="N202" s="134">
        <f t="shared" si="11"/>
        <v>1.6</v>
      </c>
    </row>
    <row r="203" spans="1:14">
      <c r="A203" s="135" t="s">
        <v>244</v>
      </c>
      <c r="B203" s="135" t="s">
        <v>95</v>
      </c>
      <c r="C203" s="135" t="s">
        <v>150</v>
      </c>
      <c r="D203" s="135">
        <v>1400</v>
      </c>
      <c r="E203" s="136">
        <v>0.22</v>
      </c>
      <c r="F203" s="136">
        <v>50.8</v>
      </c>
      <c r="G203" s="136">
        <v>0</v>
      </c>
      <c r="H203" s="136">
        <v>0.70899999999999996</v>
      </c>
      <c r="I203" s="136">
        <v>0.11700000000000001</v>
      </c>
      <c r="J203" s="136">
        <v>0.43099999999999999</v>
      </c>
      <c r="K203" s="136">
        <v>0.13155590000299999</v>
      </c>
      <c r="L203" s="134">
        <f t="shared" si="9"/>
        <v>0.24003250994880701</v>
      </c>
      <c r="M203" s="134">
        <f t="shared" si="10"/>
        <v>0.5</v>
      </c>
      <c r="N203" s="134">
        <f t="shared" si="11"/>
        <v>0.1</v>
      </c>
    </row>
    <row r="204" spans="1:14">
      <c r="A204" s="135" t="s">
        <v>244</v>
      </c>
      <c r="B204" s="134"/>
      <c r="C204" s="135" t="s">
        <v>150</v>
      </c>
      <c r="D204" s="135">
        <v>3200</v>
      </c>
      <c r="E204" s="136">
        <v>0.22</v>
      </c>
      <c r="F204" s="136">
        <v>50.8</v>
      </c>
      <c r="G204" s="136">
        <v>0</v>
      </c>
      <c r="H204" s="136">
        <v>0.69099999999999995</v>
      </c>
      <c r="I204" s="136">
        <v>3.5999999999999997E-2</v>
      </c>
      <c r="J204" s="136">
        <v>0.26200000000000001</v>
      </c>
      <c r="K204" s="136">
        <v>0.74680412418300002</v>
      </c>
      <c r="L204" s="134">
        <f t="shared" si="9"/>
        <v>0.82830534760217134</v>
      </c>
      <c r="M204" s="134">
        <f t="shared" si="10"/>
        <v>1.6</v>
      </c>
      <c r="N204" s="134">
        <f t="shared" si="11"/>
        <v>0.2</v>
      </c>
    </row>
    <row r="205" spans="1:14">
      <c r="A205" s="135" t="s">
        <v>244</v>
      </c>
      <c r="B205" s="134"/>
      <c r="C205" s="135" t="s">
        <v>150</v>
      </c>
      <c r="D205" s="135">
        <v>8200</v>
      </c>
      <c r="E205" s="136">
        <v>0.22</v>
      </c>
      <c r="F205" s="136">
        <v>50.8</v>
      </c>
      <c r="G205" s="136">
        <v>0</v>
      </c>
      <c r="H205" s="136">
        <v>0.72099999999999997</v>
      </c>
      <c r="I205" s="136">
        <v>0.17</v>
      </c>
      <c r="J205" s="136">
        <v>0.43099999999999999</v>
      </c>
      <c r="K205" s="136">
        <v>1.73509064124</v>
      </c>
      <c r="L205" s="134">
        <f t="shared" si="9"/>
        <v>3.1657885476517964</v>
      </c>
      <c r="M205" s="134">
        <f t="shared" si="10"/>
        <v>6.2</v>
      </c>
      <c r="N205" s="134">
        <f t="shared" si="11"/>
        <v>1.8</v>
      </c>
    </row>
    <row r="206" spans="1:14">
      <c r="A206" s="135" t="s">
        <v>244</v>
      </c>
      <c r="B206" s="134"/>
      <c r="C206" s="135" t="s">
        <v>150</v>
      </c>
      <c r="D206" s="135">
        <v>1550</v>
      </c>
      <c r="E206" s="136">
        <v>0.22</v>
      </c>
      <c r="F206" s="136">
        <v>50.8</v>
      </c>
      <c r="G206" s="136">
        <v>0</v>
      </c>
      <c r="H206" s="136">
        <v>0.72099999999999997</v>
      </c>
      <c r="I206" s="136">
        <v>0.17</v>
      </c>
      <c r="J206" s="136">
        <v>0.34100000000000003</v>
      </c>
      <c r="K206" s="136">
        <v>2.3903712823499998</v>
      </c>
      <c r="L206" s="134">
        <f t="shared" si="9"/>
        <v>3.4506603041577151</v>
      </c>
      <c r="M206" s="134">
        <f t="shared" si="10"/>
        <v>6.8</v>
      </c>
      <c r="N206" s="134">
        <f t="shared" si="11"/>
        <v>2.1</v>
      </c>
    </row>
    <row r="207" spans="1:14">
      <c r="A207" s="135" t="s">
        <v>244</v>
      </c>
      <c r="B207" s="135" t="s">
        <v>95</v>
      </c>
      <c r="C207" s="135" t="s">
        <v>150</v>
      </c>
      <c r="D207" s="135">
        <v>4110</v>
      </c>
      <c r="E207" s="136">
        <v>0.22</v>
      </c>
      <c r="F207" s="136">
        <v>50.8</v>
      </c>
      <c r="G207" s="136">
        <v>0</v>
      </c>
      <c r="H207" s="136">
        <v>0.69099999999999995</v>
      </c>
      <c r="I207" s="136">
        <v>3.5999999999999997E-2</v>
      </c>
      <c r="J207" s="136">
        <v>0.26200000000000001</v>
      </c>
      <c r="K207" s="136">
        <v>1.2302092529499999</v>
      </c>
      <c r="L207" s="134">
        <f t="shared" si="9"/>
        <v>1.3644660894219431</v>
      </c>
      <c r="M207" s="134">
        <f t="shared" si="10"/>
        <v>2.6</v>
      </c>
      <c r="N207" s="134">
        <f t="shared" si="11"/>
        <v>0.4</v>
      </c>
    </row>
    <row r="208" spans="1:14">
      <c r="A208" s="135" t="s">
        <v>244</v>
      </c>
      <c r="B208" s="135" t="s">
        <v>95</v>
      </c>
      <c r="C208" s="135" t="s">
        <v>150</v>
      </c>
      <c r="D208" s="135">
        <v>4200</v>
      </c>
      <c r="E208" s="136">
        <v>0.22</v>
      </c>
      <c r="F208" s="136">
        <v>50.8</v>
      </c>
      <c r="G208" s="136">
        <v>0</v>
      </c>
      <c r="H208" s="136">
        <v>0.69099999999999995</v>
      </c>
      <c r="I208" s="136">
        <v>3.5999999999999997E-2</v>
      </c>
      <c r="J208" s="136">
        <v>0.26200000000000001</v>
      </c>
      <c r="K208" s="136">
        <v>0.18786383907599999</v>
      </c>
      <c r="L208" s="134">
        <f t="shared" si="9"/>
        <v>0.20836604604716077</v>
      </c>
      <c r="M208" s="134">
        <f t="shared" si="10"/>
        <v>0.4</v>
      </c>
      <c r="N208" s="134">
        <f t="shared" si="11"/>
        <v>0.1</v>
      </c>
    </row>
    <row r="209" spans="1:14">
      <c r="A209" s="135" t="s">
        <v>244</v>
      </c>
      <c r="B209" s="135" t="s">
        <v>95</v>
      </c>
      <c r="C209" s="135" t="s">
        <v>150</v>
      </c>
      <c r="D209" s="135">
        <v>4200</v>
      </c>
      <c r="E209" s="136">
        <v>0.22</v>
      </c>
      <c r="F209" s="136">
        <v>50.8</v>
      </c>
      <c r="G209" s="136">
        <v>0</v>
      </c>
      <c r="H209" s="136">
        <v>0.69099999999999995</v>
      </c>
      <c r="I209" s="136">
        <v>3.5999999999999997E-2</v>
      </c>
      <c r="J209" s="136">
        <v>0.26200000000000001</v>
      </c>
      <c r="K209" s="136">
        <v>4.78808793409</v>
      </c>
      <c r="L209" s="134">
        <f t="shared" si="9"/>
        <v>5.3106279306303552</v>
      </c>
      <c r="M209" s="134">
        <f t="shared" si="10"/>
        <v>10</v>
      </c>
      <c r="N209" s="134">
        <f t="shared" si="11"/>
        <v>1.6</v>
      </c>
    </row>
    <row r="210" spans="1:14">
      <c r="A210" s="135" t="s">
        <v>244</v>
      </c>
      <c r="B210" s="135" t="s">
        <v>95</v>
      </c>
      <c r="C210" s="135" t="s">
        <v>150</v>
      </c>
      <c r="D210" s="135">
        <v>4110</v>
      </c>
      <c r="E210" s="136">
        <v>0.22</v>
      </c>
      <c r="F210" s="136">
        <v>50.8</v>
      </c>
      <c r="G210" s="136">
        <v>0</v>
      </c>
      <c r="H210" s="136">
        <v>0.69099999999999995</v>
      </c>
      <c r="I210" s="136">
        <v>3.5999999999999997E-2</v>
      </c>
      <c r="J210" s="136">
        <v>0.26200000000000001</v>
      </c>
      <c r="K210" s="136">
        <v>0.31177096315199998</v>
      </c>
      <c r="L210" s="134">
        <f t="shared" si="9"/>
        <v>0.34579556759732161</v>
      </c>
      <c r="M210" s="134">
        <f t="shared" si="10"/>
        <v>0.7</v>
      </c>
      <c r="N210" s="134">
        <f t="shared" si="11"/>
        <v>0.1</v>
      </c>
    </row>
    <row r="211" spans="1:14">
      <c r="A211" s="135" t="s">
        <v>244</v>
      </c>
      <c r="B211" s="135" t="s">
        <v>95</v>
      </c>
      <c r="C211" s="135" t="s">
        <v>150</v>
      </c>
      <c r="D211" s="135">
        <v>1320</v>
      </c>
      <c r="E211" s="136">
        <v>0.22</v>
      </c>
      <c r="F211" s="136">
        <v>50.8</v>
      </c>
      <c r="G211" s="136">
        <v>0</v>
      </c>
      <c r="H211" s="136">
        <v>1.395</v>
      </c>
      <c r="I211" s="136">
        <v>0.33900000000000002</v>
      </c>
      <c r="J211" s="136">
        <v>0.39300000000000002</v>
      </c>
      <c r="K211" s="136">
        <v>0.61631507458400003</v>
      </c>
      <c r="L211" s="134">
        <f t="shared" si="9"/>
        <v>1.0253633895854009</v>
      </c>
      <c r="M211" s="134">
        <f t="shared" si="10"/>
        <v>3.9</v>
      </c>
      <c r="N211" s="134">
        <f t="shared" si="11"/>
        <v>1.1000000000000001</v>
      </c>
    </row>
    <row r="212" spans="1:14">
      <c r="A212" s="135" t="s">
        <v>244</v>
      </c>
      <c r="B212" s="135" t="s">
        <v>95</v>
      </c>
      <c r="C212" s="135" t="s">
        <v>150</v>
      </c>
      <c r="D212" s="135">
        <v>1550</v>
      </c>
      <c r="E212" s="136">
        <v>0.22</v>
      </c>
      <c r="F212" s="136">
        <v>50.8</v>
      </c>
      <c r="G212" s="136">
        <v>0</v>
      </c>
      <c r="H212" s="136">
        <v>0.72099999999999997</v>
      </c>
      <c r="I212" s="136">
        <v>0.17</v>
      </c>
      <c r="J212" s="136">
        <v>0.34100000000000003</v>
      </c>
      <c r="K212" s="136">
        <v>1.2290163760099999</v>
      </c>
      <c r="L212" s="134">
        <f t="shared" si="9"/>
        <v>1.7741670731955024</v>
      </c>
      <c r="M212" s="134">
        <f t="shared" si="10"/>
        <v>3.5</v>
      </c>
      <c r="N212" s="134">
        <f t="shared" si="11"/>
        <v>1.1000000000000001</v>
      </c>
    </row>
    <row r="213" spans="1:14">
      <c r="A213" s="135" t="s">
        <v>244</v>
      </c>
      <c r="B213" s="135" t="s">
        <v>95</v>
      </c>
      <c r="C213" s="135" t="s">
        <v>150</v>
      </c>
      <c r="D213" s="135">
        <v>1400</v>
      </c>
      <c r="E213" s="136">
        <v>0.22</v>
      </c>
      <c r="F213" s="136">
        <v>50.8</v>
      </c>
      <c r="G213" s="136">
        <v>0</v>
      </c>
      <c r="H213" s="136">
        <v>0.70899999999999996</v>
      </c>
      <c r="I213" s="136">
        <v>0.11700000000000001</v>
      </c>
      <c r="J213" s="136">
        <v>0.43099999999999999</v>
      </c>
      <c r="K213" s="136">
        <v>5.18731023193E-3</v>
      </c>
      <c r="L213" s="134">
        <f t="shared" si="9"/>
        <v>9.4645933388384142E-3</v>
      </c>
      <c r="M213" s="134">
        <f t="shared" si="10"/>
        <v>0</v>
      </c>
      <c r="N213" s="134">
        <f t="shared" si="11"/>
        <v>0</v>
      </c>
    </row>
    <row r="214" spans="1:14">
      <c r="A214" s="135" t="s">
        <v>244</v>
      </c>
      <c r="B214" s="135" t="s">
        <v>95</v>
      </c>
      <c r="C214" s="135" t="s">
        <v>150</v>
      </c>
      <c r="D214" s="135">
        <v>4110</v>
      </c>
      <c r="E214" s="136">
        <v>0.22</v>
      </c>
      <c r="F214" s="136">
        <v>50.8</v>
      </c>
      <c r="G214" s="136">
        <v>0</v>
      </c>
      <c r="H214" s="136">
        <v>0.69099999999999995</v>
      </c>
      <c r="I214" s="136">
        <v>3.5999999999999997E-2</v>
      </c>
      <c r="J214" s="136">
        <v>0.26200000000000001</v>
      </c>
      <c r="K214" s="136">
        <v>4.2540436868400002</v>
      </c>
      <c r="L214" s="134">
        <f t="shared" si="9"/>
        <v>4.7183016545304719</v>
      </c>
      <c r="M214" s="134">
        <f t="shared" si="10"/>
        <v>8.9</v>
      </c>
      <c r="N214" s="134">
        <f t="shared" si="11"/>
        <v>1.4</v>
      </c>
    </row>
    <row r="215" spans="1:14">
      <c r="A215" s="135" t="s">
        <v>244</v>
      </c>
      <c r="B215" s="135" t="s">
        <v>95</v>
      </c>
      <c r="C215" s="135" t="s">
        <v>150</v>
      </c>
      <c r="D215" s="135">
        <v>1320</v>
      </c>
      <c r="E215" s="136">
        <v>0.22</v>
      </c>
      <c r="F215" s="136">
        <v>50.8</v>
      </c>
      <c r="G215" s="136">
        <v>0</v>
      </c>
      <c r="H215" s="136">
        <v>1.395</v>
      </c>
      <c r="I215" s="136">
        <v>0.33900000000000002</v>
      </c>
      <c r="J215" s="136">
        <v>0.39300000000000002</v>
      </c>
      <c r="K215" s="136">
        <v>7.1115002615599998</v>
      </c>
      <c r="L215" s="134">
        <f t="shared" si="9"/>
        <v>11.831402985157373</v>
      </c>
      <c r="M215" s="134">
        <f t="shared" si="10"/>
        <v>44.9</v>
      </c>
      <c r="N215" s="134">
        <f t="shared" si="11"/>
        <v>12.5</v>
      </c>
    </row>
    <row r="216" spans="1:14">
      <c r="A216" s="135" t="s">
        <v>244</v>
      </c>
      <c r="B216" s="135" t="s">
        <v>95</v>
      </c>
      <c r="C216" s="135" t="s">
        <v>150</v>
      </c>
      <c r="D216" s="135">
        <v>1400</v>
      </c>
      <c r="E216" s="136">
        <v>0.22</v>
      </c>
      <c r="F216" s="136">
        <v>50.8</v>
      </c>
      <c r="G216" s="136">
        <v>0</v>
      </c>
      <c r="H216" s="136">
        <v>0.70899999999999996</v>
      </c>
      <c r="I216" s="136">
        <v>0.11700000000000001</v>
      </c>
      <c r="J216" s="136">
        <v>0.43099999999999999</v>
      </c>
      <c r="K216" s="136">
        <v>0.40373365223800001</v>
      </c>
      <c r="L216" s="134">
        <f t="shared" si="9"/>
        <v>0.73663896408504692</v>
      </c>
      <c r="M216" s="134">
        <f t="shared" si="10"/>
        <v>1.4</v>
      </c>
      <c r="N216" s="134">
        <f t="shared" si="11"/>
        <v>0.3</v>
      </c>
    </row>
    <row r="217" spans="1:14">
      <c r="A217" s="135" t="s">
        <v>244</v>
      </c>
      <c r="B217" s="135" t="s">
        <v>95</v>
      </c>
      <c r="C217" s="135" t="s">
        <v>150</v>
      </c>
      <c r="D217" s="135">
        <v>1400</v>
      </c>
      <c r="E217" s="136">
        <v>0.22</v>
      </c>
      <c r="F217" s="136">
        <v>50.8</v>
      </c>
      <c r="G217" s="136">
        <v>0</v>
      </c>
      <c r="H217" s="136">
        <v>0.70899999999999996</v>
      </c>
      <c r="I217" s="136">
        <v>0.11700000000000001</v>
      </c>
      <c r="J217" s="136">
        <v>0.43099999999999999</v>
      </c>
      <c r="K217" s="136">
        <v>0.43182893405099998</v>
      </c>
      <c r="L217" s="134">
        <f t="shared" si="9"/>
        <v>0.78790067877165282</v>
      </c>
      <c r="M217" s="134">
        <f t="shared" si="10"/>
        <v>1.5</v>
      </c>
      <c r="N217" s="134">
        <f t="shared" si="11"/>
        <v>0.3</v>
      </c>
    </row>
    <row r="218" spans="1:14">
      <c r="A218" s="135" t="s">
        <v>244</v>
      </c>
      <c r="B218" s="135" t="s">
        <v>95</v>
      </c>
      <c r="C218" s="135" t="s">
        <v>150</v>
      </c>
      <c r="D218" s="135">
        <v>1411</v>
      </c>
      <c r="E218" s="136">
        <v>0.22</v>
      </c>
      <c r="F218" s="136">
        <v>50.8</v>
      </c>
      <c r="G218" s="136">
        <v>0</v>
      </c>
      <c r="H218" s="136">
        <v>1.4430000000000001</v>
      </c>
      <c r="I218" s="136">
        <v>0.22500000000000001</v>
      </c>
      <c r="J218" s="136">
        <v>0.43099999999999999</v>
      </c>
      <c r="K218" s="136">
        <v>0.172928182273</v>
      </c>
      <c r="L218" s="134">
        <f t="shared" si="9"/>
        <v>0.31551899710257336</v>
      </c>
      <c r="M218" s="134">
        <f t="shared" si="10"/>
        <v>1.2</v>
      </c>
      <c r="N218" s="134">
        <f t="shared" si="11"/>
        <v>0.2</v>
      </c>
    </row>
    <row r="219" spans="1:14">
      <c r="A219" s="135" t="s">
        <v>244</v>
      </c>
      <c r="B219" s="134"/>
      <c r="C219" s="135" t="s">
        <v>150</v>
      </c>
      <c r="D219" s="135">
        <v>3200</v>
      </c>
      <c r="E219" s="136">
        <v>0.22</v>
      </c>
      <c r="F219" s="136">
        <v>50.8</v>
      </c>
      <c r="G219" s="136">
        <v>0</v>
      </c>
      <c r="H219" s="136">
        <v>0.69099999999999995</v>
      </c>
      <c r="I219" s="136">
        <v>3.5999999999999997E-2</v>
      </c>
      <c r="J219" s="136">
        <v>0.26200000000000001</v>
      </c>
      <c r="K219" s="136">
        <v>1.1603425438600001E-2</v>
      </c>
      <c r="L219" s="134">
        <f t="shared" si="9"/>
        <v>1.2869745934799214E-2</v>
      </c>
      <c r="M219" s="134">
        <f t="shared" si="10"/>
        <v>0</v>
      </c>
      <c r="N219" s="134">
        <f t="shared" si="11"/>
        <v>0</v>
      </c>
    </row>
    <row r="220" spans="1:14">
      <c r="A220" s="135" t="s">
        <v>244</v>
      </c>
      <c r="B220" s="134"/>
      <c r="C220" s="135" t="s">
        <v>150</v>
      </c>
      <c r="D220" s="135">
        <v>8200</v>
      </c>
      <c r="E220" s="136">
        <v>0.22</v>
      </c>
      <c r="F220" s="136">
        <v>50.8</v>
      </c>
      <c r="G220" s="136">
        <v>0</v>
      </c>
      <c r="H220" s="136">
        <v>0.72099999999999997</v>
      </c>
      <c r="I220" s="136">
        <v>0.17</v>
      </c>
      <c r="J220" s="136">
        <v>0.43099999999999999</v>
      </c>
      <c r="K220" s="136">
        <v>0.120531625771</v>
      </c>
      <c r="L220" s="134">
        <f t="shared" si="9"/>
        <v>0.21991798666090756</v>
      </c>
      <c r="M220" s="134">
        <f t="shared" si="10"/>
        <v>0.4</v>
      </c>
      <c r="N220" s="134">
        <f t="shared" si="11"/>
        <v>0.1</v>
      </c>
    </row>
    <row r="221" spans="1:14">
      <c r="A221" s="135" t="s">
        <v>244</v>
      </c>
      <c r="B221" s="134"/>
      <c r="C221" s="135" t="s">
        <v>150</v>
      </c>
      <c r="D221" s="135">
        <v>1550</v>
      </c>
      <c r="E221" s="136">
        <v>0.22</v>
      </c>
      <c r="F221" s="136">
        <v>50.8</v>
      </c>
      <c r="G221" s="136">
        <v>0</v>
      </c>
      <c r="H221" s="136">
        <v>0.72099999999999997</v>
      </c>
      <c r="I221" s="136">
        <v>0.17</v>
      </c>
      <c r="J221" s="136">
        <v>0.34100000000000003</v>
      </c>
      <c r="K221" s="136">
        <v>3.58505165533</v>
      </c>
      <c r="L221" s="134">
        <f t="shared" si="9"/>
        <v>5.1752610679125439</v>
      </c>
      <c r="M221" s="134">
        <f t="shared" si="10"/>
        <v>10.199999999999999</v>
      </c>
      <c r="N221" s="134">
        <f t="shared" si="11"/>
        <v>3.2</v>
      </c>
    </row>
    <row r="222" spans="1:14">
      <c r="A222" s="135" t="s">
        <v>244</v>
      </c>
      <c r="B222" s="135" t="s">
        <v>95</v>
      </c>
      <c r="C222" s="135" t="s">
        <v>150</v>
      </c>
      <c r="D222" s="135">
        <v>1550</v>
      </c>
      <c r="E222" s="136">
        <v>0.22</v>
      </c>
      <c r="F222" s="136">
        <v>50.8</v>
      </c>
      <c r="G222" s="136">
        <v>0</v>
      </c>
      <c r="H222" s="136">
        <v>0.72099999999999997</v>
      </c>
      <c r="I222" s="136">
        <v>0.17</v>
      </c>
      <c r="J222" s="136">
        <v>0.34100000000000003</v>
      </c>
      <c r="K222" s="136">
        <v>9.5344699797699994E-2</v>
      </c>
      <c r="L222" s="134">
        <f t="shared" si="9"/>
        <v>0.13763643047129978</v>
      </c>
      <c r="M222" s="134">
        <f t="shared" si="10"/>
        <v>0.3</v>
      </c>
      <c r="N222" s="134">
        <f t="shared" si="11"/>
        <v>0.1</v>
      </c>
    </row>
    <row r="223" spans="1:14">
      <c r="A223" s="135" t="s">
        <v>244</v>
      </c>
      <c r="B223" s="135" t="s">
        <v>93</v>
      </c>
      <c r="C223" s="135" t="s">
        <v>150</v>
      </c>
      <c r="D223" s="135">
        <v>1550</v>
      </c>
      <c r="E223" s="136">
        <v>0.22</v>
      </c>
      <c r="F223" s="136">
        <v>50.8</v>
      </c>
      <c r="G223" s="136">
        <v>0</v>
      </c>
      <c r="H223" s="136">
        <v>0.72099999999999997</v>
      </c>
      <c r="I223" s="136">
        <v>0.17</v>
      </c>
      <c r="J223" s="136">
        <v>0.34100000000000003</v>
      </c>
      <c r="K223" s="136">
        <v>8.6534725959699996E-4</v>
      </c>
      <c r="L223" s="134">
        <f t="shared" si="9"/>
        <v>1.2491864590455759E-3</v>
      </c>
      <c r="M223" s="134">
        <f t="shared" si="10"/>
        <v>0</v>
      </c>
      <c r="N223" s="134">
        <f t="shared" si="11"/>
        <v>0</v>
      </c>
    </row>
    <row r="224" spans="1:14">
      <c r="A224" s="135" t="s">
        <v>244</v>
      </c>
      <c r="B224" s="135" t="s">
        <v>95</v>
      </c>
      <c r="C224" s="135" t="s">
        <v>150</v>
      </c>
      <c r="D224" s="135">
        <v>1320</v>
      </c>
      <c r="E224" s="136">
        <v>0.22</v>
      </c>
      <c r="F224" s="136">
        <v>50.8</v>
      </c>
      <c r="G224" s="136">
        <v>0</v>
      </c>
      <c r="H224" s="136">
        <v>1.395</v>
      </c>
      <c r="I224" s="136">
        <v>0.33900000000000002</v>
      </c>
      <c r="J224" s="136">
        <v>0.39300000000000002</v>
      </c>
      <c r="K224" s="136">
        <v>3.4738275080300002E-2</v>
      </c>
      <c r="L224" s="134">
        <f t="shared" si="9"/>
        <v>5.7794068251095121E-2</v>
      </c>
      <c r="M224" s="134">
        <f t="shared" si="10"/>
        <v>0.2</v>
      </c>
      <c r="N224" s="134">
        <f t="shared" si="11"/>
        <v>0.1</v>
      </c>
    </row>
    <row r="225" spans="1:14">
      <c r="A225" s="135" t="s">
        <v>244</v>
      </c>
      <c r="B225" s="135" t="s">
        <v>95</v>
      </c>
      <c r="C225" s="135" t="s">
        <v>150</v>
      </c>
      <c r="D225" s="135">
        <v>1400</v>
      </c>
      <c r="E225" s="136">
        <v>0.22</v>
      </c>
      <c r="F225" s="136">
        <v>50.8</v>
      </c>
      <c r="G225" s="136">
        <v>0</v>
      </c>
      <c r="H225" s="136">
        <v>0.70899999999999996</v>
      </c>
      <c r="I225" s="136">
        <v>0.11700000000000001</v>
      </c>
      <c r="J225" s="136">
        <v>0.43099999999999999</v>
      </c>
      <c r="K225" s="136">
        <v>1.8899264107100001E-2</v>
      </c>
      <c r="L225" s="134">
        <f t="shared" si="9"/>
        <v>3.4482967314344422E-2</v>
      </c>
      <c r="M225" s="134">
        <f t="shared" si="10"/>
        <v>0.1</v>
      </c>
      <c r="N225" s="134">
        <f t="shared" si="11"/>
        <v>0</v>
      </c>
    </row>
    <row r="226" spans="1:14">
      <c r="A226" s="135" t="s">
        <v>244</v>
      </c>
      <c r="B226" s="135" t="s">
        <v>91</v>
      </c>
      <c r="C226" s="135" t="s">
        <v>150</v>
      </c>
      <c r="D226" s="135">
        <v>4200</v>
      </c>
      <c r="E226" s="136">
        <v>0.22</v>
      </c>
      <c r="F226" s="136">
        <v>50.8</v>
      </c>
      <c r="G226" s="136">
        <v>0</v>
      </c>
      <c r="H226" s="136">
        <v>0.69099999999999995</v>
      </c>
      <c r="I226" s="136">
        <v>3.5999999999999997E-2</v>
      </c>
      <c r="J226" s="136">
        <v>0.26200000000000001</v>
      </c>
      <c r="K226" s="136">
        <v>0.25677897371000002</v>
      </c>
      <c r="L226" s="134">
        <f t="shared" si="9"/>
        <v>0.2848021190408847</v>
      </c>
      <c r="M226" s="134">
        <f t="shared" si="10"/>
        <v>0.5</v>
      </c>
      <c r="N226" s="134">
        <f t="shared" si="11"/>
        <v>0.1</v>
      </c>
    </row>
    <row r="227" spans="1:14">
      <c r="A227" s="135" t="s">
        <v>244</v>
      </c>
      <c r="B227" s="135" t="s">
        <v>91</v>
      </c>
      <c r="C227" s="135" t="s">
        <v>150</v>
      </c>
      <c r="D227" s="135">
        <v>3200</v>
      </c>
      <c r="E227" s="136">
        <v>0.22</v>
      </c>
      <c r="F227" s="136">
        <v>50.8</v>
      </c>
      <c r="G227" s="136">
        <v>0</v>
      </c>
      <c r="H227" s="136">
        <v>0.69099999999999995</v>
      </c>
      <c r="I227" s="136">
        <v>3.5999999999999997E-2</v>
      </c>
      <c r="J227" s="136">
        <v>0.26200000000000001</v>
      </c>
      <c r="K227" s="136">
        <v>3.08449886937</v>
      </c>
      <c r="L227" s="134">
        <f t="shared" si="9"/>
        <v>3.4211205126472457</v>
      </c>
      <c r="M227" s="134">
        <f t="shared" si="10"/>
        <v>6.4</v>
      </c>
      <c r="N227" s="134">
        <f t="shared" si="11"/>
        <v>1</v>
      </c>
    </row>
    <row r="228" spans="1:14">
      <c r="A228" s="135" t="s">
        <v>244</v>
      </c>
      <c r="B228" s="135" t="s">
        <v>91</v>
      </c>
      <c r="C228" s="135" t="s">
        <v>150</v>
      </c>
      <c r="D228" s="135">
        <v>1320</v>
      </c>
      <c r="E228" s="136">
        <v>0.22</v>
      </c>
      <c r="F228" s="136">
        <v>50.8</v>
      </c>
      <c r="G228" s="136">
        <v>0</v>
      </c>
      <c r="H228" s="136">
        <v>1.395</v>
      </c>
      <c r="I228" s="136">
        <v>0.33900000000000002</v>
      </c>
      <c r="J228" s="136">
        <v>0.39300000000000002</v>
      </c>
      <c r="K228" s="136">
        <v>5.5773128626799999E-2</v>
      </c>
      <c r="L228" s="134">
        <f t="shared" si="9"/>
        <v>9.2789754096407162E-2</v>
      </c>
      <c r="M228" s="134">
        <f t="shared" si="10"/>
        <v>0.4</v>
      </c>
      <c r="N228" s="134">
        <f t="shared" si="11"/>
        <v>0.1</v>
      </c>
    </row>
    <row r="229" spans="1:14">
      <c r="A229" s="135" t="s">
        <v>244</v>
      </c>
      <c r="B229" s="135" t="s">
        <v>91</v>
      </c>
      <c r="C229" s="135" t="s">
        <v>150</v>
      </c>
      <c r="D229" s="135">
        <v>8200</v>
      </c>
      <c r="E229" s="136">
        <v>0.22</v>
      </c>
      <c r="F229" s="136">
        <v>50.8</v>
      </c>
      <c r="G229" s="136">
        <v>0</v>
      </c>
      <c r="H229" s="136">
        <v>0.72099999999999997</v>
      </c>
      <c r="I229" s="136">
        <v>0.17</v>
      </c>
      <c r="J229" s="136">
        <v>0.43099999999999999</v>
      </c>
      <c r="K229" s="136">
        <v>1.38509104384E-2</v>
      </c>
      <c r="L229" s="134">
        <f t="shared" si="9"/>
        <v>2.5271909488890024E-2</v>
      </c>
      <c r="M229" s="134">
        <f t="shared" si="10"/>
        <v>0</v>
      </c>
      <c r="N229" s="134">
        <f t="shared" si="11"/>
        <v>0</v>
      </c>
    </row>
    <row r="230" spans="1:14">
      <c r="A230" s="135" t="s">
        <v>244</v>
      </c>
      <c r="B230" s="135" t="s">
        <v>91</v>
      </c>
      <c r="C230" s="135" t="s">
        <v>150</v>
      </c>
      <c r="D230" s="135">
        <v>1550</v>
      </c>
      <c r="E230" s="136">
        <v>0.22</v>
      </c>
      <c r="F230" s="136">
        <v>50.8</v>
      </c>
      <c r="G230" s="136">
        <v>0</v>
      </c>
      <c r="H230" s="136">
        <v>0.72099999999999997</v>
      </c>
      <c r="I230" s="136">
        <v>0.17</v>
      </c>
      <c r="J230" s="136">
        <v>0.34100000000000003</v>
      </c>
      <c r="K230" s="136">
        <v>8.5520467476099995</v>
      </c>
      <c r="L230" s="134">
        <f t="shared" si="9"/>
        <v>12.345449616624876</v>
      </c>
      <c r="M230" s="134">
        <f t="shared" si="10"/>
        <v>24.2</v>
      </c>
      <c r="N230" s="134">
        <f t="shared" si="11"/>
        <v>7.6</v>
      </c>
    </row>
    <row r="231" spans="1:14">
      <c r="A231" s="135" t="s">
        <v>244</v>
      </c>
      <c r="B231" s="135" t="s">
        <v>91</v>
      </c>
      <c r="C231" s="135" t="s">
        <v>150</v>
      </c>
      <c r="D231" s="135">
        <v>1550</v>
      </c>
      <c r="E231" s="136">
        <v>0.22</v>
      </c>
      <c r="F231" s="136">
        <v>50.8</v>
      </c>
      <c r="G231" s="136">
        <v>0</v>
      </c>
      <c r="H231" s="136">
        <v>0.72099999999999997</v>
      </c>
      <c r="I231" s="136">
        <v>0.17</v>
      </c>
      <c r="J231" s="136">
        <v>0.34100000000000003</v>
      </c>
      <c r="K231" s="136">
        <v>1.0223212838600001E-2</v>
      </c>
      <c r="L231" s="134">
        <f t="shared" si="9"/>
        <v>1.4757889280041675E-2</v>
      </c>
      <c r="M231" s="134">
        <f t="shared" si="10"/>
        <v>0</v>
      </c>
      <c r="N231" s="134">
        <f t="shared" si="11"/>
        <v>0</v>
      </c>
    </row>
    <row r="232" spans="1:14">
      <c r="A232" s="135" t="s">
        <v>244</v>
      </c>
      <c r="B232" s="135" t="s">
        <v>95</v>
      </c>
      <c r="C232" s="135" t="s">
        <v>150</v>
      </c>
      <c r="D232" s="135">
        <v>4200</v>
      </c>
      <c r="E232" s="136">
        <v>0.22</v>
      </c>
      <c r="F232" s="136">
        <v>50.8</v>
      </c>
      <c r="G232" s="136">
        <v>0</v>
      </c>
      <c r="H232" s="136">
        <v>0.69099999999999995</v>
      </c>
      <c r="I232" s="136">
        <v>3.5999999999999997E-2</v>
      </c>
      <c r="J232" s="136">
        <v>0.26200000000000001</v>
      </c>
      <c r="K232" s="136">
        <v>0.42563417772399997</v>
      </c>
      <c r="L232" s="134">
        <f t="shared" si="9"/>
        <v>0.47208505431961251</v>
      </c>
      <c r="M232" s="134">
        <f t="shared" si="10"/>
        <v>0.9</v>
      </c>
      <c r="N232" s="134">
        <f t="shared" si="11"/>
        <v>0.1</v>
      </c>
    </row>
    <row r="233" spans="1:14">
      <c r="A233" s="135" t="s">
        <v>244</v>
      </c>
      <c r="B233" s="135" t="s">
        <v>95</v>
      </c>
      <c r="C233" s="135" t="s">
        <v>150</v>
      </c>
      <c r="D233" s="135">
        <v>4200</v>
      </c>
      <c r="E233" s="136">
        <v>0.22</v>
      </c>
      <c r="F233" s="136">
        <v>50.8</v>
      </c>
      <c r="G233" s="136">
        <v>0</v>
      </c>
      <c r="H233" s="136">
        <v>0.69099999999999995</v>
      </c>
      <c r="I233" s="136">
        <v>3.5999999999999997E-2</v>
      </c>
      <c r="J233" s="136">
        <v>0.26200000000000001</v>
      </c>
      <c r="K233" s="136">
        <v>5.0496065448799997E-2</v>
      </c>
      <c r="L233" s="134">
        <f t="shared" si="9"/>
        <v>5.6006869391445703E-2</v>
      </c>
      <c r="M233" s="134">
        <f t="shared" si="10"/>
        <v>0.1</v>
      </c>
      <c r="N233" s="134">
        <f t="shared" si="11"/>
        <v>0</v>
      </c>
    </row>
    <row r="234" spans="1:14">
      <c r="A234" s="135" t="s">
        <v>244</v>
      </c>
      <c r="B234" s="135" t="s">
        <v>95</v>
      </c>
      <c r="C234" s="135" t="s">
        <v>150</v>
      </c>
      <c r="D234" s="135">
        <v>4110</v>
      </c>
      <c r="E234" s="136">
        <v>0.22</v>
      </c>
      <c r="F234" s="136">
        <v>50.8</v>
      </c>
      <c r="G234" s="136">
        <v>0</v>
      </c>
      <c r="H234" s="136">
        <v>0.69099999999999995</v>
      </c>
      <c r="I234" s="136">
        <v>3.5999999999999997E-2</v>
      </c>
      <c r="J234" s="136">
        <v>0.26200000000000001</v>
      </c>
      <c r="K234" s="136">
        <v>1.9930418104400001</v>
      </c>
      <c r="L234" s="134">
        <f t="shared" si="9"/>
        <v>2.2105491066860186</v>
      </c>
      <c r="M234" s="134">
        <f t="shared" si="10"/>
        <v>4.2</v>
      </c>
      <c r="N234" s="134">
        <f t="shared" si="11"/>
        <v>0.7</v>
      </c>
    </row>
    <row r="235" spans="1:14">
      <c r="A235" s="135" t="s">
        <v>244</v>
      </c>
      <c r="B235" s="135" t="s">
        <v>95</v>
      </c>
      <c r="C235" s="135" t="s">
        <v>150</v>
      </c>
      <c r="D235" s="135">
        <v>1320</v>
      </c>
      <c r="E235" s="136">
        <v>0.22</v>
      </c>
      <c r="F235" s="136">
        <v>50.8</v>
      </c>
      <c r="G235" s="136">
        <v>0</v>
      </c>
      <c r="H235" s="136">
        <v>1.395</v>
      </c>
      <c r="I235" s="136">
        <v>0.33900000000000002</v>
      </c>
      <c r="J235" s="136">
        <v>0.39300000000000002</v>
      </c>
      <c r="K235" s="136">
        <v>1.55943263716</v>
      </c>
      <c r="L235" s="134">
        <f t="shared" si="9"/>
        <v>2.5944280784430922</v>
      </c>
      <c r="M235" s="134">
        <f t="shared" si="10"/>
        <v>9.8000000000000007</v>
      </c>
      <c r="N235" s="134">
        <f t="shared" si="11"/>
        <v>2.7</v>
      </c>
    </row>
    <row r="236" spans="1:14">
      <c r="A236" s="135" t="s">
        <v>244</v>
      </c>
      <c r="B236" s="135" t="s">
        <v>95</v>
      </c>
      <c r="C236" s="135" t="s">
        <v>150</v>
      </c>
      <c r="D236" s="135">
        <v>1400</v>
      </c>
      <c r="E236" s="136">
        <v>0.22</v>
      </c>
      <c r="F236" s="136">
        <v>50.8</v>
      </c>
      <c r="G236" s="136">
        <v>0</v>
      </c>
      <c r="H236" s="136">
        <v>0.70899999999999996</v>
      </c>
      <c r="I236" s="136">
        <v>0.11700000000000001</v>
      </c>
      <c r="J236" s="136">
        <v>0.43099999999999999</v>
      </c>
      <c r="K236" s="136">
        <v>0.96439724097500001</v>
      </c>
      <c r="L236" s="134">
        <f t="shared" si="9"/>
        <v>1.759607059308286</v>
      </c>
      <c r="M236" s="134">
        <f t="shared" si="10"/>
        <v>3.4</v>
      </c>
      <c r="N236" s="134">
        <f t="shared" si="11"/>
        <v>0.8</v>
      </c>
    </row>
    <row r="237" spans="1:14">
      <c r="A237" s="135" t="s">
        <v>245</v>
      </c>
      <c r="B237" s="135" t="s">
        <v>95</v>
      </c>
      <c r="C237" s="135" t="s">
        <v>150</v>
      </c>
      <c r="D237" s="135">
        <v>5300</v>
      </c>
      <c r="E237" s="136">
        <v>0.22</v>
      </c>
      <c r="F237" s="136">
        <v>50.8</v>
      </c>
      <c r="G237" s="136">
        <v>0</v>
      </c>
      <c r="H237" s="136">
        <v>0.505</v>
      </c>
      <c r="I237" s="136">
        <v>6.8000000000000005E-2</v>
      </c>
      <c r="J237" s="136">
        <v>5.2999999999999999E-2</v>
      </c>
      <c r="K237" s="136">
        <v>8.2143037405300004E-2</v>
      </c>
      <c r="L237" s="134">
        <f t="shared" si="9"/>
        <v>1.8430159492502474E-2</v>
      </c>
      <c r="M237" s="134">
        <f t="shared" si="10"/>
        <v>0</v>
      </c>
      <c r="N237" s="134">
        <f t="shared" si="11"/>
        <v>0</v>
      </c>
    </row>
    <row r="238" spans="1:14">
      <c r="A238" s="135" t="s">
        <v>245</v>
      </c>
      <c r="B238" s="135" t="s">
        <v>95</v>
      </c>
      <c r="C238" s="135" t="s">
        <v>150</v>
      </c>
      <c r="D238" s="135">
        <v>1320</v>
      </c>
      <c r="E238" s="136">
        <v>0.22</v>
      </c>
      <c r="F238" s="136">
        <v>50.8</v>
      </c>
      <c r="G238" s="136">
        <v>0</v>
      </c>
      <c r="H238" s="136">
        <v>1.395</v>
      </c>
      <c r="I238" s="136">
        <v>0.33900000000000002</v>
      </c>
      <c r="J238" s="136">
        <v>0.39300000000000002</v>
      </c>
      <c r="K238" s="136">
        <v>8.5946864379899998E-2</v>
      </c>
      <c r="L238" s="134">
        <f t="shared" si="9"/>
        <v>0.14298979826883965</v>
      </c>
      <c r="M238" s="134">
        <f t="shared" si="10"/>
        <v>0.5</v>
      </c>
      <c r="N238" s="134">
        <f t="shared" si="11"/>
        <v>0.2</v>
      </c>
    </row>
    <row r="239" spans="1:14">
      <c r="A239" s="135" t="s">
        <v>245</v>
      </c>
      <c r="B239" s="135" t="s">
        <v>95</v>
      </c>
      <c r="C239" s="135" t="s">
        <v>150</v>
      </c>
      <c r="D239" s="135">
        <v>1550</v>
      </c>
      <c r="E239" s="136">
        <v>0.22</v>
      </c>
      <c r="F239" s="136">
        <v>50.8</v>
      </c>
      <c r="G239" s="136">
        <v>0</v>
      </c>
      <c r="H239" s="136">
        <v>0.72099999999999997</v>
      </c>
      <c r="I239" s="136">
        <v>0.17</v>
      </c>
      <c r="J239" s="136">
        <v>0.34100000000000003</v>
      </c>
      <c r="K239" s="136">
        <v>0.95485438447600002</v>
      </c>
      <c r="L239" s="134">
        <f t="shared" si="9"/>
        <v>1.3783959609500711</v>
      </c>
      <c r="M239" s="134">
        <f t="shared" si="10"/>
        <v>2.7</v>
      </c>
      <c r="N239" s="134">
        <f t="shared" si="11"/>
        <v>0.8</v>
      </c>
    </row>
    <row r="240" spans="1:14">
      <c r="A240" s="135" t="s">
        <v>245</v>
      </c>
      <c r="B240" s="135" t="s">
        <v>95</v>
      </c>
      <c r="C240" s="135" t="s">
        <v>150</v>
      </c>
      <c r="D240" s="135">
        <v>1411</v>
      </c>
      <c r="E240" s="136">
        <v>0.22</v>
      </c>
      <c r="F240" s="136">
        <v>50.8</v>
      </c>
      <c r="G240" s="136">
        <v>0</v>
      </c>
      <c r="H240" s="136">
        <v>1.4430000000000001</v>
      </c>
      <c r="I240" s="136">
        <v>0.22500000000000001</v>
      </c>
      <c r="J240" s="136">
        <v>0.43099999999999999</v>
      </c>
      <c r="K240" s="136">
        <v>0.30289928377999997</v>
      </c>
      <c r="L240" s="134">
        <f t="shared" si="9"/>
        <v>0.55265993654219525</v>
      </c>
      <c r="M240" s="134">
        <f t="shared" si="10"/>
        <v>2.2000000000000002</v>
      </c>
      <c r="N240" s="134">
        <f t="shared" si="11"/>
        <v>0.4</v>
      </c>
    </row>
    <row r="241" spans="1:14">
      <c r="A241" s="135" t="s">
        <v>245</v>
      </c>
      <c r="B241" s="135" t="s">
        <v>91</v>
      </c>
      <c r="C241" s="135" t="s">
        <v>150</v>
      </c>
      <c r="D241" s="135">
        <v>5300</v>
      </c>
      <c r="E241" s="136">
        <v>0.22</v>
      </c>
      <c r="F241" s="136">
        <v>50.8</v>
      </c>
      <c r="G241" s="136">
        <v>0</v>
      </c>
      <c r="H241" s="136">
        <v>0.505</v>
      </c>
      <c r="I241" s="136">
        <v>6.8000000000000005E-2</v>
      </c>
      <c r="J241" s="136">
        <v>5.2999999999999999E-2</v>
      </c>
      <c r="K241" s="136">
        <v>1.7751796205299999</v>
      </c>
      <c r="L241" s="134">
        <f t="shared" si="9"/>
        <v>0.39829113419291429</v>
      </c>
      <c r="M241" s="134">
        <f t="shared" si="10"/>
        <v>0.5</v>
      </c>
      <c r="N241" s="134">
        <f t="shared" si="11"/>
        <v>0.5</v>
      </c>
    </row>
    <row r="242" spans="1:14">
      <c r="A242" s="135" t="s">
        <v>245</v>
      </c>
      <c r="B242" s="135" t="s">
        <v>91</v>
      </c>
      <c r="C242" s="135" t="s">
        <v>150</v>
      </c>
      <c r="D242" s="135">
        <v>1320</v>
      </c>
      <c r="E242" s="136">
        <v>0.22</v>
      </c>
      <c r="F242" s="136">
        <v>50.8</v>
      </c>
      <c r="G242" s="136">
        <v>0</v>
      </c>
      <c r="H242" s="136">
        <v>1.395</v>
      </c>
      <c r="I242" s="136">
        <v>0.33900000000000002</v>
      </c>
      <c r="J242" s="136">
        <v>0.39300000000000002</v>
      </c>
      <c r="K242" s="136">
        <v>9.4259383152699994E-3</v>
      </c>
      <c r="L242" s="134">
        <f t="shared" si="9"/>
        <v>1.5681933575114698E-2</v>
      </c>
      <c r="M242" s="134">
        <f t="shared" si="10"/>
        <v>0.1</v>
      </c>
      <c r="N242" s="134">
        <f t="shared" si="11"/>
        <v>0</v>
      </c>
    </row>
    <row r="243" spans="1:14">
      <c r="A243" s="135" t="s">
        <v>245</v>
      </c>
      <c r="B243" s="135" t="s">
        <v>91</v>
      </c>
      <c r="C243" s="135" t="s">
        <v>150</v>
      </c>
      <c r="D243" s="135">
        <v>1550</v>
      </c>
      <c r="E243" s="136">
        <v>0.22</v>
      </c>
      <c r="F243" s="136">
        <v>50.8</v>
      </c>
      <c r="G243" s="136">
        <v>0</v>
      </c>
      <c r="H243" s="136">
        <v>0.72099999999999997</v>
      </c>
      <c r="I243" s="136">
        <v>0.17</v>
      </c>
      <c r="J243" s="136">
        <v>0.34100000000000003</v>
      </c>
      <c r="K243" s="136">
        <v>3.12957106608</v>
      </c>
      <c r="L243" s="134">
        <f t="shared" si="9"/>
        <v>4.5177444719575517</v>
      </c>
      <c r="M243" s="134">
        <f t="shared" si="10"/>
        <v>8.9</v>
      </c>
      <c r="N243" s="134">
        <f t="shared" si="11"/>
        <v>2.8</v>
      </c>
    </row>
    <row r="244" spans="1:14">
      <c r="A244" s="135" t="s">
        <v>245</v>
      </c>
      <c r="B244" s="135" t="s">
        <v>91</v>
      </c>
      <c r="C244" s="135" t="s">
        <v>150</v>
      </c>
      <c r="D244" s="135">
        <v>1411</v>
      </c>
      <c r="E244" s="136">
        <v>0.22</v>
      </c>
      <c r="F244" s="136">
        <v>50.8</v>
      </c>
      <c r="G244" s="136">
        <v>0</v>
      </c>
      <c r="H244" s="136">
        <v>1.4430000000000001</v>
      </c>
      <c r="I244" s="136">
        <v>0.22500000000000001</v>
      </c>
      <c r="J244" s="136">
        <v>0.43099999999999999</v>
      </c>
      <c r="K244" s="136">
        <v>0.68789517007199996</v>
      </c>
      <c r="L244" s="134">
        <f t="shared" si="9"/>
        <v>1.2551105974743686</v>
      </c>
      <c r="M244" s="134">
        <f t="shared" si="10"/>
        <v>4.9000000000000004</v>
      </c>
      <c r="N244" s="134">
        <f t="shared" si="11"/>
        <v>0.9</v>
      </c>
    </row>
    <row r="245" spans="1:14">
      <c r="A245" s="135" t="s">
        <v>246</v>
      </c>
      <c r="B245" s="135" t="s">
        <v>95</v>
      </c>
      <c r="C245" s="135" t="s">
        <v>150</v>
      </c>
      <c r="D245" s="135">
        <v>4110</v>
      </c>
      <c r="E245" s="136">
        <v>0.22</v>
      </c>
      <c r="F245" s="136">
        <v>50.8</v>
      </c>
      <c r="G245" s="136">
        <v>0</v>
      </c>
      <c r="H245" s="136">
        <v>0.69099999999999995</v>
      </c>
      <c r="I245" s="136">
        <v>3.5999999999999997E-2</v>
      </c>
      <c r="J245" s="136">
        <v>0.26200000000000001</v>
      </c>
      <c r="K245" s="136">
        <v>0.58262021943800002</v>
      </c>
      <c r="L245" s="134">
        <f t="shared" si="9"/>
        <v>0.64620350605266708</v>
      </c>
      <c r="M245" s="134">
        <f t="shared" si="10"/>
        <v>1.2</v>
      </c>
      <c r="N245" s="134">
        <f t="shared" si="11"/>
        <v>0.2</v>
      </c>
    </row>
    <row r="246" spans="1:14">
      <c r="A246" s="135" t="s">
        <v>246</v>
      </c>
      <c r="B246" s="135" t="s">
        <v>95</v>
      </c>
      <c r="C246" s="135" t="s">
        <v>150</v>
      </c>
      <c r="D246" s="135">
        <v>1210</v>
      </c>
      <c r="E246" s="136">
        <v>0.22</v>
      </c>
      <c r="F246" s="136">
        <v>50.8</v>
      </c>
      <c r="G246" s="136">
        <v>0</v>
      </c>
      <c r="H246" s="136">
        <v>1.2450000000000001</v>
      </c>
      <c r="I246" s="136">
        <v>0.21299999999999999</v>
      </c>
      <c r="J246" s="136">
        <v>0.28799999999999998</v>
      </c>
      <c r="K246" s="136">
        <v>5.8903895014999999E-2</v>
      </c>
      <c r="L246" s="134">
        <f t="shared" si="9"/>
        <v>7.1815628802287992E-2</v>
      </c>
      <c r="M246" s="134">
        <f t="shared" si="10"/>
        <v>0.2</v>
      </c>
      <c r="N246" s="134">
        <f t="shared" si="11"/>
        <v>0.1</v>
      </c>
    </row>
    <row r="247" spans="1:14">
      <c r="A247" s="135" t="s">
        <v>246</v>
      </c>
      <c r="B247" s="135" t="s">
        <v>95</v>
      </c>
      <c r="C247" s="135" t="s">
        <v>150</v>
      </c>
      <c r="D247" s="135">
        <v>1400</v>
      </c>
      <c r="E247" s="136">
        <v>0.22</v>
      </c>
      <c r="F247" s="136">
        <v>50.8</v>
      </c>
      <c r="G247" s="136">
        <v>0</v>
      </c>
      <c r="H247" s="136">
        <v>0.70899999999999996</v>
      </c>
      <c r="I247" s="136">
        <v>0.11700000000000001</v>
      </c>
      <c r="J247" s="136">
        <v>0.43099999999999999</v>
      </c>
      <c r="K247" s="136">
        <v>7.9112919498199993E-6</v>
      </c>
      <c r="L247" s="134">
        <f t="shared" si="9"/>
        <v>1.443467958190991E-5</v>
      </c>
      <c r="M247" s="134">
        <f t="shared" si="10"/>
        <v>0</v>
      </c>
      <c r="N247" s="134">
        <f t="shared" si="11"/>
        <v>0</v>
      </c>
    </row>
    <row r="248" spans="1:14">
      <c r="A248" s="135" t="s">
        <v>246</v>
      </c>
      <c r="B248" s="135" t="s">
        <v>95</v>
      </c>
      <c r="C248" s="135" t="s">
        <v>150</v>
      </c>
      <c r="D248" s="135">
        <v>4200</v>
      </c>
      <c r="E248" s="136">
        <v>0.22</v>
      </c>
      <c r="F248" s="136">
        <v>50.8</v>
      </c>
      <c r="G248" s="136">
        <v>0</v>
      </c>
      <c r="H248" s="136">
        <v>0.69099999999999995</v>
      </c>
      <c r="I248" s="136">
        <v>3.5999999999999997E-2</v>
      </c>
      <c r="J248" s="136">
        <v>0.26200000000000001</v>
      </c>
      <c r="K248" s="136">
        <v>0.93754266567199995</v>
      </c>
      <c r="L248" s="134">
        <f t="shared" si="9"/>
        <v>1.0398598219190041</v>
      </c>
      <c r="M248" s="134">
        <f t="shared" si="10"/>
        <v>2</v>
      </c>
      <c r="N248" s="134">
        <f t="shared" si="11"/>
        <v>0.3</v>
      </c>
    </row>
    <row r="249" spans="1:14">
      <c r="A249" s="135" t="s">
        <v>246</v>
      </c>
      <c r="B249" s="135" t="s">
        <v>95</v>
      </c>
      <c r="C249" s="135" t="s">
        <v>150</v>
      </c>
      <c r="D249" s="135">
        <v>1210</v>
      </c>
      <c r="E249" s="136">
        <v>0.22</v>
      </c>
      <c r="F249" s="136">
        <v>50.8</v>
      </c>
      <c r="G249" s="136">
        <v>0</v>
      </c>
      <c r="H249" s="136">
        <v>1.2450000000000001</v>
      </c>
      <c r="I249" s="136">
        <v>0.21299999999999999</v>
      </c>
      <c r="J249" s="136">
        <v>0.28799999999999998</v>
      </c>
      <c r="K249" s="136">
        <v>0.79660544483100004</v>
      </c>
      <c r="L249" s="134">
        <f t="shared" si="9"/>
        <v>0.97122135833795509</v>
      </c>
      <c r="M249" s="134">
        <f t="shared" si="10"/>
        <v>3.3</v>
      </c>
      <c r="N249" s="134">
        <f t="shared" si="11"/>
        <v>0.7</v>
      </c>
    </row>
    <row r="250" spans="1:14">
      <c r="A250" s="135" t="s">
        <v>246</v>
      </c>
      <c r="B250" s="135" t="s">
        <v>95</v>
      </c>
      <c r="C250" s="135" t="s">
        <v>150</v>
      </c>
      <c r="D250" s="135">
        <v>1550</v>
      </c>
      <c r="E250" s="136">
        <v>0.22</v>
      </c>
      <c r="F250" s="136">
        <v>50.8</v>
      </c>
      <c r="G250" s="136">
        <v>0</v>
      </c>
      <c r="H250" s="136">
        <v>0.72099999999999997</v>
      </c>
      <c r="I250" s="136">
        <v>0.17</v>
      </c>
      <c r="J250" s="136">
        <v>0.34100000000000003</v>
      </c>
      <c r="K250" s="136">
        <v>0.15558093688899999</v>
      </c>
      <c r="L250" s="134">
        <f t="shared" si="9"/>
        <v>0.22459145446173076</v>
      </c>
      <c r="M250" s="134">
        <f t="shared" si="10"/>
        <v>0.4</v>
      </c>
      <c r="N250" s="134">
        <f t="shared" si="11"/>
        <v>0.1</v>
      </c>
    </row>
    <row r="251" spans="1:14">
      <c r="A251" s="135" t="s">
        <v>246</v>
      </c>
      <c r="B251" s="135" t="s">
        <v>95</v>
      </c>
      <c r="C251" s="135" t="s">
        <v>150</v>
      </c>
      <c r="D251" s="135">
        <v>1400</v>
      </c>
      <c r="E251" s="136">
        <v>0.22</v>
      </c>
      <c r="F251" s="136">
        <v>50.8</v>
      </c>
      <c r="G251" s="136">
        <v>0</v>
      </c>
      <c r="H251" s="136">
        <v>0.70899999999999996</v>
      </c>
      <c r="I251" s="136">
        <v>0.11700000000000001</v>
      </c>
      <c r="J251" s="136">
        <v>0.43099999999999999</v>
      </c>
      <c r="K251" s="136">
        <v>5.1246836870199999E-2</v>
      </c>
      <c r="L251" s="134">
        <f t="shared" si="9"/>
        <v>9.3503270325471247E-2</v>
      </c>
      <c r="M251" s="134">
        <f t="shared" si="10"/>
        <v>0.2</v>
      </c>
      <c r="N251" s="134">
        <f t="shared" si="11"/>
        <v>0</v>
      </c>
    </row>
    <row r="252" spans="1:14">
      <c r="A252" s="135" t="s">
        <v>246</v>
      </c>
      <c r="B252" s="135" t="s">
        <v>95</v>
      </c>
      <c r="C252" s="135" t="s">
        <v>150</v>
      </c>
      <c r="D252" s="135">
        <v>4110</v>
      </c>
      <c r="E252" s="136">
        <v>0.22</v>
      </c>
      <c r="F252" s="136">
        <v>50.8</v>
      </c>
      <c r="G252" s="136">
        <v>0</v>
      </c>
      <c r="H252" s="136">
        <v>0.69099999999999995</v>
      </c>
      <c r="I252" s="136">
        <v>3.5999999999999997E-2</v>
      </c>
      <c r="J252" s="136">
        <v>0.26200000000000001</v>
      </c>
      <c r="K252" s="136">
        <v>0.25529354761700002</v>
      </c>
      <c r="L252" s="134">
        <f t="shared" si="9"/>
        <v>0.28315458344693528</v>
      </c>
      <c r="M252" s="134">
        <f t="shared" si="10"/>
        <v>0.5</v>
      </c>
      <c r="N252" s="134">
        <f t="shared" si="11"/>
        <v>0.1</v>
      </c>
    </row>
    <row r="253" spans="1:14">
      <c r="A253" s="135" t="s">
        <v>246</v>
      </c>
      <c r="B253" s="135" t="s">
        <v>95</v>
      </c>
      <c r="C253" s="135" t="s">
        <v>150</v>
      </c>
      <c r="D253" s="135">
        <v>1210</v>
      </c>
      <c r="E253" s="136">
        <v>0.22</v>
      </c>
      <c r="F253" s="136">
        <v>50.8</v>
      </c>
      <c r="G253" s="136">
        <v>0</v>
      </c>
      <c r="H253" s="136">
        <v>1.2450000000000001</v>
      </c>
      <c r="I253" s="136">
        <v>0.21299999999999999</v>
      </c>
      <c r="J253" s="136">
        <v>0.28799999999999998</v>
      </c>
      <c r="K253" s="136">
        <v>6.8311592380799993E-2</v>
      </c>
      <c r="L253" s="134">
        <f t="shared" si="9"/>
        <v>8.3285493430671334E-2</v>
      </c>
      <c r="M253" s="134">
        <f t="shared" si="10"/>
        <v>0.3</v>
      </c>
      <c r="N253" s="134">
        <f t="shared" si="11"/>
        <v>0.1</v>
      </c>
    </row>
    <row r="254" spans="1:14">
      <c r="A254" s="135" t="s">
        <v>246</v>
      </c>
      <c r="B254" s="135" t="s">
        <v>95</v>
      </c>
      <c r="C254" s="135" t="s">
        <v>150</v>
      </c>
      <c r="D254" s="135">
        <v>1400</v>
      </c>
      <c r="E254" s="136">
        <v>0.22</v>
      </c>
      <c r="F254" s="136">
        <v>50.8</v>
      </c>
      <c r="G254" s="136">
        <v>0</v>
      </c>
      <c r="H254" s="136">
        <v>0.70899999999999996</v>
      </c>
      <c r="I254" s="136">
        <v>0.11700000000000001</v>
      </c>
      <c r="J254" s="136">
        <v>0.43099999999999999</v>
      </c>
      <c r="K254" s="136">
        <v>0.14516304394900001</v>
      </c>
      <c r="L254" s="134">
        <f t="shared" si="9"/>
        <v>0.2648596512212138</v>
      </c>
      <c r="M254" s="134">
        <f t="shared" si="10"/>
        <v>0.5</v>
      </c>
      <c r="N254" s="134">
        <f t="shared" si="11"/>
        <v>0.1</v>
      </c>
    </row>
    <row r="255" spans="1:14">
      <c r="A255" s="135" t="s">
        <v>246</v>
      </c>
      <c r="B255" s="134"/>
      <c r="C255" s="135" t="s">
        <v>150</v>
      </c>
      <c r="D255" s="135">
        <v>1550</v>
      </c>
      <c r="E255" s="136">
        <v>0.22</v>
      </c>
      <c r="F255" s="136">
        <v>50.8</v>
      </c>
      <c r="G255" s="136">
        <v>0</v>
      </c>
      <c r="H255" s="136">
        <v>0.72099999999999997</v>
      </c>
      <c r="I255" s="136">
        <v>0.17</v>
      </c>
      <c r="J255" s="136">
        <v>0.34100000000000003</v>
      </c>
      <c r="K255" s="136">
        <v>0.17098838025400001</v>
      </c>
      <c r="L255" s="134">
        <f t="shared" si="9"/>
        <v>0.24683312612199929</v>
      </c>
      <c r="M255" s="134">
        <f t="shared" si="10"/>
        <v>0.5</v>
      </c>
      <c r="N255" s="134">
        <f t="shared" si="11"/>
        <v>0.2</v>
      </c>
    </row>
    <row r="256" spans="1:14">
      <c r="A256" s="135" t="s">
        <v>246</v>
      </c>
      <c r="B256" s="135" t="s">
        <v>95</v>
      </c>
      <c r="C256" s="135" t="s">
        <v>150</v>
      </c>
      <c r="D256" s="135">
        <v>1330</v>
      </c>
      <c r="E256" s="136">
        <v>0.22</v>
      </c>
      <c r="F256" s="136">
        <v>50.8</v>
      </c>
      <c r="G256" s="136">
        <v>0</v>
      </c>
      <c r="H256" s="136">
        <v>1.395</v>
      </c>
      <c r="I256" s="136">
        <v>0.33900000000000002</v>
      </c>
      <c r="J256" s="136">
        <v>0.39300000000000002</v>
      </c>
      <c r="K256" s="136">
        <v>9.1423481330799999E-3</v>
      </c>
      <c r="L256" s="134">
        <f t="shared" si="9"/>
        <v>1.5210124589005197E-2</v>
      </c>
      <c r="M256" s="134">
        <f t="shared" si="10"/>
        <v>0.1</v>
      </c>
      <c r="N256" s="134">
        <f t="shared" si="11"/>
        <v>0</v>
      </c>
    </row>
    <row r="257" spans="1:14">
      <c r="A257" s="135" t="s">
        <v>246</v>
      </c>
      <c r="B257" s="135" t="s">
        <v>95</v>
      </c>
      <c r="C257" s="135" t="s">
        <v>150</v>
      </c>
      <c r="D257" s="135">
        <v>2210</v>
      </c>
      <c r="E257" s="136">
        <v>0.22</v>
      </c>
      <c r="F257" s="136">
        <v>50.8</v>
      </c>
      <c r="G257" s="136">
        <v>0</v>
      </c>
      <c r="H257" s="136">
        <v>1.347</v>
      </c>
      <c r="I257" s="136">
        <v>0.27400000000000002</v>
      </c>
      <c r="J257" s="136">
        <v>0.315</v>
      </c>
      <c r="K257" s="136">
        <v>1.5449483146699999E-2</v>
      </c>
      <c r="L257" s="134">
        <f t="shared" si="9"/>
        <v>2.0601885776124446E-2</v>
      </c>
      <c r="M257" s="134">
        <f t="shared" si="10"/>
        <v>0.1</v>
      </c>
      <c r="N257" s="134">
        <f t="shared" si="11"/>
        <v>0</v>
      </c>
    </row>
    <row r="258" spans="1:14">
      <c r="A258" s="135" t="s">
        <v>246</v>
      </c>
      <c r="B258" s="135" t="s">
        <v>95</v>
      </c>
      <c r="C258" s="135" t="s">
        <v>150</v>
      </c>
      <c r="D258" s="135">
        <v>1550</v>
      </c>
      <c r="E258" s="136">
        <v>0.22</v>
      </c>
      <c r="F258" s="136">
        <v>50.8</v>
      </c>
      <c r="G258" s="136">
        <v>0</v>
      </c>
      <c r="H258" s="136">
        <v>0.72099999999999997</v>
      </c>
      <c r="I258" s="136">
        <v>0.17</v>
      </c>
      <c r="J258" s="136">
        <v>0.34100000000000003</v>
      </c>
      <c r="K258" s="136">
        <v>0.54085846292499995</v>
      </c>
      <c r="L258" s="134">
        <f t="shared" si="9"/>
        <v>0.78076524846309914</v>
      </c>
      <c r="M258" s="134">
        <f t="shared" si="10"/>
        <v>1.5</v>
      </c>
      <c r="N258" s="134">
        <f t="shared" si="11"/>
        <v>0.5</v>
      </c>
    </row>
    <row r="259" spans="1:14">
      <c r="A259" s="135" t="s">
        <v>246</v>
      </c>
      <c r="B259" s="135" t="s">
        <v>93</v>
      </c>
      <c r="C259" s="135" t="s">
        <v>150</v>
      </c>
      <c r="D259" s="135">
        <v>1550</v>
      </c>
      <c r="E259" s="136">
        <v>0.22</v>
      </c>
      <c r="F259" s="136">
        <v>50.8</v>
      </c>
      <c r="G259" s="136">
        <v>0</v>
      </c>
      <c r="H259" s="136">
        <v>0.72099999999999997</v>
      </c>
      <c r="I259" s="136">
        <v>0.17</v>
      </c>
      <c r="J259" s="136">
        <v>0.34100000000000003</v>
      </c>
      <c r="K259" s="136">
        <v>0.457909587289</v>
      </c>
      <c r="L259" s="134">
        <f t="shared" ref="L259:L322" si="12">F259*J259*K259/12</f>
        <v>0.66102301655749074</v>
      </c>
      <c r="M259" s="134">
        <f t="shared" ref="M259:M322" si="13">ROUND(2.721*H259*L259,1)</f>
        <v>1.3</v>
      </c>
      <c r="N259" s="134">
        <f t="shared" ref="N259:N322" si="14">ROUND((2.721*I259*L259)+(E259*K259),1)</f>
        <v>0.4</v>
      </c>
    </row>
    <row r="260" spans="1:14">
      <c r="A260" s="135" t="s">
        <v>246</v>
      </c>
      <c r="B260" s="135" t="s">
        <v>91</v>
      </c>
      <c r="C260" s="135" t="s">
        <v>150</v>
      </c>
      <c r="D260" s="135">
        <v>1210</v>
      </c>
      <c r="E260" s="136">
        <v>0.22</v>
      </c>
      <c r="F260" s="136">
        <v>50.8</v>
      </c>
      <c r="G260" s="136">
        <v>0</v>
      </c>
      <c r="H260" s="136">
        <v>1.2450000000000001</v>
      </c>
      <c r="I260" s="136">
        <v>0.21299999999999999</v>
      </c>
      <c r="J260" s="136">
        <v>0.28799999999999998</v>
      </c>
      <c r="K260" s="136">
        <v>0.24371383244600001</v>
      </c>
      <c r="L260" s="134">
        <f t="shared" si="12"/>
        <v>0.29713590451816319</v>
      </c>
      <c r="M260" s="134">
        <f t="shared" si="13"/>
        <v>1</v>
      </c>
      <c r="N260" s="134">
        <f t="shared" si="14"/>
        <v>0.2</v>
      </c>
    </row>
    <row r="261" spans="1:14">
      <c r="A261" s="135" t="s">
        <v>246</v>
      </c>
      <c r="B261" s="135" t="s">
        <v>91</v>
      </c>
      <c r="C261" s="135" t="s">
        <v>150</v>
      </c>
      <c r="D261" s="135">
        <v>1550</v>
      </c>
      <c r="E261" s="136">
        <v>0.22</v>
      </c>
      <c r="F261" s="136">
        <v>50.8</v>
      </c>
      <c r="G261" s="136">
        <v>0</v>
      </c>
      <c r="H261" s="136">
        <v>0.72099999999999997</v>
      </c>
      <c r="I261" s="136">
        <v>0.17</v>
      </c>
      <c r="J261" s="136">
        <v>0.34100000000000003</v>
      </c>
      <c r="K261" s="136">
        <v>2.1713140433200002</v>
      </c>
      <c r="L261" s="134">
        <f t="shared" si="12"/>
        <v>3.1344365758019754</v>
      </c>
      <c r="M261" s="134">
        <f t="shared" si="13"/>
        <v>6.1</v>
      </c>
      <c r="N261" s="134">
        <f t="shared" si="14"/>
        <v>1.9</v>
      </c>
    </row>
    <row r="262" spans="1:14">
      <c r="A262" s="135" t="s">
        <v>246</v>
      </c>
      <c r="B262" s="135" t="s">
        <v>95</v>
      </c>
      <c r="C262" s="135" t="s">
        <v>150</v>
      </c>
      <c r="D262" s="135">
        <v>1210</v>
      </c>
      <c r="E262" s="136">
        <v>0.22</v>
      </c>
      <c r="F262" s="136">
        <v>50.8</v>
      </c>
      <c r="G262" s="136">
        <v>0</v>
      </c>
      <c r="H262" s="136">
        <v>1.2450000000000001</v>
      </c>
      <c r="I262" s="136">
        <v>0.21299999999999999</v>
      </c>
      <c r="J262" s="136">
        <v>0.28799999999999998</v>
      </c>
      <c r="K262" s="136">
        <v>8.5655153060299999E-2</v>
      </c>
      <c r="L262" s="134">
        <f t="shared" si="12"/>
        <v>0.10443076261111774</v>
      </c>
      <c r="M262" s="134">
        <f t="shared" si="13"/>
        <v>0.4</v>
      </c>
      <c r="N262" s="134">
        <f t="shared" si="14"/>
        <v>0.1</v>
      </c>
    </row>
    <row r="263" spans="1:14">
      <c r="A263" s="135" t="s">
        <v>246</v>
      </c>
      <c r="B263" s="135" t="s">
        <v>95</v>
      </c>
      <c r="C263" s="135" t="s">
        <v>150</v>
      </c>
      <c r="D263" s="135">
        <v>1400</v>
      </c>
      <c r="E263" s="136">
        <v>0.22</v>
      </c>
      <c r="F263" s="136">
        <v>50.8</v>
      </c>
      <c r="G263" s="136">
        <v>0</v>
      </c>
      <c r="H263" s="136">
        <v>0.70899999999999996</v>
      </c>
      <c r="I263" s="136">
        <v>0.11700000000000001</v>
      </c>
      <c r="J263" s="136">
        <v>0.43099999999999999</v>
      </c>
      <c r="K263" s="136">
        <v>0.390442644191</v>
      </c>
      <c r="L263" s="134">
        <f t="shared" si="12"/>
        <v>0.7123886338360923</v>
      </c>
      <c r="M263" s="134">
        <f t="shared" si="13"/>
        <v>1.4</v>
      </c>
      <c r="N263" s="134">
        <f t="shared" si="14"/>
        <v>0.3</v>
      </c>
    </row>
    <row r="264" spans="1:14">
      <c r="A264" s="135" t="s">
        <v>247</v>
      </c>
      <c r="B264" s="135" t="s">
        <v>95</v>
      </c>
      <c r="C264" s="135" t="s">
        <v>150</v>
      </c>
      <c r="D264" s="135">
        <v>1320</v>
      </c>
      <c r="E264" s="136">
        <v>0.22</v>
      </c>
      <c r="F264" s="136">
        <v>50.8</v>
      </c>
      <c r="G264" s="136">
        <v>0</v>
      </c>
      <c r="H264" s="136">
        <v>1.395</v>
      </c>
      <c r="I264" s="136">
        <v>0.33900000000000002</v>
      </c>
      <c r="J264" s="136">
        <v>0.39300000000000002</v>
      </c>
      <c r="K264" s="136">
        <v>0.11598748788799999</v>
      </c>
      <c r="L264" s="134">
        <f t="shared" si="12"/>
        <v>0.1929683835992656</v>
      </c>
      <c r="M264" s="134">
        <f t="shared" si="13"/>
        <v>0.7</v>
      </c>
      <c r="N264" s="134">
        <f t="shared" si="14"/>
        <v>0.2</v>
      </c>
    </row>
    <row r="265" spans="1:14">
      <c r="A265" s="135" t="s">
        <v>247</v>
      </c>
      <c r="B265" s="135" t="s">
        <v>95</v>
      </c>
      <c r="C265" s="135" t="s">
        <v>150</v>
      </c>
      <c r="D265" s="135">
        <v>1400</v>
      </c>
      <c r="E265" s="136">
        <v>0.22</v>
      </c>
      <c r="F265" s="136">
        <v>50.8</v>
      </c>
      <c r="G265" s="136">
        <v>0</v>
      </c>
      <c r="H265" s="136">
        <v>0.70899999999999996</v>
      </c>
      <c r="I265" s="136">
        <v>0.11700000000000001</v>
      </c>
      <c r="J265" s="136">
        <v>0.43099999999999999</v>
      </c>
      <c r="K265" s="136">
        <v>6.5983736710000004E-2</v>
      </c>
      <c r="L265" s="134">
        <f t="shared" si="12"/>
        <v>0.12039172654317566</v>
      </c>
      <c r="M265" s="134">
        <f t="shared" si="13"/>
        <v>0.2</v>
      </c>
      <c r="N265" s="134">
        <f t="shared" si="14"/>
        <v>0.1</v>
      </c>
    </row>
    <row r="266" spans="1:14">
      <c r="A266" s="135" t="s">
        <v>247</v>
      </c>
      <c r="B266" s="135" t="s">
        <v>95</v>
      </c>
      <c r="C266" s="135" t="s">
        <v>150</v>
      </c>
      <c r="D266" s="135">
        <v>8140</v>
      </c>
      <c r="E266" s="136">
        <v>0.22</v>
      </c>
      <c r="F266" s="136">
        <v>50.8</v>
      </c>
      <c r="G266" s="136">
        <v>0</v>
      </c>
      <c r="H266" s="136">
        <v>0.98599999999999999</v>
      </c>
      <c r="I266" s="136">
        <v>0.14299999999999999</v>
      </c>
      <c r="J266" s="136">
        <v>0.44600000000000001</v>
      </c>
      <c r="K266" s="136">
        <v>5.3758544724800003E-2</v>
      </c>
      <c r="L266" s="134">
        <f t="shared" si="12"/>
        <v>0.10149971634340406</v>
      </c>
      <c r="M266" s="134">
        <f t="shared" si="13"/>
        <v>0.3</v>
      </c>
      <c r="N266" s="134">
        <f t="shared" si="14"/>
        <v>0.1</v>
      </c>
    </row>
    <row r="267" spans="1:14">
      <c r="A267" s="135" t="s">
        <v>247</v>
      </c>
      <c r="B267" s="135" t="s">
        <v>95</v>
      </c>
      <c r="C267" s="135" t="s">
        <v>150</v>
      </c>
      <c r="D267" s="135">
        <v>1411</v>
      </c>
      <c r="E267" s="136">
        <v>0.22</v>
      </c>
      <c r="F267" s="136">
        <v>50.8</v>
      </c>
      <c r="G267" s="136">
        <v>0</v>
      </c>
      <c r="H267" s="136">
        <v>1.4430000000000001</v>
      </c>
      <c r="I267" s="136">
        <v>0.22500000000000001</v>
      </c>
      <c r="J267" s="136">
        <v>0.43099999999999999</v>
      </c>
      <c r="K267" s="136">
        <v>0.47503568429499998</v>
      </c>
      <c r="L267" s="134">
        <f t="shared" si="12"/>
        <v>0.86673427504184719</v>
      </c>
      <c r="M267" s="134">
        <f t="shared" si="13"/>
        <v>3.4</v>
      </c>
      <c r="N267" s="134">
        <f t="shared" si="14"/>
        <v>0.6</v>
      </c>
    </row>
    <row r="268" spans="1:14">
      <c r="A268" s="135" t="s">
        <v>247</v>
      </c>
      <c r="B268" s="135" t="s">
        <v>95</v>
      </c>
      <c r="C268" s="135" t="s">
        <v>150</v>
      </c>
      <c r="D268" s="135">
        <v>2210</v>
      </c>
      <c r="E268" s="136">
        <v>0.22</v>
      </c>
      <c r="F268" s="136">
        <v>50.8</v>
      </c>
      <c r="G268" s="136">
        <v>0</v>
      </c>
      <c r="H268" s="136">
        <v>1.347</v>
      </c>
      <c r="I268" s="136">
        <v>0.27400000000000002</v>
      </c>
      <c r="J268" s="136">
        <v>0.315</v>
      </c>
      <c r="K268" s="136">
        <v>0.400850953477</v>
      </c>
      <c r="L268" s="134">
        <f t="shared" si="12"/>
        <v>0.5345347464615795</v>
      </c>
      <c r="M268" s="134">
        <f t="shared" si="13"/>
        <v>2</v>
      </c>
      <c r="N268" s="134">
        <f t="shared" si="14"/>
        <v>0.5</v>
      </c>
    </row>
    <row r="269" spans="1:14">
      <c r="A269" s="135" t="s">
        <v>247</v>
      </c>
      <c r="B269" s="135" t="s">
        <v>91</v>
      </c>
      <c r="C269" s="135" t="s">
        <v>150</v>
      </c>
      <c r="D269" s="135">
        <v>2210</v>
      </c>
      <c r="E269" s="136">
        <v>0.22</v>
      </c>
      <c r="F269" s="136">
        <v>50.8</v>
      </c>
      <c r="G269" s="136">
        <v>0</v>
      </c>
      <c r="H269" s="136">
        <v>1.347</v>
      </c>
      <c r="I269" s="136">
        <v>0.27400000000000002</v>
      </c>
      <c r="J269" s="136">
        <v>0.315</v>
      </c>
      <c r="K269" s="136">
        <v>0.18509677707899999</v>
      </c>
      <c r="L269" s="134">
        <f t="shared" si="12"/>
        <v>0.24682655223484648</v>
      </c>
      <c r="M269" s="134">
        <f t="shared" si="13"/>
        <v>0.9</v>
      </c>
      <c r="N269" s="134">
        <f t="shared" si="14"/>
        <v>0.2</v>
      </c>
    </row>
    <row r="270" spans="1:14">
      <c r="A270" s="135" t="s">
        <v>247</v>
      </c>
      <c r="B270" s="135" t="s">
        <v>95</v>
      </c>
      <c r="C270" s="135" t="s">
        <v>150</v>
      </c>
      <c r="D270" s="135">
        <v>4110</v>
      </c>
      <c r="E270" s="136">
        <v>0.22</v>
      </c>
      <c r="F270" s="136">
        <v>50.8</v>
      </c>
      <c r="G270" s="136">
        <v>0</v>
      </c>
      <c r="H270" s="136">
        <v>0.69099999999999995</v>
      </c>
      <c r="I270" s="136">
        <v>3.5999999999999997E-2</v>
      </c>
      <c r="J270" s="136">
        <v>0.26200000000000001</v>
      </c>
      <c r="K270" s="136">
        <v>1.48071824731</v>
      </c>
      <c r="L270" s="134">
        <f t="shared" si="12"/>
        <v>1.6423139653664311</v>
      </c>
      <c r="M270" s="134">
        <f t="shared" si="13"/>
        <v>3.1</v>
      </c>
      <c r="N270" s="134">
        <f t="shared" si="14"/>
        <v>0.5</v>
      </c>
    </row>
    <row r="271" spans="1:14">
      <c r="A271" s="135" t="s">
        <v>247</v>
      </c>
      <c r="B271" s="135" t="s">
        <v>95</v>
      </c>
      <c r="C271" s="135" t="s">
        <v>150</v>
      </c>
      <c r="D271" s="135">
        <v>1400</v>
      </c>
      <c r="E271" s="136">
        <v>0.22</v>
      </c>
      <c r="F271" s="136">
        <v>50.8</v>
      </c>
      <c r="G271" s="136">
        <v>0</v>
      </c>
      <c r="H271" s="136">
        <v>0.70899999999999996</v>
      </c>
      <c r="I271" s="136">
        <v>0.11700000000000001</v>
      </c>
      <c r="J271" s="136">
        <v>0.43099999999999999</v>
      </c>
      <c r="K271" s="136">
        <v>0.26160612908600001</v>
      </c>
      <c r="L271" s="134">
        <f t="shared" si="12"/>
        <v>0.47731782292601271</v>
      </c>
      <c r="M271" s="134">
        <f t="shared" si="13"/>
        <v>0.9</v>
      </c>
      <c r="N271" s="134">
        <f t="shared" si="14"/>
        <v>0.2</v>
      </c>
    </row>
    <row r="272" spans="1:14">
      <c r="A272" s="135" t="s">
        <v>247</v>
      </c>
      <c r="B272" s="135" t="s">
        <v>95</v>
      </c>
      <c r="C272" s="135" t="s">
        <v>150</v>
      </c>
      <c r="D272" s="135">
        <v>4110</v>
      </c>
      <c r="E272" s="136">
        <v>0.22</v>
      </c>
      <c r="F272" s="136">
        <v>50.8</v>
      </c>
      <c r="G272" s="136">
        <v>0</v>
      </c>
      <c r="H272" s="136">
        <v>0.69099999999999995</v>
      </c>
      <c r="I272" s="136">
        <v>3.5999999999999997E-2</v>
      </c>
      <c r="J272" s="136">
        <v>0.26200000000000001</v>
      </c>
      <c r="K272" s="136">
        <v>0.32536946543099998</v>
      </c>
      <c r="L272" s="134">
        <f t="shared" si="12"/>
        <v>0.36087811975836975</v>
      </c>
      <c r="M272" s="134">
        <f t="shared" si="13"/>
        <v>0.7</v>
      </c>
      <c r="N272" s="134">
        <f t="shared" si="14"/>
        <v>0.1</v>
      </c>
    </row>
    <row r="273" spans="1:14">
      <c r="A273" s="135" t="s">
        <v>247</v>
      </c>
      <c r="B273" s="135" t="s">
        <v>95</v>
      </c>
      <c r="C273" s="135" t="s">
        <v>150</v>
      </c>
      <c r="D273" s="135">
        <v>4110</v>
      </c>
      <c r="E273" s="136">
        <v>0.22</v>
      </c>
      <c r="F273" s="136">
        <v>50.8</v>
      </c>
      <c r="G273" s="136">
        <v>0</v>
      </c>
      <c r="H273" s="136">
        <v>0.69099999999999995</v>
      </c>
      <c r="I273" s="136">
        <v>3.5999999999999997E-2</v>
      </c>
      <c r="J273" s="136">
        <v>0.26200000000000001</v>
      </c>
      <c r="K273" s="136">
        <v>5.5984325624200002</v>
      </c>
      <c r="L273" s="134">
        <f t="shared" si="12"/>
        <v>6.2094081693987695</v>
      </c>
      <c r="M273" s="134">
        <f t="shared" si="13"/>
        <v>11.7</v>
      </c>
      <c r="N273" s="134">
        <f t="shared" si="14"/>
        <v>1.8</v>
      </c>
    </row>
    <row r="274" spans="1:14">
      <c r="A274" s="135" t="s">
        <v>247</v>
      </c>
      <c r="B274" s="135" t="s">
        <v>95</v>
      </c>
      <c r="C274" s="135" t="s">
        <v>150</v>
      </c>
      <c r="D274" s="135">
        <v>1320</v>
      </c>
      <c r="E274" s="136">
        <v>0.22</v>
      </c>
      <c r="F274" s="136">
        <v>50.8</v>
      </c>
      <c r="G274" s="136">
        <v>0</v>
      </c>
      <c r="H274" s="136">
        <v>1.395</v>
      </c>
      <c r="I274" s="136">
        <v>0.33900000000000002</v>
      </c>
      <c r="J274" s="136">
        <v>0.39300000000000002</v>
      </c>
      <c r="K274" s="136">
        <v>0.148807380588</v>
      </c>
      <c r="L274" s="134">
        <f t="shared" si="12"/>
        <v>0.24757083908425562</v>
      </c>
      <c r="M274" s="134">
        <f t="shared" si="13"/>
        <v>0.9</v>
      </c>
      <c r="N274" s="134">
        <f t="shared" si="14"/>
        <v>0.3</v>
      </c>
    </row>
    <row r="275" spans="1:14">
      <c r="A275" s="135" t="s">
        <v>247</v>
      </c>
      <c r="B275" s="135" t="s">
        <v>95</v>
      </c>
      <c r="C275" s="135" t="s">
        <v>150</v>
      </c>
      <c r="D275" s="135">
        <v>1400</v>
      </c>
      <c r="E275" s="136">
        <v>0.22</v>
      </c>
      <c r="F275" s="136">
        <v>50.8</v>
      </c>
      <c r="G275" s="136">
        <v>0</v>
      </c>
      <c r="H275" s="136">
        <v>0.70899999999999996</v>
      </c>
      <c r="I275" s="136">
        <v>0.11700000000000001</v>
      </c>
      <c r="J275" s="136">
        <v>0.43099999999999999</v>
      </c>
      <c r="K275" s="136">
        <v>0.71142996234599998</v>
      </c>
      <c r="L275" s="134">
        <f t="shared" si="12"/>
        <v>1.2980513949644334</v>
      </c>
      <c r="M275" s="134">
        <f t="shared" si="13"/>
        <v>2.5</v>
      </c>
      <c r="N275" s="134">
        <f t="shared" si="14"/>
        <v>0.6</v>
      </c>
    </row>
    <row r="276" spans="1:14">
      <c r="A276" s="135" t="s">
        <v>247</v>
      </c>
      <c r="B276" s="135" t="s">
        <v>95</v>
      </c>
      <c r="C276" s="135" t="s">
        <v>150</v>
      </c>
      <c r="D276" s="135">
        <v>6170</v>
      </c>
      <c r="E276" s="136">
        <v>0.22</v>
      </c>
      <c r="F276" s="136">
        <v>50.8</v>
      </c>
      <c r="G276" s="136">
        <v>0</v>
      </c>
      <c r="H276" s="136">
        <v>0.60699999999999998</v>
      </c>
      <c r="I276" s="136">
        <v>3.3000000000000002E-2</v>
      </c>
      <c r="J276" s="136">
        <v>2.5999999999999999E-2</v>
      </c>
      <c r="K276" s="136">
        <v>4.4980315842100002E-3</v>
      </c>
      <c r="L276" s="134">
        <f t="shared" si="12"/>
        <v>4.950833430353807E-4</v>
      </c>
      <c r="M276" s="134">
        <f t="shared" si="13"/>
        <v>0</v>
      </c>
      <c r="N276" s="134">
        <f t="shared" si="14"/>
        <v>0</v>
      </c>
    </row>
    <row r="277" spans="1:14">
      <c r="A277" s="135" t="s">
        <v>247</v>
      </c>
      <c r="B277" s="135" t="s">
        <v>95</v>
      </c>
      <c r="C277" s="135" t="s">
        <v>150</v>
      </c>
      <c r="D277" s="135">
        <v>8140</v>
      </c>
      <c r="E277" s="136">
        <v>0.22</v>
      </c>
      <c r="F277" s="136">
        <v>50.8</v>
      </c>
      <c r="G277" s="136">
        <v>0</v>
      </c>
      <c r="H277" s="136">
        <v>0.98599999999999999</v>
      </c>
      <c r="I277" s="136">
        <v>0.14299999999999999</v>
      </c>
      <c r="J277" s="136">
        <v>0.44600000000000001</v>
      </c>
      <c r="K277" s="136">
        <v>4.4428393273599999E-3</v>
      </c>
      <c r="L277" s="134">
        <f t="shared" si="12"/>
        <v>8.38837683934417E-3</v>
      </c>
      <c r="M277" s="134">
        <f t="shared" si="13"/>
        <v>0</v>
      </c>
      <c r="N277" s="134">
        <f t="shared" si="14"/>
        <v>0</v>
      </c>
    </row>
    <row r="278" spans="1:14">
      <c r="A278" s="135" t="s">
        <v>247</v>
      </c>
      <c r="B278" s="135" t="s">
        <v>95</v>
      </c>
      <c r="C278" s="135" t="s">
        <v>150</v>
      </c>
      <c r="D278" s="135">
        <v>1320</v>
      </c>
      <c r="E278" s="136">
        <v>0.22</v>
      </c>
      <c r="F278" s="136">
        <v>50.8</v>
      </c>
      <c r="G278" s="136">
        <v>0</v>
      </c>
      <c r="H278" s="136">
        <v>1.395</v>
      </c>
      <c r="I278" s="136">
        <v>0.33900000000000002</v>
      </c>
      <c r="J278" s="136">
        <v>0.39300000000000002</v>
      </c>
      <c r="K278" s="136">
        <v>6.6650796679800006E-2</v>
      </c>
      <c r="L278" s="134">
        <f t="shared" si="12"/>
        <v>0.11088693043618326</v>
      </c>
      <c r="M278" s="134">
        <f t="shared" si="13"/>
        <v>0.4</v>
      </c>
      <c r="N278" s="134">
        <f t="shared" si="14"/>
        <v>0.1</v>
      </c>
    </row>
    <row r="279" spans="1:14">
      <c r="A279" s="135" t="s">
        <v>247</v>
      </c>
      <c r="B279" s="135" t="s">
        <v>95</v>
      </c>
      <c r="C279" s="135" t="s">
        <v>150</v>
      </c>
      <c r="D279" s="135">
        <v>1400</v>
      </c>
      <c r="E279" s="136">
        <v>0.22</v>
      </c>
      <c r="F279" s="136">
        <v>50.8</v>
      </c>
      <c r="G279" s="136">
        <v>0</v>
      </c>
      <c r="H279" s="136">
        <v>0.70899999999999996</v>
      </c>
      <c r="I279" s="136">
        <v>0.11700000000000001</v>
      </c>
      <c r="J279" s="136">
        <v>0.43099999999999999</v>
      </c>
      <c r="K279" s="136">
        <v>0.14940692182599999</v>
      </c>
      <c r="L279" s="134">
        <f t="shared" si="12"/>
        <v>0.27260288933299204</v>
      </c>
      <c r="M279" s="134">
        <f t="shared" si="13"/>
        <v>0.5</v>
      </c>
      <c r="N279" s="134">
        <f t="shared" si="14"/>
        <v>0.1</v>
      </c>
    </row>
    <row r="280" spans="1:14">
      <c r="A280" s="135" t="s">
        <v>247</v>
      </c>
      <c r="B280" s="135" t="s">
        <v>93</v>
      </c>
      <c r="C280" s="135" t="s">
        <v>150</v>
      </c>
      <c r="D280" s="135">
        <v>4110</v>
      </c>
      <c r="E280" s="136">
        <v>0.22</v>
      </c>
      <c r="F280" s="136">
        <v>50.8</v>
      </c>
      <c r="G280" s="136">
        <v>0</v>
      </c>
      <c r="H280" s="136">
        <v>0.69099999999999995</v>
      </c>
      <c r="I280" s="136">
        <v>3.5999999999999997E-2</v>
      </c>
      <c r="J280" s="136">
        <v>0.26200000000000001</v>
      </c>
      <c r="K280" s="136">
        <v>0.348578447407</v>
      </c>
      <c r="L280" s="134">
        <f t="shared" si="12"/>
        <v>0.38661997530068387</v>
      </c>
      <c r="M280" s="134">
        <f t="shared" si="13"/>
        <v>0.7</v>
      </c>
      <c r="N280" s="134">
        <f t="shared" si="14"/>
        <v>0.1</v>
      </c>
    </row>
    <row r="281" spans="1:14">
      <c r="A281" s="135" t="s">
        <v>247</v>
      </c>
      <c r="B281" s="135" t="s">
        <v>93</v>
      </c>
      <c r="C281" s="135" t="s">
        <v>150</v>
      </c>
      <c r="D281" s="135">
        <v>4110</v>
      </c>
      <c r="E281" s="136">
        <v>0.22</v>
      </c>
      <c r="F281" s="136">
        <v>50.8</v>
      </c>
      <c r="G281" s="136">
        <v>0</v>
      </c>
      <c r="H281" s="136">
        <v>0.69099999999999995</v>
      </c>
      <c r="I281" s="136">
        <v>3.5999999999999997E-2</v>
      </c>
      <c r="J281" s="136">
        <v>0.26200000000000001</v>
      </c>
      <c r="K281" s="136">
        <v>0.58466221888199998</v>
      </c>
      <c r="L281" s="134">
        <f t="shared" si="12"/>
        <v>0.6484683557026556</v>
      </c>
      <c r="M281" s="134">
        <f t="shared" si="13"/>
        <v>1.2</v>
      </c>
      <c r="N281" s="134">
        <f t="shared" si="14"/>
        <v>0.2</v>
      </c>
    </row>
    <row r="282" spans="1:14">
      <c r="A282" s="135" t="s">
        <v>247</v>
      </c>
      <c r="B282" s="135" t="s">
        <v>93</v>
      </c>
      <c r="C282" s="135" t="s">
        <v>150</v>
      </c>
      <c r="D282" s="135">
        <v>1411</v>
      </c>
      <c r="E282" s="136">
        <v>0.22</v>
      </c>
      <c r="F282" s="136">
        <v>50.8</v>
      </c>
      <c r="G282" s="136">
        <v>0</v>
      </c>
      <c r="H282" s="136">
        <v>1.4430000000000001</v>
      </c>
      <c r="I282" s="136">
        <v>0.22500000000000001</v>
      </c>
      <c r="J282" s="136">
        <v>0.43099999999999999</v>
      </c>
      <c r="K282" s="136">
        <v>0.19352494890800001</v>
      </c>
      <c r="L282" s="134">
        <f t="shared" si="12"/>
        <v>0.35309917094590654</v>
      </c>
      <c r="M282" s="134">
        <f t="shared" si="13"/>
        <v>1.4</v>
      </c>
      <c r="N282" s="134">
        <f t="shared" si="14"/>
        <v>0.3</v>
      </c>
    </row>
    <row r="283" spans="1:14">
      <c r="A283" s="135" t="s">
        <v>247</v>
      </c>
      <c r="B283" s="135" t="s">
        <v>93</v>
      </c>
      <c r="C283" s="135" t="s">
        <v>150</v>
      </c>
      <c r="D283" s="135">
        <v>2210</v>
      </c>
      <c r="E283" s="136">
        <v>0.22</v>
      </c>
      <c r="F283" s="136">
        <v>50.8</v>
      </c>
      <c r="G283" s="136">
        <v>0</v>
      </c>
      <c r="H283" s="136">
        <v>1.347</v>
      </c>
      <c r="I283" s="136">
        <v>0.27400000000000002</v>
      </c>
      <c r="J283" s="136">
        <v>0.315</v>
      </c>
      <c r="K283" s="136">
        <v>9.6203344071700003E-2</v>
      </c>
      <c r="L283" s="134">
        <f t="shared" si="12"/>
        <v>0.12828715931961196</v>
      </c>
      <c r="M283" s="134">
        <f t="shared" si="13"/>
        <v>0.5</v>
      </c>
      <c r="N283" s="134">
        <f t="shared" si="14"/>
        <v>0.1</v>
      </c>
    </row>
    <row r="284" spans="1:14">
      <c r="A284" s="135" t="s">
        <v>247</v>
      </c>
      <c r="B284" s="135" t="s">
        <v>93</v>
      </c>
      <c r="C284" s="135" t="s">
        <v>150</v>
      </c>
      <c r="D284" s="135">
        <v>6170</v>
      </c>
      <c r="E284" s="136">
        <v>0.22</v>
      </c>
      <c r="F284" s="136">
        <v>50.8</v>
      </c>
      <c r="G284" s="136">
        <v>0</v>
      </c>
      <c r="H284" s="136">
        <v>0.60699999999999998</v>
      </c>
      <c r="I284" s="136">
        <v>3.3000000000000002E-2</v>
      </c>
      <c r="J284" s="136">
        <v>2.5999999999999999E-2</v>
      </c>
      <c r="K284" s="136">
        <v>0.103820510793</v>
      </c>
      <c r="L284" s="134">
        <f t="shared" si="12"/>
        <v>1.1427177554616199E-2</v>
      </c>
      <c r="M284" s="134">
        <f t="shared" si="13"/>
        <v>0</v>
      </c>
      <c r="N284" s="134">
        <f t="shared" si="14"/>
        <v>0</v>
      </c>
    </row>
    <row r="285" spans="1:14">
      <c r="A285" s="135" t="s">
        <v>247</v>
      </c>
      <c r="B285" s="135" t="s">
        <v>95</v>
      </c>
      <c r="C285" s="135" t="s">
        <v>150</v>
      </c>
      <c r="D285" s="135">
        <v>4110</v>
      </c>
      <c r="E285" s="136">
        <v>0.22</v>
      </c>
      <c r="F285" s="136">
        <v>50.8</v>
      </c>
      <c r="G285" s="136">
        <v>0</v>
      </c>
      <c r="H285" s="136">
        <v>0.69099999999999995</v>
      </c>
      <c r="I285" s="136">
        <v>3.5999999999999997E-2</v>
      </c>
      <c r="J285" s="136">
        <v>0.26200000000000001</v>
      </c>
      <c r="K285" s="136">
        <v>4.1592570850299999E-2</v>
      </c>
      <c r="L285" s="134">
        <f t="shared" si="12"/>
        <v>4.6131706749096078E-2</v>
      </c>
      <c r="M285" s="134">
        <f t="shared" si="13"/>
        <v>0.1</v>
      </c>
      <c r="N285" s="134">
        <f t="shared" si="14"/>
        <v>0</v>
      </c>
    </row>
    <row r="286" spans="1:14">
      <c r="A286" s="135" t="s">
        <v>248</v>
      </c>
      <c r="B286" s="135" t="s">
        <v>93</v>
      </c>
      <c r="C286" s="135" t="s">
        <v>150</v>
      </c>
      <c r="D286" s="135">
        <v>5300</v>
      </c>
      <c r="E286" s="136">
        <v>0.22</v>
      </c>
      <c r="F286" s="136">
        <v>50.8</v>
      </c>
      <c r="G286" s="136">
        <v>0</v>
      </c>
      <c r="H286" s="136">
        <v>0.505</v>
      </c>
      <c r="I286" s="136">
        <v>6.8000000000000005E-2</v>
      </c>
      <c r="J286" s="136">
        <v>5.2999999999999999E-2</v>
      </c>
      <c r="K286" s="136">
        <v>0.55464478223400004</v>
      </c>
      <c r="L286" s="134">
        <f t="shared" si="12"/>
        <v>0.1244438009739018</v>
      </c>
      <c r="M286" s="134">
        <f t="shared" si="13"/>
        <v>0.2</v>
      </c>
      <c r="N286" s="134">
        <f t="shared" si="14"/>
        <v>0.1</v>
      </c>
    </row>
    <row r="287" spans="1:14">
      <c r="A287" s="135" t="s">
        <v>248</v>
      </c>
      <c r="B287" s="135" t="s">
        <v>93</v>
      </c>
      <c r="C287" s="135" t="s">
        <v>150</v>
      </c>
      <c r="D287" s="135">
        <v>1400</v>
      </c>
      <c r="E287" s="136">
        <v>0.22</v>
      </c>
      <c r="F287" s="136">
        <v>50.8</v>
      </c>
      <c r="G287" s="136">
        <v>0</v>
      </c>
      <c r="H287" s="136">
        <v>0.70899999999999996</v>
      </c>
      <c r="I287" s="136">
        <v>0.11700000000000001</v>
      </c>
      <c r="J287" s="136">
        <v>0.43099999999999999</v>
      </c>
      <c r="K287" s="136">
        <v>0.44540536477600001</v>
      </c>
      <c r="L287" s="134">
        <f t="shared" si="12"/>
        <v>0.81267178172479715</v>
      </c>
      <c r="M287" s="134">
        <f t="shared" si="13"/>
        <v>1.6</v>
      </c>
      <c r="N287" s="134">
        <f t="shared" si="14"/>
        <v>0.4</v>
      </c>
    </row>
    <row r="288" spans="1:14">
      <c r="A288" s="135" t="s">
        <v>248</v>
      </c>
      <c r="B288" s="135" t="s">
        <v>93</v>
      </c>
      <c r="C288" s="135" t="s">
        <v>150</v>
      </c>
      <c r="D288" s="135">
        <v>1390</v>
      </c>
      <c r="E288" s="136">
        <v>0.22</v>
      </c>
      <c r="F288" s="136">
        <v>50.8</v>
      </c>
      <c r="G288" s="136">
        <v>0</v>
      </c>
      <c r="H288" s="136">
        <v>1.395</v>
      </c>
      <c r="I288" s="136">
        <v>0.33900000000000002</v>
      </c>
      <c r="J288" s="136">
        <v>0.39300000000000002</v>
      </c>
      <c r="K288" s="136">
        <v>0.766276778283</v>
      </c>
      <c r="L288" s="134">
        <f t="shared" si="12"/>
        <v>1.2748546760294273</v>
      </c>
      <c r="M288" s="134">
        <f t="shared" si="13"/>
        <v>4.8</v>
      </c>
      <c r="N288" s="134">
        <f t="shared" si="14"/>
        <v>1.3</v>
      </c>
    </row>
    <row r="289" spans="1:14">
      <c r="A289" s="135" t="s">
        <v>248</v>
      </c>
      <c r="B289" s="135" t="s">
        <v>93</v>
      </c>
      <c r="C289" s="135" t="s">
        <v>150</v>
      </c>
      <c r="D289" s="135">
        <v>4220</v>
      </c>
      <c r="E289" s="136">
        <v>0.22</v>
      </c>
      <c r="F289" s="136">
        <v>50.8</v>
      </c>
      <c r="G289" s="136">
        <v>0</v>
      </c>
      <c r="H289" s="136">
        <v>0.69099999999999995</v>
      </c>
      <c r="I289" s="136">
        <v>3.5999999999999997E-2</v>
      </c>
      <c r="J289" s="136">
        <v>0.26200000000000001</v>
      </c>
      <c r="K289" s="136">
        <v>0.30605684554000001</v>
      </c>
      <c r="L289" s="134">
        <f t="shared" si="12"/>
        <v>0.33945784928326533</v>
      </c>
      <c r="M289" s="134">
        <f t="shared" si="13"/>
        <v>0.6</v>
      </c>
      <c r="N289" s="134">
        <f t="shared" si="14"/>
        <v>0.1</v>
      </c>
    </row>
    <row r="290" spans="1:14">
      <c r="A290" s="135" t="s">
        <v>248</v>
      </c>
      <c r="B290" s="135" t="s">
        <v>93</v>
      </c>
      <c r="C290" s="135" t="s">
        <v>150</v>
      </c>
      <c r="D290" s="135">
        <v>1411</v>
      </c>
      <c r="E290" s="136">
        <v>0.22</v>
      </c>
      <c r="F290" s="136">
        <v>50.8</v>
      </c>
      <c r="G290" s="136">
        <v>0</v>
      </c>
      <c r="H290" s="136">
        <v>1.4430000000000001</v>
      </c>
      <c r="I290" s="136">
        <v>0.22500000000000001</v>
      </c>
      <c r="J290" s="136">
        <v>0.43099999999999999</v>
      </c>
      <c r="K290" s="136">
        <v>7.54365011352</v>
      </c>
      <c r="L290" s="134">
        <f t="shared" si="12"/>
        <v>13.763892542124808</v>
      </c>
      <c r="M290" s="134">
        <f t="shared" si="13"/>
        <v>54</v>
      </c>
      <c r="N290" s="134">
        <f t="shared" si="14"/>
        <v>10.1</v>
      </c>
    </row>
    <row r="291" spans="1:14">
      <c r="A291" s="135" t="s">
        <v>248</v>
      </c>
      <c r="B291" s="135" t="s">
        <v>95</v>
      </c>
      <c r="C291" s="135" t="s">
        <v>150</v>
      </c>
      <c r="D291" s="135">
        <v>1411</v>
      </c>
      <c r="E291" s="136">
        <v>0.22</v>
      </c>
      <c r="F291" s="136">
        <v>50.8</v>
      </c>
      <c r="G291" s="136">
        <v>0</v>
      </c>
      <c r="H291" s="136">
        <v>1.4430000000000001</v>
      </c>
      <c r="I291" s="136">
        <v>0.22500000000000001</v>
      </c>
      <c r="J291" s="136">
        <v>0.43099999999999999</v>
      </c>
      <c r="K291" s="136">
        <v>4.4369815038399997E-3</v>
      </c>
      <c r="L291" s="134">
        <f t="shared" si="12"/>
        <v>8.0955685525230022E-3</v>
      </c>
      <c r="M291" s="134">
        <f t="shared" si="13"/>
        <v>0</v>
      </c>
      <c r="N291" s="134">
        <f t="shared" si="14"/>
        <v>0</v>
      </c>
    </row>
    <row r="292" spans="1:14">
      <c r="A292" s="135" t="s">
        <v>248</v>
      </c>
      <c r="B292" s="135" t="s">
        <v>95</v>
      </c>
      <c r="C292" s="135" t="s">
        <v>150</v>
      </c>
      <c r="D292" s="135">
        <v>4220</v>
      </c>
      <c r="E292" s="136">
        <v>0.22</v>
      </c>
      <c r="F292" s="136">
        <v>50.8</v>
      </c>
      <c r="G292" s="136">
        <v>0</v>
      </c>
      <c r="H292" s="136">
        <v>0.69099999999999995</v>
      </c>
      <c r="I292" s="136">
        <v>3.5999999999999997E-2</v>
      </c>
      <c r="J292" s="136">
        <v>0.26200000000000001</v>
      </c>
      <c r="K292" s="136">
        <v>8.0474053303400007E-3</v>
      </c>
      <c r="L292" s="134">
        <f t="shared" si="12"/>
        <v>8.9256454987244396E-3</v>
      </c>
      <c r="M292" s="134">
        <f t="shared" si="13"/>
        <v>0</v>
      </c>
      <c r="N292" s="134">
        <f t="shared" si="14"/>
        <v>0</v>
      </c>
    </row>
    <row r="293" spans="1:14">
      <c r="A293" s="135" t="s">
        <v>248</v>
      </c>
      <c r="B293" s="135" t="s">
        <v>95</v>
      </c>
      <c r="C293" s="135" t="s">
        <v>150</v>
      </c>
      <c r="D293" s="135">
        <v>5300</v>
      </c>
      <c r="E293" s="136">
        <v>0.22</v>
      </c>
      <c r="F293" s="136">
        <v>50.8</v>
      </c>
      <c r="G293" s="136">
        <v>0</v>
      </c>
      <c r="H293" s="136">
        <v>0.505</v>
      </c>
      <c r="I293" s="136">
        <v>6.8000000000000005E-2</v>
      </c>
      <c r="J293" s="136">
        <v>5.2999999999999999E-2</v>
      </c>
      <c r="K293" s="136">
        <v>0.37467906616199997</v>
      </c>
      <c r="L293" s="134">
        <f t="shared" si="12"/>
        <v>8.4065493144547379E-2</v>
      </c>
      <c r="M293" s="134">
        <f t="shared" si="13"/>
        <v>0.1</v>
      </c>
      <c r="N293" s="134">
        <f t="shared" si="14"/>
        <v>0.1</v>
      </c>
    </row>
    <row r="294" spans="1:14">
      <c r="A294" s="135" t="s">
        <v>248</v>
      </c>
      <c r="B294" s="135" t="s">
        <v>95</v>
      </c>
      <c r="C294" s="135" t="s">
        <v>150</v>
      </c>
      <c r="D294" s="135">
        <v>1411</v>
      </c>
      <c r="E294" s="136">
        <v>0.22</v>
      </c>
      <c r="F294" s="136">
        <v>50.8</v>
      </c>
      <c r="G294" s="136">
        <v>0</v>
      </c>
      <c r="H294" s="136">
        <v>1.4430000000000001</v>
      </c>
      <c r="I294" s="136">
        <v>0.22500000000000001</v>
      </c>
      <c r="J294" s="136">
        <v>0.43099999999999999</v>
      </c>
      <c r="K294" s="136">
        <v>2.3110046996000002</v>
      </c>
      <c r="L294" s="134">
        <f t="shared" si="12"/>
        <v>4.2165821414001732</v>
      </c>
      <c r="M294" s="134">
        <f t="shared" si="13"/>
        <v>16.600000000000001</v>
      </c>
      <c r="N294" s="134">
        <f t="shared" si="14"/>
        <v>3.1</v>
      </c>
    </row>
    <row r="295" spans="1:14">
      <c r="A295" s="135" t="s">
        <v>248</v>
      </c>
      <c r="B295" s="135" t="s">
        <v>95</v>
      </c>
      <c r="C295" s="135" t="s">
        <v>150</v>
      </c>
      <c r="D295" s="135">
        <v>1400</v>
      </c>
      <c r="E295" s="136">
        <v>0.22</v>
      </c>
      <c r="F295" s="136">
        <v>50.8</v>
      </c>
      <c r="G295" s="136">
        <v>0</v>
      </c>
      <c r="H295" s="136">
        <v>0.70899999999999996</v>
      </c>
      <c r="I295" s="136">
        <v>0.11700000000000001</v>
      </c>
      <c r="J295" s="136">
        <v>0.43099999999999999</v>
      </c>
      <c r="K295" s="136">
        <v>4.782870387</v>
      </c>
      <c r="L295" s="134">
        <f t="shared" si="12"/>
        <v>8.7266658791072995</v>
      </c>
      <c r="M295" s="134">
        <f t="shared" si="13"/>
        <v>16.8</v>
      </c>
      <c r="N295" s="134">
        <f t="shared" si="14"/>
        <v>3.8</v>
      </c>
    </row>
    <row r="296" spans="1:14">
      <c r="A296" s="135" t="s">
        <v>248</v>
      </c>
      <c r="B296" s="135" t="s">
        <v>95</v>
      </c>
      <c r="C296" s="135" t="s">
        <v>150</v>
      </c>
      <c r="D296" s="135">
        <v>8140</v>
      </c>
      <c r="E296" s="136">
        <v>0.22</v>
      </c>
      <c r="F296" s="136">
        <v>50.8</v>
      </c>
      <c r="G296" s="136">
        <v>0</v>
      </c>
      <c r="H296" s="136">
        <v>0.98599999999999999</v>
      </c>
      <c r="I296" s="136">
        <v>0.14299999999999999</v>
      </c>
      <c r="J296" s="136">
        <v>0.44600000000000001</v>
      </c>
      <c r="K296" s="136">
        <v>0.156518652284</v>
      </c>
      <c r="L296" s="134">
        <f t="shared" si="12"/>
        <v>0.29551765008901093</v>
      </c>
      <c r="M296" s="134">
        <f t="shared" si="13"/>
        <v>0.8</v>
      </c>
      <c r="N296" s="134">
        <f t="shared" si="14"/>
        <v>0.1</v>
      </c>
    </row>
    <row r="297" spans="1:14">
      <c r="A297" s="135" t="s">
        <v>248</v>
      </c>
      <c r="B297" s="135" t="s">
        <v>95</v>
      </c>
      <c r="C297" s="135" t="s">
        <v>150</v>
      </c>
      <c r="D297" s="135">
        <v>1411</v>
      </c>
      <c r="E297" s="136">
        <v>0.22</v>
      </c>
      <c r="F297" s="136">
        <v>50.8</v>
      </c>
      <c r="G297" s="136">
        <v>0</v>
      </c>
      <c r="H297" s="136">
        <v>1.4430000000000001</v>
      </c>
      <c r="I297" s="136">
        <v>0.22500000000000001</v>
      </c>
      <c r="J297" s="136">
        <v>0.43099999999999999</v>
      </c>
      <c r="K297" s="136">
        <v>3.33334473197</v>
      </c>
      <c r="L297" s="134">
        <f t="shared" si="12"/>
        <v>6.0819096864613966</v>
      </c>
      <c r="M297" s="134">
        <f t="shared" si="13"/>
        <v>23.9</v>
      </c>
      <c r="N297" s="134">
        <f t="shared" si="14"/>
        <v>4.5</v>
      </c>
    </row>
    <row r="298" spans="1:14">
      <c r="A298" s="135" t="s">
        <v>248</v>
      </c>
      <c r="B298" s="135" t="s">
        <v>91</v>
      </c>
      <c r="C298" s="135" t="s">
        <v>150</v>
      </c>
      <c r="D298" s="135">
        <v>5300</v>
      </c>
      <c r="E298" s="136">
        <v>0.22</v>
      </c>
      <c r="F298" s="136">
        <v>50.8</v>
      </c>
      <c r="G298" s="136">
        <v>0</v>
      </c>
      <c r="H298" s="136">
        <v>0.505</v>
      </c>
      <c r="I298" s="136">
        <v>6.8000000000000005E-2</v>
      </c>
      <c r="J298" s="136">
        <v>5.2999999999999999E-2</v>
      </c>
      <c r="K298" s="136">
        <v>0.69852837393300005</v>
      </c>
      <c r="L298" s="134">
        <f t="shared" si="12"/>
        <v>0.15672648283143409</v>
      </c>
      <c r="M298" s="134">
        <f t="shared" si="13"/>
        <v>0.2</v>
      </c>
      <c r="N298" s="134">
        <f t="shared" si="14"/>
        <v>0.2</v>
      </c>
    </row>
    <row r="299" spans="1:14">
      <c r="A299" s="135" t="s">
        <v>248</v>
      </c>
      <c r="B299" s="135" t="s">
        <v>91</v>
      </c>
      <c r="C299" s="135" t="s">
        <v>150</v>
      </c>
      <c r="D299" s="135">
        <v>4220</v>
      </c>
      <c r="E299" s="136">
        <v>0.22</v>
      </c>
      <c r="F299" s="136">
        <v>50.8</v>
      </c>
      <c r="G299" s="136">
        <v>0</v>
      </c>
      <c r="H299" s="136">
        <v>0.69099999999999995</v>
      </c>
      <c r="I299" s="136">
        <v>3.5999999999999997E-2</v>
      </c>
      <c r="J299" s="136">
        <v>0.26200000000000001</v>
      </c>
      <c r="K299" s="136">
        <v>9.3027585869999999E-2</v>
      </c>
      <c r="L299" s="134">
        <f t="shared" si="12"/>
        <v>0.10317999640794599</v>
      </c>
      <c r="M299" s="134">
        <f t="shared" si="13"/>
        <v>0.2</v>
      </c>
      <c r="N299" s="134">
        <f t="shared" si="14"/>
        <v>0</v>
      </c>
    </row>
    <row r="300" spans="1:14">
      <c r="A300" s="135" t="s">
        <v>248</v>
      </c>
      <c r="B300" s="135" t="s">
        <v>91</v>
      </c>
      <c r="C300" s="135" t="s">
        <v>150</v>
      </c>
      <c r="D300" s="135">
        <v>1411</v>
      </c>
      <c r="E300" s="136">
        <v>0.22</v>
      </c>
      <c r="F300" s="136">
        <v>50.8</v>
      </c>
      <c r="G300" s="136">
        <v>0</v>
      </c>
      <c r="H300" s="136">
        <v>1.4430000000000001</v>
      </c>
      <c r="I300" s="136">
        <v>0.22500000000000001</v>
      </c>
      <c r="J300" s="136">
        <v>0.43099999999999999</v>
      </c>
      <c r="K300" s="136">
        <v>0.56272127771299996</v>
      </c>
      <c r="L300" s="134">
        <f t="shared" si="12"/>
        <v>1.0267224859392159</v>
      </c>
      <c r="M300" s="134">
        <f t="shared" si="13"/>
        <v>4</v>
      </c>
      <c r="N300" s="134">
        <f t="shared" si="14"/>
        <v>0.8</v>
      </c>
    </row>
    <row r="301" spans="1:14">
      <c r="A301" s="135" t="s">
        <v>249</v>
      </c>
      <c r="B301" s="135" t="s">
        <v>93</v>
      </c>
      <c r="C301" s="135" t="s">
        <v>150</v>
      </c>
      <c r="D301" s="135">
        <v>1411</v>
      </c>
      <c r="E301" s="136">
        <v>0.22</v>
      </c>
      <c r="F301" s="136">
        <v>50.8</v>
      </c>
      <c r="G301" s="136">
        <v>0</v>
      </c>
      <c r="H301" s="136">
        <v>1.4430000000000001</v>
      </c>
      <c r="I301" s="136">
        <v>0.22500000000000001</v>
      </c>
      <c r="J301" s="136">
        <v>0.43099999999999999</v>
      </c>
      <c r="K301" s="136">
        <v>0.18210816165900001</v>
      </c>
      <c r="L301" s="134">
        <f t="shared" si="12"/>
        <v>0.33226848149095611</v>
      </c>
      <c r="M301" s="134">
        <f t="shared" si="13"/>
        <v>1.3</v>
      </c>
      <c r="N301" s="134">
        <f t="shared" si="14"/>
        <v>0.2</v>
      </c>
    </row>
    <row r="302" spans="1:14">
      <c r="A302" s="135" t="s">
        <v>249</v>
      </c>
      <c r="B302" s="135" t="s">
        <v>95</v>
      </c>
      <c r="C302" s="135" t="s">
        <v>150</v>
      </c>
      <c r="D302" s="135">
        <v>8140</v>
      </c>
      <c r="E302" s="136">
        <v>0.22</v>
      </c>
      <c r="F302" s="136">
        <v>50.8</v>
      </c>
      <c r="G302" s="136">
        <v>0</v>
      </c>
      <c r="H302" s="136">
        <v>0.98599999999999999</v>
      </c>
      <c r="I302" s="136">
        <v>0.14299999999999999</v>
      </c>
      <c r="J302" s="136">
        <v>0.44600000000000001</v>
      </c>
      <c r="K302" s="136">
        <v>0.11244699515500001</v>
      </c>
      <c r="L302" s="134">
        <f t="shared" si="12"/>
        <v>0.21230742331898367</v>
      </c>
      <c r="M302" s="134">
        <f t="shared" si="13"/>
        <v>0.6</v>
      </c>
      <c r="N302" s="134">
        <f t="shared" si="14"/>
        <v>0.1</v>
      </c>
    </row>
    <row r="303" spans="1:14">
      <c r="A303" s="135" t="s">
        <v>249</v>
      </c>
      <c r="B303" s="135" t="s">
        <v>95</v>
      </c>
      <c r="C303" s="135" t="s">
        <v>150</v>
      </c>
      <c r="D303" s="135">
        <v>1400</v>
      </c>
      <c r="E303" s="136">
        <v>0.22</v>
      </c>
      <c r="F303" s="136">
        <v>50.8</v>
      </c>
      <c r="G303" s="136">
        <v>0</v>
      </c>
      <c r="H303" s="136">
        <v>0.70899999999999996</v>
      </c>
      <c r="I303" s="136">
        <v>0.11700000000000001</v>
      </c>
      <c r="J303" s="136">
        <v>0.43099999999999999</v>
      </c>
      <c r="K303" s="136">
        <v>6.2534566819999998E-2</v>
      </c>
      <c r="L303" s="134">
        <f t="shared" si="12"/>
        <v>0.11409848613421132</v>
      </c>
      <c r="M303" s="134">
        <f t="shared" si="13"/>
        <v>0.2</v>
      </c>
      <c r="N303" s="134">
        <f t="shared" si="14"/>
        <v>0.1</v>
      </c>
    </row>
    <row r="304" spans="1:14">
      <c r="A304" s="135" t="s">
        <v>249</v>
      </c>
      <c r="B304" s="135" t="s">
        <v>95</v>
      </c>
      <c r="C304" s="135" t="s">
        <v>150</v>
      </c>
      <c r="D304" s="135">
        <v>1411</v>
      </c>
      <c r="E304" s="136">
        <v>0.22</v>
      </c>
      <c r="F304" s="136">
        <v>50.8</v>
      </c>
      <c r="G304" s="136">
        <v>0</v>
      </c>
      <c r="H304" s="136">
        <v>1.4430000000000001</v>
      </c>
      <c r="I304" s="136">
        <v>0.22500000000000001</v>
      </c>
      <c r="J304" s="136">
        <v>0.43099999999999999</v>
      </c>
      <c r="K304" s="136">
        <v>8.2257115817299997</v>
      </c>
      <c r="L304" s="134">
        <f t="shared" si="12"/>
        <v>15.0083591616385</v>
      </c>
      <c r="M304" s="134">
        <f t="shared" si="13"/>
        <v>58.9</v>
      </c>
      <c r="N304" s="134">
        <f t="shared" si="14"/>
        <v>11</v>
      </c>
    </row>
    <row r="305" spans="1:14">
      <c r="A305" s="135" t="s">
        <v>249</v>
      </c>
      <c r="B305" s="135" t="s">
        <v>95</v>
      </c>
      <c r="C305" s="135" t="s">
        <v>150</v>
      </c>
      <c r="D305" s="135">
        <v>1400</v>
      </c>
      <c r="E305" s="136">
        <v>0.22</v>
      </c>
      <c r="F305" s="136">
        <v>50.8</v>
      </c>
      <c r="G305" s="136">
        <v>0</v>
      </c>
      <c r="H305" s="136">
        <v>0.70899999999999996</v>
      </c>
      <c r="I305" s="136">
        <v>0.11700000000000001</v>
      </c>
      <c r="J305" s="136">
        <v>0.43099999999999999</v>
      </c>
      <c r="K305" s="136">
        <v>0.16541167756200001</v>
      </c>
      <c r="L305" s="134">
        <f t="shared" si="12"/>
        <v>0.30180463315703981</v>
      </c>
      <c r="M305" s="134">
        <f t="shared" si="13"/>
        <v>0.6</v>
      </c>
      <c r="N305" s="134">
        <f t="shared" si="14"/>
        <v>0.1</v>
      </c>
    </row>
    <row r="306" spans="1:14">
      <c r="A306" s="135" t="s">
        <v>249</v>
      </c>
      <c r="B306" s="135" t="s">
        <v>95</v>
      </c>
      <c r="C306" s="135" t="s">
        <v>150</v>
      </c>
      <c r="D306" s="135">
        <v>1411</v>
      </c>
      <c r="E306" s="136">
        <v>0.22</v>
      </c>
      <c r="F306" s="136">
        <v>50.8</v>
      </c>
      <c r="G306" s="136">
        <v>0</v>
      </c>
      <c r="H306" s="136">
        <v>1.4430000000000001</v>
      </c>
      <c r="I306" s="136">
        <v>0.22500000000000001</v>
      </c>
      <c r="J306" s="136">
        <v>0.43099999999999999</v>
      </c>
      <c r="K306" s="136">
        <v>5.9980331482500002</v>
      </c>
      <c r="L306" s="134">
        <f t="shared" si="12"/>
        <v>10.943811347858675</v>
      </c>
      <c r="M306" s="134">
        <f t="shared" si="13"/>
        <v>43</v>
      </c>
      <c r="N306" s="134">
        <f t="shared" si="14"/>
        <v>8</v>
      </c>
    </row>
    <row r="307" spans="1:14">
      <c r="A307" s="135" t="s">
        <v>249</v>
      </c>
      <c r="B307" s="135" t="s">
        <v>95</v>
      </c>
      <c r="C307" s="135" t="s">
        <v>150</v>
      </c>
      <c r="D307" s="135">
        <v>1411</v>
      </c>
      <c r="E307" s="136">
        <v>0.22</v>
      </c>
      <c r="F307" s="136">
        <v>50.8</v>
      </c>
      <c r="G307" s="136">
        <v>0</v>
      </c>
      <c r="H307" s="136">
        <v>1.4430000000000001</v>
      </c>
      <c r="I307" s="136">
        <v>0.22500000000000001</v>
      </c>
      <c r="J307" s="136">
        <v>0.43099999999999999</v>
      </c>
      <c r="K307" s="136">
        <v>0.41967989880399997</v>
      </c>
      <c r="L307" s="134">
        <f t="shared" si="12"/>
        <v>0.76573395402781819</v>
      </c>
      <c r="M307" s="134">
        <f t="shared" si="13"/>
        <v>3</v>
      </c>
      <c r="N307" s="134">
        <f t="shared" si="14"/>
        <v>0.6</v>
      </c>
    </row>
    <row r="308" spans="1:14">
      <c r="A308" s="135" t="s">
        <v>249</v>
      </c>
      <c r="B308" s="135" t="s">
        <v>91</v>
      </c>
      <c r="C308" s="135" t="s">
        <v>150</v>
      </c>
      <c r="D308" s="135">
        <v>1411</v>
      </c>
      <c r="E308" s="136">
        <v>0.22</v>
      </c>
      <c r="F308" s="136">
        <v>50.8</v>
      </c>
      <c r="G308" s="136">
        <v>0</v>
      </c>
      <c r="H308" s="136">
        <v>1.4430000000000001</v>
      </c>
      <c r="I308" s="136">
        <v>0.22500000000000001</v>
      </c>
      <c r="J308" s="136">
        <v>0.43099999999999999</v>
      </c>
      <c r="K308" s="136">
        <v>0.152585088067</v>
      </c>
      <c r="L308" s="134">
        <f t="shared" si="12"/>
        <v>0.278401665517446</v>
      </c>
      <c r="M308" s="134">
        <f t="shared" si="13"/>
        <v>1.1000000000000001</v>
      </c>
      <c r="N308" s="134">
        <f t="shared" si="14"/>
        <v>0.2</v>
      </c>
    </row>
    <row r="309" spans="1:14">
      <c r="A309" s="135" t="s">
        <v>250</v>
      </c>
      <c r="B309" s="135" t="s">
        <v>95</v>
      </c>
      <c r="C309" s="135" t="s">
        <v>150</v>
      </c>
      <c r="D309" s="135">
        <v>8140</v>
      </c>
      <c r="E309" s="136">
        <v>0.22</v>
      </c>
      <c r="F309" s="136">
        <v>50.8</v>
      </c>
      <c r="G309" s="136">
        <v>0</v>
      </c>
      <c r="H309" s="136">
        <v>0.98599999999999999</v>
      </c>
      <c r="I309" s="136">
        <v>0.14299999999999999</v>
      </c>
      <c r="J309" s="136">
        <v>0.44600000000000001</v>
      </c>
      <c r="K309" s="136">
        <v>2.7777302273000001E-2</v>
      </c>
      <c r="L309" s="134">
        <f t="shared" si="12"/>
        <v>5.2445398511575536E-2</v>
      </c>
      <c r="M309" s="134">
        <f t="shared" si="13"/>
        <v>0.1</v>
      </c>
      <c r="N309" s="134">
        <f t="shared" si="14"/>
        <v>0</v>
      </c>
    </row>
    <row r="310" spans="1:14">
      <c r="A310" s="135" t="s">
        <v>250</v>
      </c>
      <c r="B310" s="135" t="s">
        <v>95</v>
      </c>
      <c r="C310" s="135" t="s">
        <v>150</v>
      </c>
      <c r="D310" s="135">
        <v>2210</v>
      </c>
      <c r="E310" s="136">
        <v>0.22</v>
      </c>
      <c r="F310" s="136">
        <v>50.8</v>
      </c>
      <c r="G310" s="136">
        <v>0</v>
      </c>
      <c r="H310" s="136">
        <v>1.347</v>
      </c>
      <c r="I310" s="136">
        <v>0.27400000000000002</v>
      </c>
      <c r="J310" s="136">
        <v>0.315</v>
      </c>
      <c r="K310" s="136">
        <v>0.37544476720100001</v>
      </c>
      <c r="L310" s="134">
        <f t="shared" si="12"/>
        <v>0.50065559706253349</v>
      </c>
      <c r="M310" s="134">
        <f t="shared" si="13"/>
        <v>1.8</v>
      </c>
      <c r="N310" s="134">
        <f t="shared" si="14"/>
        <v>0.5</v>
      </c>
    </row>
    <row r="311" spans="1:14">
      <c r="A311" s="135" t="s">
        <v>250</v>
      </c>
      <c r="B311" s="135" t="s">
        <v>91</v>
      </c>
      <c r="C311" s="135" t="s">
        <v>150</v>
      </c>
      <c r="D311" s="135">
        <v>6172</v>
      </c>
      <c r="E311" s="136">
        <v>0.22</v>
      </c>
      <c r="F311" s="136">
        <v>50.8</v>
      </c>
      <c r="G311" s="136">
        <v>0</v>
      </c>
      <c r="H311" s="136">
        <v>0.60699999999999998</v>
      </c>
      <c r="I311" s="136">
        <v>3.3000000000000002E-2</v>
      </c>
      <c r="J311" s="136">
        <v>2.5999999999999999E-2</v>
      </c>
      <c r="K311" s="136">
        <v>0.38515101339800001</v>
      </c>
      <c r="L311" s="134">
        <f t="shared" si="12"/>
        <v>4.2392288208006529E-2</v>
      </c>
      <c r="M311" s="134">
        <f t="shared" si="13"/>
        <v>0.1</v>
      </c>
      <c r="N311" s="134">
        <f t="shared" si="14"/>
        <v>0.1</v>
      </c>
    </row>
    <row r="312" spans="1:14">
      <c r="A312" s="135" t="s">
        <v>250</v>
      </c>
      <c r="B312" s="135" t="s">
        <v>91</v>
      </c>
      <c r="C312" s="135" t="s">
        <v>150</v>
      </c>
      <c r="D312" s="135">
        <v>2210</v>
      </c>
      <c r="E312" s="136">
        <v>0.22</v>
      </c>
      <c r="F312" s="136">
        <v>50.8</v>
      </c>
      <c r="G312" s="136">
        <v>0</v>
      </c>
      <c r="H312" s="136">
        <v>1.347</v>
      </c>
      <c r="I312" s="136">
        <v>0.27400000000000002</v>
      </c>
      <c r="J312" s="136">
        <v>0.315</v>
      </c>
      <c r="K312" s="136">
        <v>3.0245397891699999</v>
      </c>
      <c r="L312" s="134">
        <f t="shared" si="12"/>
        <v>4.0332238088581951</v>
      </c>
      <c r="M312" s="134">
        <f t="shared" si="13"/>
        <v>14.8</v>
      </c>
      <c r="N312" s="134">
        <f t="shared" si="14"/>
        <v>3.7</v>
      </c>
    </row>
    <row r="313" spans="1:14">
      <c r="A313" s="135" t="s">
        <v>250</v>
      </c>
      <c r="B313" s="135" t="s">
        <v>91</v>
      </c>
      <c r="C313" s="135" t="s">
        <v>150</v>
      </c>
      <c r="D313" s="135">
        <v>6170</v>
      </c>
      <c r="E313" s="136">
        <v>0.22</v>
      </c>
      <c r="F313" s="136">
        <v>50.8</v>
      </c>
      <c r="G313" s="136">
        <v>0</v>
      </c>
      <c r="H313" s="136">
        <v>0.60699999999999998</v>
      </c>
      <c r="I313" s="136">
        <v>3.3000000000000002E-2</v>
      </c>
      <c r="J313" s="136">
        <v>2.5999999999999999E-2</v>
      </c>
      <c r="K313" s="136">
        <v>0.210542035599</v>
      </c>
      <c r="L313" s="134">
        <f t="shared" si="12"/>
        <v>2.3173660051596601E-2</v>
      </c>
      <c r="M313" s="134">
        <f t="shared" si="13"/>
        <v>0</v>
      </c>
      <c r="N313" s="134">
        <f t="shared" si="14"/>
        <v>0</v>
      </c>
    </row>
    <row r="314" spans="1:14">
      <c r="A314" s="135" t="s">
        <v>250</v>
      </c>
      <c r="B314" s="135" t="s">
        <v>95</v>
      </c>
      <c r="C314" s="135" t="s">
        <v>150</v>
      </c>
      <c r="D314" s="135">
        <v>4110</v>
      </c>
      <c r="E314" s="136">
        <v>0.22</v>
      </c>
      <c r="F314" s="136">
        <v>50.8</v>
      </c>
      <c r="G314" s="136">
        <v>0</v>
      </c>
      <c r="H314" s="136">
        <v>0.69099999999999995</v>
      </c>
      <c r="I314" s="136">
        <v>3.5999999999999997E-2</v>
      </c>
      <c r="J314" s="136">
        <v>0.26200000000000001</v>
      </c>
      <c r="K314" s="136">
        <v>1.5438942245500001E-5</v>
      </c>
      <c r="L314" s="134">
        <f t="shared" si="12"/>
        <v>1.7123845475892234E-5</v>
      </c>
      <c r="M314" s="134">
        <f t="shared" si="13"/>
        <v>0</v>
      </c>
      <c r="N314" s="134">
        <f t="shared" si="14"/>
        <v>0</v>
      </c>
    </row>
    <row r="315" spans="1:14">
      <c r="A315" s="135" t="s">
        <v>250</v>
      </c>
      <c r="B315" s="135" t="s">
        <v>93</v>
      </c>
      <c r="C315" s="135" t="s">
        <v>150</v>
      </c>
      <c r="D315" s="135">
        <v>6172</v>
      </c>
      <c r="E315" s="136">
        <v>0.22</v>
      </c>
      <c r="F315" s="136">
        <v>50.8</v>
      </c>
      <c r="G315" s="136">
        <v>0</v>
      </c>
      <c r="H315" s="136">
        <v>0.60699999999999998</v>
      </c>
      <c r="I315" s="136">
        <v>3.3000000000000002E-2</v>
      </c>
      <c r="J315" s="136">
        <v>2.5999999999999999E-2</v>
      </c>
      <c r="K315" s="136">
        <v>0.65120019252100003</v>
      </c>
      <c r="L315" s="134">
        <f t="shared" si="12"/>
        <v>7.1675434523478063E-2</v>
      </c>
      <c r="M315" s="134">
        <f t="shared" si="13"/>
        <v>0.1</v>
      </c>
      <c r="N315" s="134">
        <f t="shared" si="14"/>
        <v>0.1</v>
      </c>
    </row>
    <row r="316" spans="1:14">
      <c r="A316" s="135" t="s">
        <v>250</v>
      </c>
      <c r="B316" s="135" t="s">
        <v>93</v>
      </c>
      <c r="C316" s="135" t="s">
        <v>150</v>
      </c>
      <c r="D316" s="135">
        <v>1210</v>
      </c>
      <c r="E316" s="136">
        <v>0.22</v>
      </c>
      <c r="F316" s="136">
        <v>50.8</v>
      </c>
      <c r="G316" s="136">
        <v>0</v>
      </c>
      <c r="H316" s="136">
        <v>1.2450000000000001</v>
      </c>
      <c r="I316" s="136">
        <v>0.21299999999999999</v>
      </c>
      <c r="J316" s="136">
        <v>0.28799999999999998</v>
      </c>
      <c r="K316" s="136">
        <v>9.9632191810599999E-2</v>
      </c>
      <c r="L316" s="134">
        <f t="shared" si="12"/>
        <v>0.1214715682554835</v>
      </c>
      <c r="M316" s="134">
        <f t="shared" si="13"/>
        <v>0.4</v>
      </c>
      <c r="N316" s="134">
        <f t="shared" si="14"/>
        <v>0.1</v>
      </c>
    </row>
    <row r="317" spans="1:14">
      <c r="A317" s="135" t="s">
        <v>250</v>
      </c>
      <c r="B317" s="135" t="s">
        <v>93</v>
      </c>
      <c r="C317" s="135" t="s">
        <v>150</v>
      </c>
      <c r="D317" s="135">
        <v>8140</v>
      </c>
      <c r="E317" s="136">
        <v>0.22</v>
      </c>
      <c r="F317" s="136">
        <v>50.8</v>
      </c>
      <c r="G317" s="136">
        <v>0</v>
      </c>
      <c r="H317" s="136">
        <v>0.98599999999999999</v>
      </c>
      <c r="I317" s="136">
        <v>0.14299999999999999</v>
      </c>
      <c r="J317" s="136">
        <v>0.44600000000000001</v>
      </c>
      <c r="K317" s="136">
        <v>9.3109322289399998E-2</v>
      </c>
      <c r="L317" s="134">
        <f t="shared" si="12"/>
        <v>0.17579660777053982</v>
      </c>
      <c r="M317" s="134">
        <f t="shared" si="13"/>
        <v>0.5</v>
      </c>
      <c r="N317" s="134">
        <f t="shared" si="14"/>
        <v>0.1</v>
      </c>
    </row>
    <row r="318" spans="1:14">
      <c r="A318" s="135" t="s">
        <v>250</v>
      </c>
      <c r="B318" s="135" t="s">
        <v>93</v>
      </c>
      <c r="C318" s="135" t="s">
        <v>150</v>
      </c>
      <c r="D318" s="135">
        <v>2210</v>
      </c>
      <c r="E318" s="136">
        <v>0.22</v>
      </c>
      <c r="F318" s="136">
        <v>50.8</v>
      </c>
      <c r="G318" s="136">
        <v>0</v>
      </c>
      <c r="H318" s="136">
        <v>1.347</v>
      </c>
      <c r="I318" s="136">
        <v>0.27400000000000002</v>
      </c>
      <c r="J318" s="136">
        <v>0.315</v>
      </c>
      <c r="K318" s="136">
        <v>9.6549189637299992</v>
      </c>
      <c r="L318" s="134">
        <f t="shared" si="12"/>
        <v>12.874834438133952</v>
      </c>
      <c r="M318" s="134">
        <f t="shared" si="13"/>
        <v>47.2</v>
      </c>
      <c r="N318" s="134">
        <f t="shared" si="14"/>
        <v>11.7</v>
      </c>
    </row>
    <row r="319" spans="1:14">
      <c r="A319" s="135" t="s">
        <v>250</v>
      </c>
      <c r="B319" s="135" t="s">
        <v>95</v>
      </c>
      <c r="C319" s="135" t="s">
        <v>150</v>
      </c>
      <c r="D319" s="135">
        <v>8140</v>
      </c>
      <c r="E319" s="136">
        <v>0.22</v>
      </c>
      <c r="F319" s="136">
        <v>50.8</v>
      </c>
      <c r="G319" s="136">
        <v>0</v>
      </c>
      <c r="H319" s="136">
        <v>0.98599999999999999</v>
      </c>
      <c r="I319" s="136">
        <v>0.14299999999999999</v>
      </c>
      <c r="J319" s="136">
        <v>0.44600000000000001</v>
      </c>
      <c r="K319" s="136">
        <v>7.9260906285400001E-2</v>
      </c>
      <c r="L319" s="134">
        <f t="shared" si="12"/>
        <v>0.14964987512725422</v>
      </c>
      <c r="M319" s="134">
        <f t="shared" si="13"/>
        <v>0.4</v>
      </c>
      <c r="N319" s="134">
        <f t="shared" si="14"/>
        <v>0.1</v>
      </c>
    </row>
    <row r="320" spans="1:14">
      <c r="A320" s="135" t="s">
        <v>250</v>
      </c>
      <c r="B320" s="135" t="s">
        <v>95</v>
      </c>
      <c r="C320" s="135" t="s">
        <v>150</v>
      </c>
      <c r="D320" s="135">
        <v>2210</v>
      </c>
      <c r="E320" s="136">
        <v>0.22</v>
      </c>
      <c r="F320" s="136">
        <v>50.8</v>
      </c>
      <c r="G320" s="136">
        <v>0</v>
      </c>
      <c r="H320" s="136">
        <v>1.347</v>
      </c>
      <c r="I320" s="136">
        <v>0.27400000000000002</v>
      </c>
      <c r="J320" s="136">
        <v>0.315</v>
      </c>
      <c r="K320" s="136">
        <v>5.5834173510000001E-3</v>
      </c>
      <c r="L320" s="134">
        <f t="shared" si="12"/>
        <v>7.4454870375584995E-3</v>
      </c>
      <c r="M320" s="134">
        <f t="shared" si="13"/>
        <v>0</v>
      </c>
      <c r="N320" s="134">
        <f t="shared" si="14"/>
        <v>0</v>
      </c>
    </row>
    <row r="321" spans="1:14">
      <c r="A321" s="135" t="s">
        <v>250</v>
      </c>
      <c r="B321" s="135" t="s">
        <v>93</v>
      </c>
      <c r="C321" s="135" t="s">
        <v>150</v>
      </c>
      <c r="D321" s="135">
        <v>4110</v>
      </c>
      <c r="E321" s="136">
        <v>0.22</v>
      </c>
      <c r="F321" s="136">
        <v>50.8</v>
      </c>
      <c r="G321" s="136">
        <v>0</v>
      </c>
      <c r="H321" s="136">
        <v>0.69099999999999995</v>
      </c>
      <c r="I321" s="136">
        <v>3.5999999999999997E-2</v>
      </c>
      <c r="J321" s="136">
        <v>0.26200000000000001</v>
      </c>
      <c r="K321" s="136">
        <v>1.10053506688</v>
      </c>
      <c r="L321" s="134">
        <f t="shared" si="12"/>
        <v>1.2206401271788374</v>
      </c>
      <c r="M321" s="134">
        <f t="shared" si="13"/>
        <v>2.2999999999999998</v>
      </c>
      <c r="N321" s="134">
        <f t="shared" si="14"/>
        <v>0.4</v>
      </c>
    </row>
    <row r="322" spans="1:14">
      <c r="A322" s="135" t="s">
        <v>250</v>
      </c>
      <c r="B322" s="135" t="s">
        <v>93</v>
      </c>
      <c r="C322" s="135" t="s">
        <v>150</v>
      </c>
      <c r="D322" s="135">
        <v>2210</v>
      </c>
      <c r="E322" s="136">
        <v>0.22</v>
      </c>
      <c r="F322" s="136">
        <v>50.8</v>
      </c>
      <c r="G322" s="136">
        <v>0</v>
      </c>
      <c r="H322" s="136">
        <v>1.347</v>
      </c>
      <c r="I322" s="136">
        <v>0.27400000000000002</v>
      </c>
      <c r="J322" s="136">
        <v>0.315</v>
      </c>
      <c r="K322" s="136">
        <v>0.53493637844700004</v>
      </c>
      <c r="L322" s="134">
        <f t="shared" si="12"/>
        <v>0.71333766065907456</v>
      </c>
      <c r="M322" s="134">
        <f t="shared" si="13"/>
        <v>2.6</v>
      </c>
      <c r="N322" s="134">
        <f t="shared" si="14"/>
        <v>0.6</v>
      </c>
    </row>
    <row r="323" spans="1:14">
      <c r="A323" s="135" t="s">
        <v>250</v>
      </c>
      <c r="B323" s="135" t="s">
        <v>93</v>
      </c>
      <c r="C323" s="135" t="s">
        <v>150</v>
      </c>
      <c r="D323" s="135">
        <v>6170</v>
      </c>
      <c r="E323" s="136">
        <v>0.22</v>
      </c>
      <c r="F323" s="136">
        <v>50.8</v>
      </c>
      <c r="G323" s="136">
        <v>0</v>
      </c>
      <c r="H323" s="136">
        <v>0.60699999999999998</v>
      </c>
      <c r="I323" s="136">
        <v>3.3000000000000002E-2</v>
      </c>
      <c r="J323" s="136">
        <v>2.5999999999999999E-2</v>
      </c>
      <c r="K323" s="136">
        <v>1.31353506785</v>
      </c>
      <c r="L323" s="134">
        <f t="shared" ref="L323:L349" si="15">F323*J323*K323/12</f>
        <v>0.14457642646802332</v>
      </c>
      <c r="M323" s="134">
        <f t="shared" ref="M323:M349" si="16">ROUND(2.721*H323*L323,1)</f>
        <v>0.2</v>
      </c>
      <c r="N323" s="134">
        <f t="shared" ref="N323:N349" si="17">ROUND((2.721*I323*L323)+(E323*K323),1)</f>
        <v>0.3</v>
      </c>
    </row>
    <row r="324" spans="1:14">
      <c r="A324" s="135" t="s">
        <v>250</v>
      </c>
      <c r="B324" s="135" t="s">
        <v>95</v>
      </c>
      <c r="C324" s="135" t="s">
        <v>150</v>
      </c>
      <c r="D324" s="135">
        <v>6172</v>
      </c>
      <c r="E324" s="136">
        <v>0.22</v>
      </c>
      <c r="F324" s="136">
        <v>50.8</v>
      </c>
      <c r="G324" s="136">
        <v>0</v>
      </c>
      <c r="H324" s="136">
        <v>0.60699999999999998</v>
      </c>
      <c r="I324" s="136">
        <v>3.3000000000000002E-2</v>
      </c>
      <c r="J324" s="136">
        <v>2.5999999999999999E-2</v>
      </c>
      <c r="K324" s="136">
        <v>0.967588566411</v>
      </c>
      <c r="L324" s="134">
        <f t="shared" si="15"/>
        <v>0.1064992482096374</v>
      </c>
      <c r="M324" s="134">
        <f t="shared" si="16"/>
        <v>0.2</v>
      </c>
      <c r="N324" s="134">
        <f t="shared" si="17"/>
        <v>0.2</v>
      </c>
    </row>
    <row r="325" spans="1:14">
      <c r="A325" s="135" t="s">
        <v>250</v>
      </c>
      <c r="B325" s="135" t="s">
        <v>95</v>
      </c>
      <c r="C325" s="135" t="s">
        <v>150</v>
      </c>
      <c r="D325" s="135">
        <v>6170</v>
      </c>
      <c r="E325" s="136">
        <v>0.22</v>
      </c>
      <c r="F325" s="136">
        <v>50.8</v>
      </c>
      <c r="G325" s="136">
        <v>0</v>
      </c>
      <c r="H325" s="136">
        <v>0.60699999999999998</v>
      </c>
      <c r="I325" s="136">
        <v>3.3000000000000002E-2</v>
      </c>
      <c r="J325" s="136">
        <v>2.5999999999999999E-2</v>
      </c>
      <c r="K325" s="136">
        <v>0.30522959241499997</v>
      </c>
      <c r="L325" s="134">
        <f t="shared" si="15"/>
        <v>3.3595603805144328E-2</v>
      </c>
      <c r="M325" s="134">
        <f t="shared" si="16"/>
        <v>0.1</v>
      </c>
      <c r="N325" s="134">
        <f t="shared" si="17"/>
        <v>0.1</v>
      </c>
    </row>
    <row r="326" spans="1:14">
      <c r="A326" s="135" t="s">
        <v>250</v>
      </c>
      <c r="B326" s="135" t="s">
        <v>95</v>
      </c>
      <c r="C326" s="135" t="s">
        <v>150</v>
      </c>
      <c r="D326" s="135">
        <v>8140</v>
      </c>
      <c r="E326" s="136">
        <v>0.22</v>
      </c>
      <c r="F326" s="136">
        <v>50.8</v>
      </c>
      <c r="G326" s="136">
        <v>0</v>
      </c>
      <c r="H326" s="136">
        <v>0.98599999999999999</v>
      </c>
      <c r="I326" s="136">
        <v>0.14299999999999999</v>
      </c>
      <c r="J326" s="136">
        <v>0.44600000000000001</v>
      </c>
      <c r="K326" s="136">
        <v>0.114802804503</v>
      </c>
      <c r="L326" s="134">
        <f t="shared" si="15"/>
        <v>0.2167553484219642</v>
      </c>
      <c r="M326" s="134">
        <f t="shared" si="16"/>
        <v>0.6</v>
      </c>
      <c r="N326" s="134">
        <f t="shared" si="17"/>
        <v>0.1</v>
      </c>
    </row>
    <row r="327" spans="1:14">
      <c r="A327" s="135" t="s">
        <v>250</v>
      </c>
      <c r="B327" s="135" t="s">
        <v>95</v>
      </c>
      <c r="C327" s="135" t="s">
        <v>150</v>
      </c>
      <c r="D327" s="135">
        <v>2210</v>
      </c>
      <c r="E327" s="136">
        <v>0.22</v>
      </c>
      <c r="F327" s="136">
        <v>50.8</v>
      </c>
      <c r="G327" s="136">
        <v>0</v>
      </c>
      <c r="H327" s="136">
        <v>1.347</v>
      </c>
      <c r="I327" s="136">
        <v>0.27400000000000002</v>
      </c>
      <c r="J327" s="136">
        <v>0.315</v>
      </c>
      <c r="K327" s="136">
        <v>1.4454129497899999</v>
      </c>
      <c r="L327" s="134">
        <f t="shared" si="15"/>
        <v>1.9274581685449645</v>
      </c>
      <c r="M327" s="134">
        <f t="shared" si="16"/>
        <v>7.1</v>
      </c>
      <c r="N327" s="134">
        <f t="shared" si="17"/>
        <v>1.8</v>
      </c>
    </row>
    <row r="328" spans="1:14">
      <c r="A328" s="135" t="s">
        <v>251</v>
      </c>
      <c r="B328" s="135" t="s">
        <v>95</v>
      </c>
      <c r="C328" s="135" t="s">
        <v>150</v>
      </c>
      <c r="D328" s="135">
        <v>4110</v>
      </c>
      <c r="E328" s="136">
        <v>0.22</v>
      </c>
      <c r="F328" s="136">
        <v>50.8</v>
      </c>
      <c r="G328" s="136">
        <v>0</v>
      </c>
      <c r="H328" s="136">
        <v>0.69099999999999995</v>
      </c>
      <c r="I328" s="136">
        <v>3.5999999999999997E-2</v>
      </c>
      <c r="J328" s="136">
        <v>0.26200000000000001</v>
      </c>
      <c r="K328" s="136">
        <v>1.2097861325799999</v>
      </c>
      <c r="L328" s="134">
        <f t="shared" si="15"/>
        <v>1.3418141258488971</v>
      </c>
      <c r="M328" s="134">
        <f t="shared" si="16"/>
        <v>2.5</v>
      </c>
      <c r="N328" s="134">
        <f t="shared" si="17"/>
        <v>0.4</v>
      </c>
    </row>
    <row r="329" spans="1:14">
      <c r="A329" s="135" t="s">
        <v>251</v>
      </c>
      <c r="B329" s="135" t="s">
        <v>95</v>
      </c>
      <c r="C329" s="135" t="s">
        <v>150</v>
      </c>
      <c r="D329" s="135">
        <v>6170</v>
      </c>
      <c r="E329" s="136">
        <v>0.22</v>
      </c>
      <c r="F329" s="136">
        <v>50.8</v>
      </c>
      <c r="G329" s="136">
        <v>0</v>
      </c>
      <c r="H329" s="136">
        <v>0.60699999999999998</v>
      </c>
      <c r="I329" s="136">
        <v>3.3000000000000002E-2</v>
      </c>
      <c r="J329" s="136">
        <v>2.5999999999999999E-2</v>
      </c>
      <c r="K329" s="136">
        <v>3.1586251140299998E-3</v>
      </c>
      <c r="L329" s="134">
        <f t="shared" si="15"/>
        <v>3.4765933755090194E-4</v>
      </c>
      <c r="M329" s="134">
        <f t="shared" si="16"/>
        <v>0</v>
      </c>
      <c r="N329" s="134">
        <f t="shared" si="17"/>
        <v>0</v>
      </c>
    </row>
    <row r="330" spans="1:14">
      <c r="A330" s="135" t="s">
        <v>251</v>
      </c>
      <c r="B330" s="135" t="s">
        <v>93</v>
      </c>
      <c r="C330" s="135" t="s">
        <v>150</v>
      </c>
      <c r="D330" s="135">
        <v>6172</v>
      </c>
      <c r="E330" s="136">
        <v>0.22</v>
      </c>
      <c r="F330" s="136">
        <v>50.8</v>
      </c>
      <c r="G330" s="136">
        <v>0</v>
      </c>
      <c r="H330" s="136">
        <v>0.60699999999999998</v>
      </c>
      <c r="I330" s="136">
        <v>3.3000000000000002E-2</v>
      </c>
      <c r="J330" s="136">
        <v>2.5999999999999999E-2</v>
      </c>
      <c r="K330" s="136">
        <v>1.5971964245800001</v>
      </c>
      <c r="L330" s="134">
        <f t="shared" si="15"/>
        <v>0.17579808646543868</v>
      </c>
      <c r="M330" s="134">
        <f t="shared" si="16"/>
        <v>0.3</v>
      </c>
      <c r="N330" s="134">
        <f t="shared" si="17"/>
        <v>0.4</v>
      </c>
    </row>
    <row r="331" spans="1:14">
      <c r="A331" s="135" t="s">
        <v>251</v>
      </c>
      <c r="B331" s="135" t="s">
        <v>93</v>
      </c>
      <c r="C331" s="135" t="s">
        <v>150</v>
      </c>
      <c r="D331" s="135">
        <v>6170</v>
      </c>
      <c r="E331" s="136">
        <v>0.22</v>
      </c>
      <c r="F331" s="136">
        <v>50.8</v>
      </c>
      <c r="G331" s="136">
        <v>0</v>
      </c>
      <c r="H331" s="136">
        <v>0.60699999999999998</v>
      </c>
      <c r="I331" s="136">
        <v>3.3000000000000002E-2</v>
      </c>
      <c r="J331" s="136">
        <v>2.5999999999999999E-2</v>
      </c>
      <c r="K331" s="136">
        <v>2.20701617345E-2</v>
      </c>
      <c r="L331" s="134">
        <f t="shared" si="15"/>
        <v>2.4291891349106334E-3</v>
      </c>
      <c r="M331" s="134">
        <f t="shared" si="16"/>
        <v>0</v>
      </c>
      <c r="N331" s="134">
        <f t="shared" si="17"/>
        <v>0</v>
      </c>
    </row>
    <row r="332" spans="1:14">
      <c r="A332" s="135" t="s">
        <v>251</v>
      </c>
      <c r="B332" s="135" t="s">
        <v>93</v>
      </c>
      <c r="C332" s="135" t="s">
        <v>150</v>
      </c>
      <c r="D332" s="135">
        <v>6170</v>
      </c>
      <c r="E332" s="136">
        <v>0.22</v>
      </c>
      <c r="F332" s="136">
        <v>50.8</v>
      </c>
      <c r="G332" s="136">
        <v>0</v>
      </c>
      <c r="H332" s="136">
        <v>0.60699999999999998</v>
      </c>
      <c r="I332" s="136">
        <v>3.3000000000000002E-2</v>
      </c>
      <c r="J332" s="136">
        <v>2.5999999999999999E-2</v>
      </c>
      <c r="K332" s="136">
        <v>7.6838216712599994E-2</v>
      </c>
      <c r="L332" s="134">
        <f t="shared" si="15"/>
        <v>8.4573263861668392E-3</v>
      </c>
      <c r="M332" s="134">
        <f t="shared" si="16"/>
        <v>0</v>
      </c>
      <c r="N332" s="134">
        <f t="shared" si="17"/>
        <v>0</v>
      </c>
    </row>
    <row r="333" spans="1:14">
      <c r="A333" s="135" t="s">
        <v>251</v>
      </c>
      <c r="B333" s="135" t="s">
        <v>93</v>
      </c>
      <c r="C333" s="135" t="s">
        <v>150</v>
      </c>
      <c r="D333" s="135">
        <v>4110</v>
      </c>
      <c r="E333" s="136">
        <v>0.22</v>
      </c>
      <c r="F333" s="136">
        <v>50.8</v>
      </c>
      <c r="G333" s="136">
        <v>0</v>
      </c>
      <c r="H333" s="136">
        <v>0.69099999999999995</v>
      </c>
      <c r="I333" s="136">
        <v>3.5999999999999997E-2</v>
      </c>
      <c r="J333" s="136">
        <v>0.26200000000000001</v>
      </c>
      <c r="K333" s="136">
        <v>5.5966794473699997</v>
      </c>
      <c r="L333" s="134">
        <f t="shared" si="15"/>
        <v>6.2074637310596463</v>
      </c>
      <c r="M333" s="134">
        <f t="shared" si="16"/>
        <v>11.7</v>
      </c>
      <c r="N333" s="134">
        <f t="shared" si="17"/>
        <v>1.8</v>
      </c>
    </row>
    <row r="334" spans="1:14">
      <c r="A334" s="135" t="s">
        <v>251</v>
      </c>
      <c r="B334" s="135" t="s">
        <v>93</v>
      </c>
      <c r="C334" s="135" t="s">
        <v>150</v>
      </c>
      <c r="D334" s="135">
        <v>4110</v>
      </c>
      <c r="E334" s="136">
        <v>0.22</v>
      </c>
      <c r="F334" s="136">
        <v>50.8</v>
      </c>
      <c r="G334" s="136">
        <v>0</v>
      </c>
      <c r="H334" s="136">
        <v>0.69099999999999995</v>
      </c>
      <c r="I334" s="136">
        <v>3.5999999999999997E-2</v>
      </c>
      <c r="J334" s="136">
        <v>0.26200000000000001</v>
      </c>
      <c r="K334" s="136">
        <v>0.63305208084300002</v>
      </c>
      <c r="L334" s="134">
        <f t="shared" si="15"/>
        <v>0.7021391645989995</v>
      </c>
      <c r="M334" s="134">
        <f t="shared" si="16"/>
        <v>1.3</v>
      </c>
      <c r="N334" s="134">
        <f t="shared" si="17"/>
        <v>0.2</v>
      </c>
    </row>
    <row r="335" spans="1:14">
      <c r="A335" s="135" t="s">
        <v>251</v>
      </c>
      <c r="B335" s="135" t="s">
        <v>93</v>
      </c>
      <c r="C335" s="135" t="s">
        <v>150</v>
      </c>
      <c r="D335" s="135">
        <v>4110</v>
      </c>
      <c r="E335" s="136">
        <v>0.22</v>
      </c>
      <c r="F335" s="136">
        <v>50.8</v>
      </c>
      <c r="G335" s="136">
        <v>0</v>
      </c>
      <c r="H335" s="136">
        <v>0.69099999999999995</v>
      </c>
      <c r="I335" s="136">
        <v>3.5999999999999997E-2</v>
      </c>
      <c r="J335" s="136">
        <v>0.26200000000000001</v>
      </c>
      <c r="K335" s="136">
        <v>0.54246549800199995</v>
      </c>
      <c r="L335" s="134">
        <f t="shared" si="15"/>
        <v>0.60166656601728485</v>
      </c>
      <c r="M335" s="134">
        <f t="shared" si="16"/>
        <v>1.1000000000000001</v>
      </c>
      <c r="N335" s="134">
        <f t="shared" si="17"/>
        <v>0.2</v>
      </c>
    </row>
    <row r="336" spans="1:14">
      <c r="A336" s="135" t="s">
        <v>251</v>
      </c>
      <c r="B336" s="135" t="s">
        <v>93</v>
      </c>
      <c r="C336" s="135" t="s">
        <v>150</v>
      </c>
      <c r="D336" s="135">
        <v>6170</v>
      </c>
      <c r="E336" s="136">
        <v>0.22</v>
      </c>
      <c r="F336" s="136">
        <v>50.8</v>
      </c>
      <c r="G336" s="136">
        <v>0</v>
      </c>
      <c r="H336" s="136">
        <v>0.60699999999999998</v>
      </c>
      <c r="I336" s="136">
        <v>3.3000000000000002E-2</v>
      </c>
      <c r="J336" s="136">
        <v>2.5999999999999999E-2</v>
      </c>
      <c r="K336" s="136">
        <v>2.4509036966400002</v>
      </c>
      <c r="L336" s="134">
        <f t="shared" si="15"/>
        <v>0.26976280021017601</v>
      </c>
      <c r="M336" s="134">
        <f t="shared" si="16"/>
        <v>0.4</v>
      </c>
      <c r="N336" s="134">
        <f t="shared" si="17"/>
        <v>0.6</v>
      </c>
    </row>
    <row r="337" spans="1:14">
      <c r="A337" s="135" t="s">
        <v>251</v>
      </c>
      <c r="B337" s="135" t="s">
        <v>95</v>
      </c>
      <c r="C337" s="135" t="s">
        <v>150</v>
      </c>
      <c r="D337" s="135">
        <v>6172</v>
      </c>
      <c r="E337" s="136">
        <v>0.22</v>
      </c>
      <c r="F337" s="136">
        <v>50.8</v>
      </c>
      <c r="G337" s="136">
        <v>0</v>
      </c>
      <c r="H337" s="136">
        <v>0.60699999999999998</v>
      </c>
      <c r="I337" s="136">
        <v>3.3000000000000002E-2</v>
      </c>
      <c r="J337" s="136">
        <v>2.5999999999999999E-2</v>
      </c>
      <c r="K337" s="136">
        <v>3.29513377408</v>
      </c>
      <c r="L337" s="134">
        <f t="shared" si="15"/>
        <v>0.36268439073373865</v>
      </c>
      <c r="M337" s="134">
        <f t="shared" si="16"/>
        <v>0.6</v>
      </c>
      <c r="N337" s="134">
        <f t="shared" si="17"/>
        <v>0.8</v>
      </c>
    </row>
    <row r="338" spans="1:14">
      <c r="A338" s="135" t="s">
        <v>251</v>
      </c>
      <c r="B338" s="135" t="s">
        <v>95</v>
      </c>
      <c r="C338" s="135" t="s">
        <v>150</v>
      </c>
      <c r="D338" s="135">
        <v>6170</v>
      </c>
      <c r="E338" s="136">
        <v>0.22</v>
      </c>
      <c r="F338" s="136">
        <v>50.8</v>
      </c>
      <c r="G338" s="136">
        <v>0</v>
      </c>
      <c r="H338" s="136">
        <v>0.60699999999999998</v>
      </c>
      <c r="I338" s="136">
        <v>3.3000000000000002E-2</v>
      </c>
      <c r="J338" s="136">
        <v>2.5999999999999999E-2</v>
      </c>
      <c r="K338" s="136">
        <v>3.4717056727900002</v>
      </c>
      <c r="L338" s="134">
        <f t="shared" si="15"/>
        <v>0.38211907105175263</v>
      </c>
      <c r="M338" s="134">
        <f t="shared" si="16"/>
        <v>0.6</v>
      </c>
      <c r="N338" s="134">
        <f t="shared" si="17"/>
        <v>0.8</v>
      </c>
    </row>
    <row r="339" spans="1:14">
      <c r="A339" s="135" t="s">
        <v>251</v>
      </c>
      <c r="B339" s="135" t="s">
        <v>95</v>
      </c>
      <c r="C339" s="135" t="s">
        <v>150</v>
      </c>
      <c r="D339" s="135">
        <v>4110</v>
      </c>
      <c r="E339" s="136">
        <v>0.22</v>
      </c>
      <c r="F339" s="136">
        <v>50.8</v>
      </c>
      <c r="G339" s="136">
        <v>0</v>
      </c>
      <c r="H339" s="136">
        <v>0.69099999999999995</v>
      </c>
      <c r="I339" s="136">
        <v>3.5999999999999997E-2</v>
      </c>
      <c r="J339" s="136">
        <v>0.26200000000000001</v>
      </c>
      <c r="K339" s="136">
        <v>2.95241362199E-3</v>
      </c>
      <c r="L339" s="134">
        <f t="shared" si="15"/>
        <v>3.2746203619365088E-3</v>
      </c>
      <c r="M339" s="134">
        <f t="shared" si="16"/>
        <v>0</v>
      </c>
      <c r="N339" s="134">
        <f t="shared" si="17"/>
        <v>0</v>
      </c>
    </row>
    <row r="340" spans="1:14">
      <c r="A340" s="135" t="s">
        <v>251</v>
      </c>
      <c r="B340" s="135" t="s">
        <v>95</v>
      </c>
      <c r="C340" s="135" t="s">
        <v>150</v>
      </c>
      <c r="D340" s="135">
        <v>6172</v>
      </c>
      <c r="E340" s="136">
        <v>0.22</v>
      </c>
      <c r="F340" s="136">
        <v>50.8</v>
      </c>
      <c r="G340" s="136">
        <v>0</v>
      </c>
      <c r="H340" s="136">
        <v>0.60699999999999998</v>
      </c>
      <c r="I340" s="136">
        <v>3.3000000000000002E-2</v>
      </c>
      <c r="J340" s="136">
        <v>2.5999999999999999E-2</v>
      </c>
      <c r="K340" s="136">
        <v>5.3868082228399998E-2</v>
      </c>
      <c r="L340" s="134">
        <f t="shared" si="15"/>
        <v>5.9290802506058934E-3</v>
      </c>
      <c r="M340" s="134">
        <f t="shared" si="16"/>
        <v>0</v>
      </c>
      <c r="N340" s="134">
        <f t="shared" si="17"/>
        <v>0</v>
      </c>
    </row>
    <row r="341" spans="1:14">
      <c r="A341" s="135" t="s">
        <v>251</v>
      </c>
      <c r="B341" s="135" t="s">
        <v>95</v>
      </c>
      <c r="C341" s="135" t="s">
        <v>150</v>
      </c>
      <c r="D341" s="135">
        <v>6170</v>
      </c>
      <c r="E341" s="136">
        <v>0.22</v>
      </c>
      <c r="F341" s="136">
        <v>50.8</v>
      </c>
      <c r="G341" s="136">
        <v>0</v>
      </c>
      <c r="H341" s="136">
        <v>0.60699999999999998</v>
      </c>
      <c r="I341" s="136">
        <v>3.3000000000000002E-2</v>
      </c>
      <c r="J341" s="136">
        <v>2.5999999999999999E-2</v>
      </c>
      <c r="K341" s="136">
        <v>2.4791407973599999</v>
      </c>
      <c r="L341" s="134">
        <f t="shared" si="15"/>
        <v>0.27287076376275732</v>
      </c>
      <c r="M341" s="134">
        <f t="shared" si="16"/>
        <v>0.5</v>
      </c>
      <c r="N341" s="134">
        <f t="shared" si="17"/>
        <v>0.6</v>
      </c>
    </row>
    <row r="342" spans="1:14">
      <c r="A342" s="135" t="s">
        <v>251</v>
      </c>
      <c r="B342" s="135" t="s">
        <v>95</v>
      </c>
      <c r="C342" s="135" t="s">
        <v>150</v>
      </c>
      <c r="D342" s="135">
        <v>4110</v>
      </c>
      <c r="E342" s="136">
        <v>0.22</v>
      </c>
      <c r="F342" s="136">
        <v>50.8</v>
      </c>
      <c r="G342" s="136">
        <v>0</v>
      </c>
      <c r="H342" s="136">
        <v>0.69099999999999995</v>
      </c>
      <c r="I342" s="136">
        <v>3.5999999999999997E-2</v>
      </c>
      <c r="J342" s="136">
        <v>0.26200000000000001</v>
      </c>
      <c r="K342" s="136">
        <v>0.81095254533299999</v>
      </c>
      <c r="L342" s="134">
        <f t="shared" si="15"/>
        <v>0.89945449978034142</v>
      </c>
      <c r="M342" s="134">
        <f t="shared" si="16"/>
        <v>1.7</v>
      </c>
      <c r="N342" s="134">
        <f t="shared" si="17"/>
        <v>0.3</v>
      </c>
    </row>
    <row r="343" spans="1:14">
      <c r="A343" s="135" t="s">
        <v>251</v>
      </c>
      <c r="B343" s="135" t="s">
        <v>95</v>
      </c>
      <c r="C343" s="135" t="s">
        <v>150</v>
      </c>
      <c r="D343" s="135">
        <v>4110</v>
      </c>
      <c r="E343" s="136">
        <v>0.22</v>
      </c>
      <c r="F343" s="136">
        <v>50.8</v>
      </c>
      <c r="G343" s="136">
        <v>0</v>
      </c>
      <c r="H343" s="136">
        <v>0.69099999999999995</v>
      </c>
      <c r="I343" s="136">
        <v>3.5999999999999997E-2</v>
      </c>
      <c r="J343" s="136">
        <v>0.26200000000000001</v>
      </c>
      <c r="K343" s="136">
        <v>4.8551257024199997E-2</v>
      </c>
      <c r="L343" s="134">
        <f t="shared" si="15"/>
        <v>5.3849817540774357E-2</v>
      </c>
      <c r="M343" s="134">
        <f t="shared" si="16"/>
        <v>0.1</v>
      </c>
      <c r="N343" s="134">
        <f t="shared" si="17"/>
        <v>0</v>
      </c>
    </row>
    <row r="344" spans="1:14">
      <c r="A344" s="135" t="s">
        <v>251</v>
      </c>
      <c r="B344" s="135" t="s">
        <v>95</v>
      </c>
      <c r="C344" s="135" t="s">
        <v>150</v>
      </c>
      <c r="D344" s="135">
        <v>4110</v>
      </c>
      <c r="E344" s="136">
        <v>0.22</v>
      </c>
      <c r="F344" s="136">
        <v>50.8</v>
      </c>
      <c r="G344" s="136">
        <v>0</v>
      </c>
      <c r="H344" s="136">
        <v>0.69099999999999995</v>
      </c>
      <c r="I344" s="136">
        <v>3.5999999999999997E-2</v>
      </c>
      <c r="J344" s="136">
        <v>0.26200000000000001</v>
      </c>
      <c r="K344" s="136">
        <v>0.22340897842499999</v>
      </c>
      <c r="L344" s="134">
        <f t="shared" si="15"/>
        <v>0.24779034493711496</v>
      </c>
      <c r="M344" s="134">
        <f t="shared" si="16"/>
        <v>0.5</v>
      </c>
      <c r="N344" s="134">
        <f t="shared" si="17"/>
        <v>0.1</v>
      </c>
    </row>
    <row r="345" spans="1:14">
      <c r="A345" s="135" t="s">
        <v>251</v>
      </c>
      <c r="B345" s="135" t="s">
        <v>95</v>
      </c>
      <c r="C345" s="135" t="s">
        <v>150</v>
      </c>
      <c r="D345" s="135">
        <v>6170</v>
      </c>
      <c r="E345" s="136">
        <v>0.22</v>
      </c>
      <c r="F345" s="136">
        <v>50.8</v>
      </c>
      <c r="G345" s="136">
        <v>0</v>
      </c>
      <c r="H345" s="136">
        <v>0.60699999999999998</v>
      </c>
      <c r="I345" s="136">
        <v>3.3000000000000002E-2</v>
      </c>
      <c r="J345" s="136">
        <v>2.5999999999999999E-2</v>
      </c>
      <c r="K345" s="136">
        <v>0.39188235583499997</v>
      </c>
      <c r="L345" s="134">
        <f t="shared" si="15"/>
        <v>4.3133184632238995E-2</v>
      </c>
      <c r="M345" s="134">
        <f t="shared" si="16"/>
        <v>0.1</v>
      </c>
      <c r="N345" s="134">
        <f t="shared" si="17"/>
        <v>0.1</v>
      </c>
    </row>
    <row r="346" spans="1:14">
      <c r="A346" s="135" t="s">
        <v>251</v>
      </c>
      <c r="B346" s="135" t="s">
        <v>95</v>
      </c>
      <c r="C346" s="135" t="s">
        <v>150</v>
      </c>
      <c r="D346" s="135">
        <v>4110</v>
      </c>
      <c r="E346" s="136">
        <v>0.22</v>
      </c>
      <c r="F346" s="136">
        <v>50.8</v>
      </c>
      <c r="G346" s="136">
        <v>0</v>
      </c>
      <c r="H346" s="136">
        <v>0.69099999999999995</v>
      </c>
      <c r="I346" s="136">
        <v>3.5999999999999997E-2</v>
      </c>
      <c r="J346" s="136">
        <v>0.26200000000000001</v>
      </c>
      <c r="K346" s="136">
        <v>0.73845959868099997</v>
      </c>
      <c r="L346" s="134">
        <f t="shared" si="15"/>
        <v>0.81905015621705302</v>
      </c>
      <c r="M346" s="134">
        <f t="shared" si="16"/>
        <v>1.5</v>
      </c>
      <c r="N346" s="134">
        <f t="shared" si="17"/>
        <v>0.2</v>
      </c>
    </row>
    <row r="347" spans="1:14">
      <c r="A347" s="135" t="s">
        <v>251</v>
      </c>
      <c r="B347" s="135" t="s">
        <v>95</v>
      </c>
      <c r="C347" s="135" t="s">
        <v>150</v>
      </c>
      <c r="D347" s="135">
        <v>4110</v>
      </c>
      <c r="E347" s="136">
        <v>0.22</v>
      </c>
      <c r="F347" s="136">
        <v>50.8</v>
      </c>
      <c r="G347" s="136">
        <v>0</v>
      </c>
      <c r="H347" s="136">
        <v>0.69099999999999995</v>
      </c>
      <c r="I347" s="136">
        <v>3.5999999999999997E-2</v>
      </c>
      <c r="J347" s="136">
        <v>0.26200000000000001</v>
      </c>
      <c r="K347" s="136">
        <v>0.29124172875900001</v>
      </c>
      <c r="L347" s="134">
        <f t="shared" si="15"/>
        <v>0.3230259094242322</v>
      </c>
      <c r="M347" s="134">
        <f t="shared" si="16"/>
        <v>0.6</v>
      </c>
      <c r="N347" s="134">
        <f t="shared" si="17"/>
        <v>0.1</v>
      </c>
    </row>
    <row r="348" spans="1:14">
      <c r="A348" s="135" t="s">
        <v>251</v>
      </c>
      <c r="B348" s="135" t="s">
        <v>95</v>
      </c>
      <c r="C348" s="135" t="s">
        <v>150</v>
      </c>
      <c r="D348" s="135">
        <v>6170</v>
      </c>
      <c r="E348" s="136">
        <v>0.22</v>
      </c>
      <c r="F348" s="136">
        <v>50.8</v>
      </c>
      <c r="G348" s="136">
        <v>0</v>
      </c>
      <c r="H348" s="136">
        <v>0.60699999999999998</v>
      </c>
      <c r="I348" s="136">
        <v>3.3000000000000002E-2</v>
      </c>
      <c r="J348" s="136">
        <v>2.5999999999999999E-2</v>
      </c>
      <c r="K348" s="136">
        <v>0.31814782461500002</v>
      </c>
      <c r="L348" s="134">
        <f t="shared" si="15"/>
        <v>3.5017470562624338E-2</v>
      </c>
      <c r="M348" s="134">
        <f t="shared" si="16"/>
        <v>0.1</v>
      </c>
      <c r="N348" s="134">
        <f t="shared" si="17"/>
        <v>0.1</v>
      </c>
    </row>
    <row r="349" spans="1:14">
      <c r="A349" s="135" t="s">
        <v>251</v>
      </c>
      <c r="B349" s="135" t="s">
        <v>93</v>
      </c>
      <c r="C349" s="135" t="s">
        <v>150</v>
      </c>
      <c r="D349" s="135">
        <v>4110</v>
      </c>
      <c r="E349" s="136">
        <v>0.22</v>
      </c>
      <c r="F349" s="136">
        <v>50.8</v>
      </c>
      <c r="G349" s="136">
        <v>0</v>
      </c>
      <c r="H349" s="136">
        <v>0.69099999999999995</v>
      </c>
      <c r="I349" s="136">
        <v>3.5999999999999997E-2</v>
      </c>
      <c r="J349" s="136">
        <v>0.26200000000000001</v>
      </c>
      <c r="K349" s="136">
        <v>2.3704945624099998</v>
      </c>
      <c r="L349" s="134">
        <f t="shared" si="15"/>
        <v>2.6291945356543445</v>
      </c>
      <c r="M349" s="134">
        <f t="shared" si="16"/>
        <v>4.9000000000000004</v>
      </c>
      <c r="N349" s="134">
        <f t="shared" si="17"/>
        <v>0.8</v>
      </c>
    </row>
    <row r="350" spans="1:14">
      <c r="A350" s="134"/>
      <c r="B350" s="134"/>
      <c r="C350" s="134"/>
      <c r="D350" s="134"/>
      <c r="E350" s="134"/>
      <c r="F350" s="134"/>
      <c r="G350" s="134"/>
      <c r="H350" s="134"/>
      <c r="I350" s="134"/>
      <c r="J350" s="134"/>
      <c r="K350" s="134">
        <f t="shared" ref="K350:M350" si="18">SUM(K2:K349)</f>
        <v>435.7841650055783</v>
      </c>
      <c r="L350" s="134">
        <f t="shared" si="18"/>
        <v>558.16341902846614</v>
      </c>
      <c r="M350" s="134">
        <f t="shared" si="18"/>
        <v>1556.5000000000007</v>
      </c>
      <c r="N350" s="134">
        <f>SUM(N2:N349)</f>
        <v>348.00000000000057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N26" sqref="K26:N26"/>
    </sheetView>
  </sheetViews>
  <sheetFormatPr defaultRowHeight="15"/>
  <cols>
    <col min="1" max="1" width="17.5703125" bestFit="1" customWidth="1"/>
    <col min="2" max="2" width="8.140625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bestFit="1" customWidth="1"/>
    <col min="7" max="10" width="13.7109375" bestFit="1" customWidth="1"/>
    <col min="11" max="11" width="14.7109375" bestFit="1" customWidth="1"/>
    <col min="12" max="12" width="12.5703125" customWidth="1"/>
  </cols>
  <sheetData>
    <row r="1" spans="1:14" s="134" customFormat="1">
      <c r="A1" s="135" t="s">
        <v>211</v>
      </c>
      <c r="B1" s="135" t="s">
        <v>148</v>
      </c>
      <c r="C1" s="135" t="s">
        <v>212</v>
      </c>
      <c r="D1" s="135" t="s">
        <v>149</v>
      </c>
      <c r="E1" s="136" t="s">
        <v>213</v>
      </c>
      <c r="F1" s="136" t="s">
        <v>214</v>
      </c>
      <c r="G1" s="136" t="s">
        <v>215</v>
      </c>
      <c r="H1" s="136" t="s">
        <v>216</v>
      </c>
      <c r="I1" s="136" t="s">
        <v>217</v>
      </c>
      <c r="J1" s="136" t="s">
        <v>101</v>
      </c>
      <c r="K1" s="136" t="s">
        <v>114</v>
      </c>
      <c r="L1" s="37" t="s">
        <v>151</v>
      </c>
      <c r="M1" s="38" t="s">
        <v>152</v>
      </c>
      <c r="N1" s="38" t="s">
        <v>153</v>
      </c>
    </row>
    <row r="2" spans="1:14" s="134" customFormat="1">
      <c r="A2" s="135" t="s">
        <v>240</v>
      </c>
      <c r="B2" s="135" t="s">
        <v>95</v>
      </c>
      <c r="C2" s="135" t="s">
        <v>150</v>
      </c>
      <c r="D2" s="135">
        <v>6250</v>
      </c>
      <c r="E2" s="136">
        <v>0.22</v>
      </c>
      <c r="F2" s="136">
        <v>50.8</v>
      </c>
      <c r="G2" s="136">
        <v>0</v>
      </c>
      <c r="H2" s="136">
        <v>0.60699999999999998</v>
      </c>
      <c r="I2" s="136">
        <v>3.3000000000000002E-2</v>
      </c>
      <c r="J2" s="136">
        <v>2.5999999999999999E-2</v>
      </c>
      <c r="K2" s="136">
        <v>0.16278363187299999</v>
      </c>
      <c r="L2" s="134">
        <f>F2*J2*K2/12</f>
        <v>1.7917051748154864E-2</v>
      </c>
      <c r="M2" s="134">
        <f>ROUND(2.721*H2*L2,1)</f>
        <v>0</v>
      </c>
      <c r="N2" s="134">
        <f>ROUND((2.721*I2*L2)+(E2*K2),1)</f>
        <v>0</v>
      </c>
    </row>
    <row r="3" spans="1:14" s="134" customFormat="1">
      <c r="A3" s="135" t="s">
        <v>240</v>
      </c>
      <c r="B3" s="135" t="s">
        <v>95</v>
      </c>
      <c r="C3" s="135" t="s">
        <v>150</v>
      </c>
      <c r="D3" s="135">
        <v>4110</v>
      </c>
      <c r="E3" s="136">
        <v>0.22</v>
      </c>
      <c r="F3" s="136">
        <v>50.8</v>
      </c>
      <c r="G3" s="136">
        <v>0</v>
      </c>
      <c r="H3" s="136">
        <v>0.69099999999999995</v>
      </c>
      <c r="I3" s="136">
        <v>3.5999999999999997E-2</v>
      </c>
      <c r="J3" s="136">
        <v>0.26200000000000001</v>
      </c>
      <c r="K3" s="136">
        <v>0.92654276091800003</v>
      </c>
      <c r="L3" s="134">
        <f t="shared" ref="L3:L25" si="0">F3*J3*K3/12</f>
        <v>1.0276594608928511</v>
      </c>
      <c r="M3" s="134">
        <f t="shared" ref="M3:M25" si="1">ROUND(2.721*H3*L3,1)</f>
        <v>1.9</v>
      </c>
      <c r="N3" s="134">
        <f t="shared" ref="N3:N25" si="2">ROUND((2.721*I3*L3)+(E3*K3),1)</f>
        <v>0.3</v>
      </c>
    </row>
    <row r="4" spans="1:14" s="134" customFormat="1">
      <c r="A4" s="135" t="s">
        <v>240</v>
      </c>
      <c r="B4" s="135" t="s">
        <v>95</v>
      </c>
      <c r="C4" s="135" t="s">
        <v>150</v>
      </c>
      <c r="D4" s="135">
        <v>6170</v>
      </c>
      <c r="E4" s="136">
        <v>0.22</v>
      </c>
      <c r="F4" s="136">
        <v>50.8</v>
      </c>
      <c r="G4" s="136">
        <v>0</v>
      </c>
      <c r="H4" s="136">
        <v>0.60699999999999998</v>
      </c>
      <c r="I4" s="136">
        <v>3.3000000000000002E-2</v>
      </c>
      <c r="J4" s="136">
        <v>2.5999999999999999E-2</v>
      </c>
      <c r="K4" s="136">
        <v>1.36731613928</v>
      </c>
      <c r="L4" s="134">
        <f t="shared" si="0"/>
        <v>0.15049592973008533</v>
      </c>
      <c r="M4" s="134">
        <f t="shared" si="1"/>
        <v>0.2</v>
      </c>
      <c r="N4" s="134">
        <f t="shared" si="2"/>
        <v>0.3</v>
      </c>
    </row>
    <row r="5" spans="1:14" s="134" customFormat="1">
      <c r="A5" s="135" t="s">
        <v>240</v>
      </c>
      <c r="B5" s="135" t="s">
        <v>95</v>
      </c>
      <c r="C5" s="135" t="s">
        <v>150</v>
      </c>
      <c r="D5" s="135">
        <v>6120</v>
      </c>
      <c r="E5" s="136">
        <v>0.22</v>
      </c>
      <c r="F5" s="136">
        <v>50.8</v>
      </c>
      <c r="G5" s="136">
        <v>0</v>
      </c>
      <c r="H5" s="136">
        <v>0.60699999999999998</v>
      </c>
      <c r="I5" s="136">
        <v>3.3000000000000002E-2</v>
      </c>
      <c r="J5" s="136">
        <v>2.5999999999999999E-2</v>
      </c>
      <c r="K5" s="136">
        <v>9.2364264622700004E-2</v>
      </c>
      <c r="L5" s="134">
        <f t="shared" si="0"/>
        <v>1.0166226726138513E-2</v>
      </c>
      <c r="M5" s="134">
        <f t="shared" si="1"/>
        <v>0</v>
      </c>
      <c r="N5" s="134">
        <f t="shared" si="2"/>
        <v>0</v>
      </c>
    </row>
    <row r="6" spans="1:14" s="134" customFormat="1">
      <c r="A6" s="135" t="s">
        <v>240</v>
      </c>
      <c r="B6" s="135" t="s">
        <v>95</v>
      </c>
      <c r="C6" s="135" t="s">
        <v>150</v>
      </c>
      <c r="D6" s="135">
        <v>1820</v>
      </c>
      <c r="E6" s="136">
        <v>0.22</v>
      </c>
      <c r="F6" s="136">
        <v>50.8</v>
      </c>
      <c r="G6" s="136">
        <v>0</v>
      </c>
      <c r="H6" s="136">
        <v>2.0139999999999998</v>
      </c>
      <c r="I6" s="136">
        <v>0.28699999999999998</v>
      </c>
      <c r="J6" s="136">
        <v>0.28899999999999998</v>
      </c>
      <c r="K6" s="136">
        <v>2.3468248644399998</v>
      </c>
      <c r="L6" s="134">
        <f t="shared" si="0"/>
        <v>2.8711837666513769</v>
      </c>
      <c r="M6" s="134">
        <f t="shared" si="1"/>
        <v>15.7</v>
      </c>
      <c r="N6" s="134">
        <f t="shared" si="2"/>
        <v>2.8</v>
      </c>
    </row>
    <row r="7" spans="1:14" s="134" customFormat="1">
      <c r="A7" s="135" t="s">
        <v>240</v>
      </c>
      <c r="B7" s="135" t="s">
        <v>95</v>
      </c>
      <c r="C7" s="135" t="s">
        <v>150</v>
      </c>
      <c r="D7" s="135">
        <v>1210</v>
      </c>
      <c r="E7" s="136">
        <v>0.22</v>
      </c>
      <c r="F7" s="136">
        <v>50.8</v>
      </c>
      <c r="G7" s="136">
        <v>0</v>
      </c>
      <c r="H7" s="136">
        <v>1.2450000000000001</v>
      </c>
      <c r="I7" s="136">
        <v>0.21299999999999999</v>
      </c>
      <c r="J7" s="136">
        <v>0.28799999999999998</v>
      </c>
      <c r="K7" s="136">
        <v>5.2145563745399999</v>
      </c>
      <c r="L7" s="134">
        <f t="shared" si="0"/>
        <v>6.3575871318391668</v>
      </c>
      <c r="M7" s="134">
        <f t="shared" si="1"/>
        <v>21.5</v>
      </c>
      <c r="N7" s="134">
        <f t="shared" si="2"/>
        <v>4.8</v>
      </c>
    </row>
    <row r="8" spans="1:14" s="134" customFormat="1">
      <c r="A8" s="135" t="s">
        <v>240</v>
      </c>
      <c r="B8" s="135" t="s">
        <v>95</v>
      </c>
      <c r="C8" s="135" t="s">
        <v>150</v>
      </c>
      <c r="D8" s="135">
        <v>1290</v>
      </c>
      <c r="E8" s="136">
        <v>0.22</v>
      </c>
      <c r="F8" s="136">
        <v>50.8</v>
      </c>
      <c r="G8" s="136">
        <v>0</v>
      </c>
      <c r="H8" s="136">
        <v>1.2450000000000001</v>
      </c>
      <c r="I8" s="136">
        <v>0.21299999999999999</v>
      </c>
      <c r="J8" s="136">
        <v>0.34100000000000003</v>
      </c>
      <c r="K8" s="136">
        <v>2.8261735953499998</v>
      </c>
      <c r="L8" s="134">
        <f t="shared" si="0"/>
        <v>4.0797699964607483</v>
      </c>
      <c r="M8" s="134">
        <f t="shared" si="1"/>
        <v>13.8</v>
      </c>
      <c r="N8" s="134">
        <f t="shared" si="2"/>
        <v>3</v>
      </c>
    </row>
    <row r="9" spans="1:14" s="134" customFormat="1">
      <c r="A9" s="135" t="s">
        <v>240</v>
      </c>
      <c r="B9" s="135" t="s">
        <v>95</v>
      </c>
      <c r="C9" s="135" t="s">
        <v>150</v>
      </c>
      <c r="D9" s="135">
        <v>6172</v>
      </c>
      <c r="E9" s="136">
        <v>0.22</v>
      </c>
      <c r="F9" s="136">
        <v>50.8</v>
      </c>
      <c r="G9" s="136">
        <v>0</v>
      </c>
      <c r="H9" s="136">
        <v>0.60699999999999998</v>
      </c>
      <c r="I9" s="136">
        <v>3.3000000000000002E-2</v>
      </c>
      <c r="J9" s="136">
        <v>2.5999999999999999E-2</v>
      </c>
      <c r="K9" s="136">
        <v>7.8567348898199996E-2</v>
      </c>
      <c r="L9" s="134">
        <f t="shared" si="0"/>
        <v>8.6476462020618795E-3</v>
      </c>
      <c r="M9" s="134">
        <f t="shared" si="1"/>
        <v>0</v>
      </c>
      <c r="N9" s="134">
        <f t="shared" si="2"/>
        <v>0</v>
      </c>
    </row>
    <row r="10" spans="1:14" s="134" customFormat="1">
      <c r="A10" s="135" t="s">
        <v>240</v>
      </c>
      <c r="B10" s="135" t="s">
        <v>95</v>
      </c>
      <c r="C10" s="135" t="s">
        <v>150</v>
      </c>
      <c r="D10" s="135">
        <v>6172</v>
      </c>
      <c r="E10" s="136">
        <v>0.22</v>
      </c>
      <c r="F10" s="136">
        <v>50.8</v>
      </c>
      <c r="G10" s="136">
        <v>0</v>
      </c>
      <c r="H10" s="136">
        <v>0.60699999999999998</v>
      </c>
      <c r="I10" s="136">
        <v>3.3000000000000002E-2</v>
      </c>
      <c r="J10" s="136">
        <v>2.5999999999999999E-2</v>
      </c>
      <c r="K10" s="136">
        <v>5.8440172301200004</v>
      </c>
      <c r="L10" s="134">
        <f t="shared" si="0"/>
        <v>0.64323149646187472</v>
      </c>
      <c r="M10" s="134">
        <f t="shared" si="1"/>
        <v>1.1000000000000001</v>
      </c>
      <c r="N10" s="134">
        <f t="shared" si="2"/>
        <v>1.3</v>
      </c>
    </row>
    <row r="11" spans="1:14" s="134" customFormat="1">
      <c r="A11" s="135" t="s">
        <v>240</v>
      </c>
      <c r="B11" s="135" t="s">
        <v>91</v>
      </c>
      <c r="C11" s="135" t="s">
        <v>150</v>
      </c>
      <c r="D11" s="135">
        <v>1820</v>
      </c>
      <c r="E11" s="136">
        <v>0.22</v>
      </c>
      <c r="F11" s="136">
        <v>50.8</v>
      </c>
      <c r="G11" s="136">
        <v>0</v>
      </c>
      <c r="H11" s="136">
        <v>2.0139999999999998</v>
      </c>
      <c r="I11" s="136">
        <v>0.28699999999999998</v>
      </c>
      <c r="J11" s="136">
        <v>0.28899999999999998</v>
      </c>
      <c r="K11" s="136">
        <v>1.24809759615</v>
      </c>
      <c r="L11" s="134">
        <f t="shared" si="0"/>
        <v>1.5269642023831149</v>
      </c>
      <c r="M11" s="134">
        <f t="shared" si="1"/>
        <v>8.4</v>
      </c>
      <c r="N11" s="134">
        <f t="shared" si="2"/>
        <v>1.5</v>
      </c>
    </row>
    <row r="12" spans="1:14" s="134" customFormat="1">
      <c r="A12" s="135" t="s">
        <v>240</v>
      </c>
      <c r="B12" s="135" t="s">
        <v>91</v>
      </c>
      <c r="C12" s="135" t="s">
        <v>150</v>
      </c>
      <c r="D12" s="135">
        <v>1210</v>
      </c>
      <c r="E12" s="136">
        <v>0.22</v>
      </c>
      <c r="F12" s="136">
        <v>50.8</v>
      </c>
      <c r="G12" s="136">
        <v>0</v>
      </c>
      <c r="H12" s="136">
        <v>1.2450000000000001</v>
      </c>
      <c r="I12" s="136">
        <v>0.21299999999999999</v>
      </c>
      <c r="J12" s="136">
        <v>0.28799999999999998</v>
      </c>
      <c r="K12" s="136">
        <v>0.40627624069000001</v>
      </c>
      <c r="L12" s="134">
        <f t="shared" si="0"/>
        <v>0.49533199264924793</v>
      </c>
      <c r="M12" s="134">
        <f t="shared" si="1"/>
        <v>1.7</v>
      </c>
      <c r="N12" s="134">
        <f t="shared" si="2"/>
        <v>0.4</v>
      </c>
    </row>
    <row r="13" spans="1:14" s="134" customFormat="1">
      <c r="A13" s="135" t="s">
        <v>240</v>
      </c>
      <c r="B13" s="135" t="s">
        <v>91</v>
      </c>
      <c r="C13" s="135" t="s">
        <v>150</v>
      </c>
      <c r="D13" s="135">
        <v>4110</v>
      </c>
      <c r="E13" s="136">
        <v>0.22</v>
      </c>
      <c r="F13" s="136">
        <v>50.8</v>
      </c>
      <c r="G13" s="136">
        <v>0</v>
      </c>
      <c r="H13" s="136">
        <v>0.69099999999999995</v>
      </c>
      <c r="I13" s="136">
        <v>3.5999999999999997E-2</v>
      </c>
      <c r="J13" s="136">
        <v>0.26200000000000001</v>
      </c>
      <c r="K13" s="136">
        <v>7.5768816121999996E-2</v>
      </c>
      <c r="L13" s="134">
        <f t="shared" si="0"/>
        <v>8.4037719588114249E-2</v>
      </c>
      <c r="M13" s="134">
        <f t="shared" si="1"/>
        <v>0.2</v>
      </c>
      <c r="N13" s="134">
        <f t="shared" si="2"/>
        <v>0</v>
      </c>
    </row>
    <row r="14" spans="1:14" s="134" customFormat="1">
      <c r="A14" s="135" t="s">
        <v>240</v>
      </c>
      <c r="B14" s="135" t="s">
        <v>91</v>
      </c>
      <c r="C14" s="135" t="s">
        <v>150</v>
      </c>
      <c r="D14" s="135">
        <v>1210</v>
      </c>
      <c r="E14" s="136">
        <v>0.22</v>
      </c>
      <c r="F14" s="136">
        <v>50.8</v>
      </c>
      <c r="G14" s="136">
        <v>0</v>
      </c>
      <c r="H14" s="136">
        <v>1.2450000000000001</v>
      </c>
      <c r="I14" s="136">
        <v>0.21299999999999999</v>
      </c>
      <c r="J14" s="136">
        <v>0.28799999999999998</v>
      </c>
      <c r="K14" s="136">
        <v>0.670880377142</v>
      </c>
      <c r="L14" s="134">
        <f t="shared" si="0"/>
        <v>0.81793735581152627</v>
      </c>
      <c r="M14" s="134">
        <f t="shared" si="1"/>
        <v>2.8</v>
      </c>
      <c r="N14" s="134">
        <f t="shared" si="2"/>
        <v>0.6</v>
      </c>
    </row>
    <row r="15" spans="1:14" s="134" customFormat="1">
      <c r="A15" s="135" t="s">
        <v>240</v>
      </c>
      <c r="B15" s="135" t="s">
        <v>93</v>
      </c>
      <c r="C15" s="135" t="s">
        <v>150</v>
      </c>
      <c r="D15" s="135">
        <v>4110</v>
      </c>
      <c r="E15" s="136">
        <v>0.22</v>
      </c>
      <c r="F15" s="136">
        <v>50.8</v>
      </c>
      <c r="G15" s="136">
        <v>0</v>
      </c>
      <c r="H15" s="136">
        <v>0.69099999999999995</v>
      </c>
      <c r="I15" s="136">
        <v>3.5999999999999997E-2</v>
      </c>
      <c r="J15" s="136">
        <v>0.26200000000000001</v>
      </c>
      <c r="K15" s="136">
        <v>5.3348890156900003E-3</v>
      </c>
      <c r="L15" s="134">
        <f t="shared" si="0"/>
        <v>5.9171032369356351E-3</v>
      </c>
      <c r="M15" s="134">
        <f t="shared" si="1"/>
        <v>0</v>
      </c>
      <c r="N15" s="134">
        <f t="shared" si="2"/>
        <v>0</v>
      </c>
    </row>
    <row r="16" spans="1:14" s="134" customFormat="1">
      <c r="A16" s="135" t="s">
        <v>240</v>
      </c>
      <c r="B16" s="135" t="s">
        <v>93</v>
      </c>
      <c r="C16" s="135" t="s">
        <v>150</v>
      </c>
      <c r="D16" s="135">
        <v>4110</v>
      </c>
      <c r="E16" s="136">
        <v>0.22</v>
      </c>
      <c r="F16" s="136">
        <v>50.8</v>
      </c>
      <c r="G16" s="136">
        <v>0</v>
      </c>
      <c r="H16" s="136">
        <v>0.69099999999999995</v>
      </c>
      <c r="I16" s="136">
        <v>3.5999999999999997E-2</v>
      </c>
      <c r="J16" s="136">
        <v>0.26200000000000001</v>
      </c>
      <c r="K16" s="136">
        <v>0.28366963856299998</v>
      </c>
      <c r="L16" s="134">
        <f t="shared" si="0"/>
        <v>0.31462745178484203</v>
      </c>
      <c r="M16" s="134">
        <f t="shared" si="1"/>
        <v>0.6</v>
      </c>
      <c r="N16" s="134">
        <f t="shared" si="2"/>
        <v>0.1</v>
      </c>
    </row>
    <row r="17" spans="1:14" s="134" customFormat="1">
      <c r="A17" s="135" t="s">
        <v>240</v>
      </c>
      <c r="B17" s="135" t="s">
        <v>93</v>
      </c>
      <c r="C17" s="135" t="s">
        <v>150</v>
      </c>
      <c r="D17" s="135">
        <v>3210</v>
      </c>
      <c r="E17" s="136">
        <v>0.22</v>
      </c>
      <c r="F17" s="136">
        <v>50.8</v>
      </c>
      <c r="G17" s="136">
        <v>0</v>
      </c>
      <c r="H17" s="136">
        <v>0.69099999999999995</v>
      </c>
      <c r="I17" s="136">
        <v>3.5999999999999997E-2</v>
      </c>
      <c r="J17" s="136">
        <v>0.26200000000000001</v>
      </c>
      <c r="K17" s="136">
        <v>11.448948505200001</v>
      </c>
      <c r="L17" s="134">
        <f t="shared" si="0"/>
        <v>12.698410418734161</v>
      </c>
      <c r="M17" s="134">
        <f t="shared" si="1"/>
        <v>23.9</v>
      </c>
      <c r="N17" s="134">
        <f t="shared" si="2"/>
        <v>3.8</v>
      </c>
    </row>
    <row r="18" spans="1:14" s="134" customFormat="1">
      <c r="A18" s="135" t="s">
        <v>240</v>
      </c>
      <c r="B18" s="135" t="s">
        <v>93</v>
      </c>
      <c r="C18" s="135" t="s">
        <v>150</v>
      </c>
      <c r="D18" s="135">
        <v>1210</v>
      </c>
      <c r="E18" s="136">
        <v>0.22</v>
      </c>
      <c r="F18" s="136">
        <v>50.8</v>
      </c>
      <c r="G18" s="136">
        <v>0</v>
      </c>
      <c r="H18" s="136">
        <v>1.2450000000000001</v>
      </c>
      <c r="I18" s="136">
        <v>0.21299999999999999</v>
      </c>
      <c r="J18" s="136">
        <v>0.28799999999999998</v>
      </c>
      <c r="K18" s="136">
        <v>0.218131959987</v>
      </c>
      <c r="L18" s="134">
        <f t="shared" si="0"/>
        <v>0.26594648561615036</v>
      </c>
      <c r="M18" s="134">
        <f t="shared" si="1"/>
        <v>0.9</v>
      </c>
      <c r="N18" s="134">
        <f t="shared" si="2"/>
        <v>0.2</v>
      </c>
    </row>
    <row r="19" spans="1:14" s="134" customFormat="1">
      <c r="A19" s="135" t="s">
        <v>240</v>
      </c>
      <c r="B19" s="135" t="s">
        <v>91</v>
      </c>
      <c r="C19" s="135" t="s">
        <v>150</v>
      </c>
      <c r="D19" s="135">
        <v>1210</v>
      </c>
      <c r="E19" s="136">
        <v>0.22</v>
      </c>
      <c r="F19" s="136">
        <v>50.8</v>
      </c>
      <c r="G19" s="136">
        <v>0</v>
      </c>
      <c r="H19" s="136">
        <v>1.2450000000000001</v>
      </c>
      <c r="I19" s="136">
        <v>0.21299999999999999</v>
      </c>
      <c r="J19" s="136">
        <v>0.28799999999999998</v>
      </c>
      <c r="K19" s="136">
        <v>4.0084153187600002E-2</v>
      </c>
      <c r="L19" s="134">
        <f t="shared" si="0"/>
        <v>4.8870599566321921E-2</v>
      </c>
      <c r="M19" s="134">
        <f t="shared" si="1"/>
        <v>0.2</v>
      </c>
      <c r="N19" s="134">
        <f t="shared" si="2"/>
        <v>0</v>
      </c>
    </row>
    <row r="20" spans="1:14" s="134" customFormat="1">
      <c r="A20" s="135" t="s">
        <v>240</v>
      </c>
      <c r="B20" s="135" t="s">
        <v>91</v>
      </c>
      <c r="C20" s="135" t="s">
        <v>150</v>
      </c>
      <c r="D20" s="135">
        <v>4110</v>
      </c>
      <c r="E20" s="136">
        <v>0.22</v>
      </c>
      <c r="F20" s="136">
        <v>50.8</v>
      </c>
      <c r="G20" s="136">
        <v>0</v>
      </c>
      <c r="H20" s="136">
        <v>0.69099999999999995</v>
      </c>
      <c r="I20" s="136">
        <v>3.5999999999999997E-2</v>
      </c>
      <c r="J20" s="136">
        <v>0.26200000000000001</v>
      </c>
      <c r="K20" s="136">
        <v>0.816229923099</v>
      </c>
      <c r="L20" s="134">
        <f t="shared" si="0"/>
        <v>0.90530781537320415</v>
      </c>
      <c r="M20" s="134">
        <f t="shared" si="1"/>
        <v>1.7</v>
      </c>
      <c r="N20" s="134">
        <f t="shared" si="2"/>
        <v>0.3</v>
      </c>
    </row>
    <row r="21" spans="1:14" s="134" customFormat="1">
      <c r="A21" s="135" t="s">
        <v>240</v>
      </c>
      <c r="B21" s="135" t="s">
        <v>91</v>
      </c>
      <c r="C21" s="135" t="s">
        <v>150</v>
      </c>
      <c r="D21" s="135">
        <v>1210</v>
      </c>
      <c r="E21" s="136">
        <v>0.22</v>
      </c>
      <c r="F21" s="136">
        <v>50.8</v>
      </c>
      <c r="G21" s="136">
        <v>0</v>
      </c>
      <c r="H21" s="136">
        <v>1.2450000000000001</v>
      </c>
      <c r="I21" s="136">
        <v>0.21299999999999999</v>
      </c>
      <c r="J21" s="136">
        <v>0.28799999999999998</v>
      </c>
      <c r="K21" s="136">
        <v>2.8611996321399999</v>
      </c>
      <c r="L21" s="134">
        <f t="shared" si="0"/>
        <v>3.4883745915050874</v>
      </c>
      <c r="M21" s="134">
        <f t="shared" si="1"/>
        <v>11.8</v>
      </c>
      <c r="N21" s="134">
        <f t="shared" si="2"/>
        <v>2.7</v>
      </c>
    </row>
    <row r="22" spans="1:14" s="134" customFormat="1">
      <c r="A22" s="135" t="s">
        <v>240</v>
      </c>
      <c r="B22" s="135" t="s">
        <v>95</v>
      </c>
      <c r="C22" s="135" t="s">
        <v>150</v>
      </c>
      <c r="D22" s="135">
        <v>1210</v>
      </c>
      <c r="E22" s="136">
        <v>0.22</v>
      </c>
      <c r="F22" s="136">
        <v>50.8</v>
      </c>
      <c r="G22" s="136">
        <v>0</v>
      </c>
      <c r="H22" s="136">
        <v>1.2450000000000001</v>
      </c>
      <c r="I22" s="136">
        <v>0.21299999999999999</v>
      </c>
      <c r="J22" s="136">
        <v>0.28799999999999998</v>
      </c>
      <c r="K22" s="136">
        <v>2.9376491583100002</v>
      </c>
      <c r="L22" s="134">
        <f t="shared" si="0"/>
        <v>3.5815818538115516</v>
      </c>
      <c r="M22" s="134">
        <f t="shared" si="1"/>
        <v>12.1</v>
      </c>
      <c r="N22" s="134">
        <f t="shared" si="2"/>
        <v>2.7</v>
      </c>
    </row>
    <row r="23" spans="1:14" s="134" customFormat="1">
      <c r="A23" s="135" t="s">
        <v>240</v>
      </c>
      <c r="B23" s="135" t="s">
        <v>95</v>
      </c>
      <c r="C23" s="135" t="s">
        <v>150</v>
      </c>
      <c r="D23" s="135">
        <v>1210</v>
      </c>
      <c r="E23" s="136">
        <v>0.22</v>
      </c>
      <c r="F23" s="136">
        <v>50.8</v>
      </c>
      <c r="G23" s="136">
        <v>0</v>
      </c>
      <c r="H23" s="136">
        <v>1.2450000000000001</v>
      </c>
      <c r="I23" s="136">
        <v>0.21299999999999999</v>
      </c>
      <c r="J23" s="136">
        <v>0.28799999999999998</v>
      </c>
      <c r="K23" s="136">
        <v>1.0118762784499999</v>
      </c>
      <c r="L23" s="134">
        <f t="shared" si="0"/>
        <v>1.2336795586862397</v>
      </c>
      <c r="M23" s="134">
        <f t="shared" si="1"/>
        <v>4.2</v>
      </c>
      <c r="N23" s="134">
        <f t="shared" si="2"/>
        <v>0.9</v>
      </c>
    </row>
    <row r="24" spans="1:14" s="134" customFormat="1">
      <c r="A24" s="135" t="s">
        <v>240</v>
      </c>
      <c r="B24" s="135" t="s">
        <v>95</v>
      </c>
      <c r="C24" s="135" t="s">
        <v>150</v>
      </c>
      <c r="D24" s="135">
        <v>6172</v>
      </c>
      <c r="E24" s="136">
        <v>0.22</v>
      </c>
      <c r="F24" s="136">
        <v>50.8</v>
      </c>
      <c r="G24" s="136">
        <v>0</v>
      </c>
      <c r="H24" s="136">
        <v>0.60699999999999998</v>
      </c>
      <c r="I24" s="136">
        <v>3.3000000000000002E-2</v>
      </c>
      <c r="J24" s="136">
        <v>2.5999999999999999E-2</v>
      </c>
      <c r="K24" s="136">
        <v>0.50212507318900002</v>
      </c>
      <c r="L24" s="134">
        <f t="shared" si="0"/>
        <v>5.5267233055669267E-2</v>
      </c>
      <c r="M24" s="134">
        <f t="shared" si="1"/>
        <v>0.1</v>
      </c>
      <c r="N24" s="134">
        <f t="shared" si="2"/>
        <v>0.1</v>
      </c>
    </row>
    <row r="25" spans="1:14" s="134" customFormat="1">
      <c r="A25" s="135" t="s">
        <v>240</v>
      </c>
      <c r="B25" s="135" t="s">
        <v>95</v>
      </c>
      <c r="C25" s="135" t="s">
        <v>150</v>
      </c>
      <c r="D25" s="135">
        <v>1210</v>
      </c>
      <c r="E25" s="136">
        <v>0.22</v>
      </c>
      <c r="F25" s="136">
        <v>50.8</v>
      </c>
      <c r="G25" s="136">
        <v>0</v>
      </c>
      <c r="H25" s="136">
        <v>1.2450000000000001</v>
      </c>
      <c r="I25" s="136">
        <v>0.21299999999999999</v>
      </c>
      <c r="J25" s="136">
        <v>0.28799999999999998</v>
      </c>
      <c r="K25" s="136">
        <v>0.70015137136899996</v>
      </c>
      <c r="L25" s="134">
        <f t="shared" si="0"/>
        <v>0.85362455197308462</v>
      </c>
      <c r="M25" s="134">
        <f t="shared" si="1"/>
        <v>2.9</v>
      </c>
      <c r="N25" s="134">
        <f t="shared" si="2"/>
        <v>0.6</v>
      </c>
    </row>
    <row r="26" spans="1:14">
      <c r="K26" s="134">
        <f t="shared" ref="K26:M26" si="3">SUM(K2:K25)</f>
        <v>42.08556982265619</v>
      </c>
      <c r="L26" s="134">
        <f t="shared" si="3"/>
        <v>41.542537640487701</v>
      </c>
      <c r="M26" s="134">
        <f t="shared" si="3"/>
        <v>125.69999999999999</v>
      </c>
      <c r="N26">
        <f>SUM(N2:N25)</f>
        <v>26.4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Sheet13"/>
  <dimension ref="A1:D7"/>
  <sheetViews>
    <sheetView workbookViewId="0">
      <selection activeCell="D19" sqref="D19"/>
    </sheetView>
  </sheetViews>
  <sheetFormatPr defaultRowHeight="15"/>
  <cols>
    <col min="1" max="1" width="5" bestFit="1" customWidth="1"/>
    <col min="2" max="2" width="7.5703125" bestFit="1" customWidth="1"/>
    <col min="3" max="3" width="5.140625" style="14" bestFit="1" customWidth="1"/>
    <col min="4" max="4" width="35.5703125" bestFit="1" customWidth="1"/>
  </cols>
  <sheetData>
    <row r="1" spans="1:4">
      <c r="A1" s="24" t="s">
        <v>187</v>
      </c>
      <c r="B1" s="24" t="s">
        <v>186</v>
      </c>
      <c r="C1" s="24" t="s">
        <v>185</v>
      </c>
      <c r="D1" s="24" t="s">
        <v>184</v>
      </c>
    </row>
    <row r="2" spans="1:4">
      <c r="A2">
        <v>2006</v>
      </c>
      <c r="B2" s="75">
        <v>182000</v>
      </c>
      <c r="C2" s="14">
        <v>91</v>
      </c>
      <c r="D2" s="14" t="s">
        <v>188</v>
      </c>
    </row>
    <row r="3" spans="1:4">
      <c r="A3">
        <v>2007</v>
      </c>
      <c r="B3" s="75">
        <v>240350</v>
      </c>
      <c r="C3" s="14">
        <v>120</v>
      </c>
      <c r="D3" s="14" t="s">
        <v>188</v>
      </c>
    </row>
    <row r="4" spans="1:4">
      <c r="A4">
        <v>2008</v>
      </c>
      <c r="B4" s="75">
        <v>460000</v>
      </c>
      <c r="C4" s="14">
        <v>230</v>
      </c>
      <c r="D4" s="14" t="s">
        <v>188</v>
      </c>
    </row>
    <row r="5" spans="1:4">
      <c r="A5">
        <v>2009</v>
      </c>
      <c r="B5" s="75">
        <v>650000</v>
      </c>
      <c r="C5" s="14">
        <v>325</v>
      </c>
      <c r="D5" s="14" t="s">
        <v>188</v>
      </c>
    </row>
    <row r="6" spans="1:4">
      <c r="A6">
        <v>2010</v>
      </c>
      <c r="B6" s="75">
        <v>833000</v>
      </c>
      <c r="C6" s="14">
        <v>417</v>
      </c>
      <c r="D6" s="14" t="s">
        <v>188</v>
      </c>
    </row>
    <row r="7" spans="1:4">
      <c r="A7">
        <v>2011</v>
      </c>
      <c r="B7" s="75">
        <v>157300</v>
      </c>
      <c r="C7" s="14">
        <v>79</v>
      </c>
      <c r="D7" s="14" t="s">
        <v>188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Sheet14"/>
  <dimension ref="A1:B18"/>
  <sheetViews>
    <sheetView workbookViewId="0">
      <selection activeCell="A19" sqref="A19"/>
    </sheetView>
  </sheetViews>
  <sheetFormatPr defaultRowHeight="15"/>
  <cols>
    <col min="1" max="1" width="42.28515625" bestFit="1" customWidth="1"/>
    <col min="2" max="2" width="7.5703125" bestFit="1" customWidth="1"/>
  </cols>
  <sheetData>
    <row r="1" spans="1:2">
      <c r="A1" s="24" t="s">
        <v>0</v>
      </c>
      <c r="B1" s="24" t="s">
        <v>186</v>
      </c>
    </row>
    <row r="2" spans="1:2">
      <c r="A2" t="s">
        <v>193</v>
      </c>
      <c r="B2" s="75">
        <v>16000</v>
      </c>
    </row>
    <row r="3" spans="1:2">
      <c r="A3" t="s">
        <v>194</v>
      </c>
      <c r="B3" s="75">
        <v>12000</v>
      </c>
    </row>
    <row r="4" spans="1:2">
      <c r="A4" t="s">
        <v>195</v>
      </c>
      <c r="B4" s="75">
        <v>2000</v>
      </c>
    </row>
    <row r="5" spans="1:2">
      <c r="A5" t="s">
        <v>196</v>
      </c>
      <c r="B5" s="75">
        <v>2000</v>
      </c>
    </row>
    <row r="6" spans="1:2">
      <c r="A6" t="s">
        <v>197</v>
      </c>
      <c r="B6" s="75">
        <v>2000</v>
      </c>
    </row>
    <row r="7" spans="1:2">
      <c r="A7" t="s">
        <v>198</v>
      </c>
      <c r="B7" s="75">
        <v>8000</v>
      </c>
    </row>
    <row r="8" spans="1:2">
      <c r="A8" t="s">
        <v>199</v>
      </c>
      <c r="B8" s="75">
        <v>6000</v>
      </c>
    </row>
    <row r="9" spans="1:2">
      <c r="A9" t="s">
        <v>200</v>
      </c>
      <c r="B9" s="75">
        <v>20000</v>
      </c>
    </row>
    <row r="10" spans="1:2">
      <c r="A10" t="s">
        <v>201</v>
      </c>
      <c r="B10" s="75">
        <v>4000</v>
      </c>
    </row>
    <row r="11" spans="1:2">
      <c r="A11" t="s">
        <v>202</v>
      </c>
      <c r="B11" s="75">
        <v>8000</v>
      </c>
    </row>
    <row r="12" spans="1:2">
      <c r="A12" t="s">
        <v>203</v>
      </c>
      <c r="B12" s="75">
        <v>12000</v>
      </c>
    </row>
    <row r="13" spans="1:2">
      <c r="A13" t="s">
        <v>204</v>
      </c>
      <c r="B13" s="75">
        <v>2000</v>
      </c>
    </row>
    <row r="14" spans="1:2">
      <c r="A14" t="s">
        <v>205</v>
      </c>
      <c r="B14" s="75">
        <v>6000</v>
      </c>
    </row>
    <row r="15" spans="1:2">
      <c r="A15" t="s">
        <v>206</v>
      </c>
      <c r="B15" s="75">
        <v>24000</v>
      </c>
    </row>
    <row r="16" spans="1:2">
      <c r="A16" s="76" t="s">
        <v>207</v>
      </c>
      <c r="B16" s="77">
        <f>SUM(B2:B15)</f>
        <v>124000</v>
      </c>
    </row>
    <row r="18" spans="1:1">
      <c r="A18" s="14" t="s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53"/>
  <sheetViews>
    <sheetView workbookViewId="0">
      <selection activeCell="B3" sqref="B3"/>
    </sheetView>
  </sheetViews>
  <sheetFormatPr defaultRowHeight="15"/>
  <cols>
    <col min="1" max="1" width="17.42578125" bestFit="1" customWidth="1"/>
    <col min="2" max="2" width="10.7109375" style="137" bestFit="1" customWidth="1"/>
    <col min="3" max="3" width="9.140625" style="137"/>
  </cols>
  <sheetData>
    <row r="1" spans="1:3">
      <c r="A1" s="49" t="s">
        <v>268</v>
      </c>
    </row>
    <row r="2" spans="1:3">
      <c r="A2" s="134" t="s">
        <v>276</v>
      </c>
      <c r="B2" s="137">
        <v>3297735</v>
      </c>
      <c r="C2" s="137" t="s">
        <v>279</v>
      </c>
    </row>
    <row r="3" spans="1:3" s="134" customFormat="1">
      <c r="A3" s="134" t="s">
        <v>276</v>
      </c>
      <c r="B3" s="137">
        <f>B2*0.000003068883233</f>
        <v>10.120363648377255</v>
      </c>
      <c r="C3" s="137" t="s">
        <v>283</v>
      </c>
    </row>
    <row r="4" spans="1:3">
      <c r="A4" s="134" t="s">
        <v>277</v>
      </c>
      <c r="B4" s="137">
        <f>'Tiffany Channel Reuse'!L44</f>
        <v>1069.2219906320493</v>
      </c>
      <c r="C4" s="137" t="s">
        <v>283</v>
      </c>
    </row>
    <row r="5" spans="1:3">
      <c r="A5" s="134" t="s">
        <v>278</v>
      </c>
      <c r="B5" s="50">
        <f>B3/B4</f>
        <v>9.4651660151460256E-3</v>
      </c>
    </row>
    <row r="7" spans="1:3">
      <c r="A7" s="49" t="s">
        <v>269</v>
      </c>
    </row>
    <row r="8" spans="1:3">
      <c r="A8" s="134" t="s">
        <v>276</v>
      </c>
      <c r="B8" s="137">
        <v>1124846</v>
      </c>
      <c r="C8" s="137" t="s">
        <v>279</v>
      </c>
    </row>
    <row r="9" spans="1:3">
      <c r="A9" s="134" t="s">
        <v>276</v>
      </c>
      <c r="B9" s="137">
        <f>B8*0.000003068883233</f>
        <v>3.4520210291071178</v>
      </c>
      <c r="C9" s="137" t="s">
        <v>283</v>
      </c>
    </row>
    <row r="10" spans="1:3">
      <c r="A10" s="134" t="s">
        <v>277</v>
      </c>
      <c r="B10" s="137">
        <f>'Patio STA Reuse'!L12</f>
        <v>85.911628719135052</v>
      </c>
      <c r="C10" s="137" t="s">
        <v>283</v>
      </c>
    </row>
    <row r="11" spans="1:3">
      <c r="A11" s="134" t="s">
        <v>278</v>
      </c>
      <c r="B11" s="50">
        <f>B9/B10</f>
        <v>4.0181068390550148E-2</v>
      </c>
    </row>
    <row r="13" spans="1:3">
      <c r="A13" s="49" t="s">
        <v>270</v>
      </c>
    </row>
    <row r="14" spans="1:3">
      <c r="A14" s="134" t="s">
        <v>276</v>
      </c>
      <c r="B14" s="137">
        <v>776733</v>
      </c>
      <c r="C14" s="137" t="s">
        <v>279</v>
      </c>
    </row>
    <row r="15" spans="1:3">
      <c r="A15" s="134" t="s">
        <v>276</v>
      </c>
      <c r="B15" s="137">
        <f>B14*0.000003068883233</f>
        <v>2.3837028802177889</v>
      </c>
      <c r="C15" s="137" t="s">
        <v>283</v>
      </c>
    </row>
    <row r="16" spans="1:3">
      <c r="A16" s="134" t="s">
        <v>277</v>
      </c>
      <c r="B16" s="137">
        <f>'Mary STA Reuse'!L25</f>
        <v>73.97544547210849</v>
      </c>
      <c r="C16" s="137" t="s">
        <v>283</v>
      </c>
    </row>
    <row r="17" spans="1:3">
      <c r="A17" s="134" t="s">
        <v>278</v>
      </c>
      <c r="B17" s="50">
        <f>B15/B16</f>
        <v>3.2222893218217037E-2</v>
      </c>
    </row>
    <row r="19" spans="1:3">
      <c r="A19" s="49" t="s">
        <v>271</v>
      </c>
    </row>
    <row r="20" spans="1:3">
      <c r="A20" s="134" t="s">
        <v>276</v>
      </c>
      <c r="B20" s="137">
        <v>733053</v>
      </c>
      <c r="C20" s="137" t="s">
        <v>279</v>
      </c>
    </row>
    <row r="21" spans="1:3">
      <c r="A21" s="134" t="s">
        <v>276</v>
      </c>
      <c r="B21" s="137">
        <f>B20*0.000003068883233</f>
        <v>2.2496540606003492</v>
      </c>
      <c r="C21" s="137" t="s">
        <v>283</v>
      </c>
    </row>
    <row r="22" spans="1:3">
      <c r="A22" s="134" t="s">
        <v>277</v>
      </c>
      <c r="B22" s="137">
        <f>'Leithgow STA Reuse'!L40</f>
        <v>32.273143863840545</v>
      </c>
      <c r="C22" s="137" t="s">
        <v>283</v>
      </c>
    </row>
    <row r="23" spans="1:3">
      <c r="A23" s="134" t="s">
        <v>278</v>
      </c>
      <c r="B23" s="50">
        <f>B21/B22</f>
        <v>6.9706690804328647E-2</v>
      </c>
    </row>
    <row r="25" spans="1:3">
      <c r="A25" s="49" t="s">
        <v>280</v>
      </c>
    </row>
    <row r="26" spans="1:3">
      <c r="A26" s="134" t="s">
        <v>276</v>
      </c>
      <c r="B26" s="137">
        <v>3648441</v>
      </c>
      <c r="C26" s="137" t="s">
        <v>279</v>
      </c>
    </row>
    <row r="27" spans="1:3">
      <c r="A27" s="134" t="s">
        <v>276</v>
      </c>
      <c r="B27" s="137">
        <f>B26*0.000003068883233</f>
        <v>11.196639411489754</v>
      </c>
      <c r="C27" s="137" t="s">
        <v>283</v>
      </c>
    </row>
    <row r="28" spans="1:3">
      <c r="A28" s="134" t="s">
        <v>277</v>
      </c>
      <c r="B28" s="137">
        <f>'Cane Slough 1 STA Reuse'!L227</f>
        <v>620.72367372041924</v>
      </c>
      <c r="C28" s="137" t="s">
        <v>283</v>
      </c>
    </row>
    <row r="29" spans="1:3">
      <c r="A29" s="134" t="s">
        <v>278</v>
      </c>
      <c r="B29" s="50">
        <f>B27/B28</f>
        <v>1.8038041540095737E-2</v>
      </c>
    </row>
    <row r="31" spans="1:3">
      <c r="A31" s="49" t="s">
        <v>281</v>
      </c>
    </row>
    <row r="32" spans="1:3">
      <c r="A32" s="134" t="s">
        <v>276</v>
      </c>
      <c r="B32" s="137">
        <v>2675523</v>
      </c>
      <c r="C32" s="137" t="s">
        <v>279</v>
      </c>
    </row>
    <row r="33" spans="1:3">
      <c r="A33" s="134" t="s">
        <v>276</v>
      </c>
      <c r="B33" s="137">
        <f>B32*0.000003068883233</f>
        <v>8.2108676742058595</v>
      </c>
      <c r="C33" s="137" t="s">
        <v>283</v>
      </c>
    </row>
    <row r="34" spans="1:3">
      <c r="A34" s="134" t="s">
        <v>277</v>
      </c>
      <c r="B34" s="137">
        <f>'Cane Slough 2 STA Reuse'!L290</f>
        <v>687.97954711294608</v>
      </c>
      <c r="C34" s="137" t="s">
        <v>283</v>
      </c>
    </row>
    <row r="35" spans="1:3">
      <c r="A35" s="134" t="s">
        <v>278</v>
      </c>
      <c r="B35" s="50">
        <f>B33/B34</f>
        <v>1.193475548606371E-2</v>
      </c>
    </row>
    <row r="37" spans="1:3">
      <c r="A37" s="49" t="s">
        <v>274</v>
      </c>
    </row>
    <row r="38" spans="1:3">
      <c r="A38" s="134" t="s">
        <v>276</v>
      </c>
      <c r="B38" s="137">
        <v>2500000</v>
      </c>
      <c r="C38" s="137" t="s">
        <v>279</v>
      </c>
    </row>
    <row r="39" spans="1:3">
      <c r="A39" s="134" t="s">
        <v>276</v>
      </c>
      <c r="B39" s="137">
        <f>B38*0.000003068883233</f>
        <v>7.6722080825000001</v>
      </c>
      <c r="C39" s="137" t="s">
        <v>283</v>
      </c>
    </row>
    <row r="40" spans="1:3">
      <c r="A40" s="134" t="s">
        <v>277</v>
      </c>
      <c r="B40" s="137">
        <f>'Loutus STA Reuse'!L27</f>
        <v>29.940555511178516</v>
      </c>
      <c r="C40" s="137" t="s">
        <v>283</v>
      </c>
    </row>
    <row r="41" spans="1:3">
      <c r="A41" s="134" t="s">
        <v>278</v>
      </c>
      <c r="B41" s="50">
        <f>B39/B40</f>
        <v>0.2562480205030106</v>
      </c>
    </row>
    <row r="43" spans="1:3">
      <c r="A43" s="49" t="s">
        <v>154</v>
      </c>
    </row>
    <row r="44" spans="1:3">
      <c r="A44" s="134" t="s">
        <v>276</v>
      </c>
      <c r="B44" s="137">
        <v>3906850</v>
      </c>
      <c r="C44" s="137" t="s">
        <v>279</v>
      </c>
    </row>
    <row r="45" spans="1:3">
      <c r="A45" s="134" t="s">
        <v>276</v>
      </c>
      <c r="B45" s="137">
        <f>B44*0.000003068883233</f>
        <v>11.989666458846051</v>
      </c>
      <c r="C45" s="137" t="s">
        <v>283</v>
      </c>
    </row>
    <row r="46" spans="1:3">
      <c r="A46" s="134" t="s">
        <v>277</v>
      </c>
      <c r="B46" s="137">
        <f>'Howard Creek STA Reuse'!L350</f>
        <v>558.16341902846614</v>
      </c>
      <c r="C46" s="137" t="s">
        <v>283</v>
      </c>
    </row>
    <row r="47" spans="1:3">
      <c r="A47" s="134" t="s">
        <v>278</v>
      </c>
      <c r="B47" s="50">
        <f>B45/B46</f>
        <v>2.1480566533211991E-2</v>
      </c>
    </row>
    <row r="49" spans="1:3">
      <c r="A49" s="49" t="s">
        <v>275</v>
      </c>
    </row>
    <row r="50" spans="1:3">
      <c r="A50" s="134" t="s">
        <v>276</v>
      </c>
      <c r="B50" s="137">
        <v>70210</v>
      </c>
      <c r="C50" s="137" t="s">
        <v>279</v>
      </c>
    </row>
    <row r="51" spans="1:3">
      <c r="A51" s="134" t="s">
        <v>276</v>
      </c>
      <c r="B51" s="137">
        <f>B50*0.000003068883233</f>
        <v>0.21546629178893001</v>
      </c>
      <c r="C51" s="137" t="s">
        <v>283</v>
      </c>
    </row>
    <row r="52" spans="1:3">
      <c r="A52" s="134" t="s">
        <v>277</v>
      </c>
      <c r="B52" s="137">
        <f>'Bur St STA'!L26</f>
        <v>41.542537640487701</v>
      </c>
      <c r="C52" s="137" t="s">
        <v>283</v>
      </c>
    </row>
    <row r="53" spans="1:3">
      <c r="A53" s="134" t="s">
        <v>278</v>
      </c>
      <c r="B53" s="50">
        <f>B51/B52</f>
        <v>5.1866425121544516E-3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N134"/>
  <sheetViews>
    <sheetView workbookViewId="0">
      <pane ySplit="1" topLeftCell="A116" activePane="bottomLeft" state="frozen"/>
      <selection pane="bottomLeft" activeCell="H143" sqref="H143"/>
    </sheetView>
  </sheetViews>
  <sheetFormatPr defaultRowHeight="15"/>
  <cols>
    <col min="1" max="1" width="15.140625" bestFit="1" customWidth="1"/>
    <col min="2" max="2" width="8.140625" style="14" bestFit="1" customWidth="1"/>
    <col min="3" max="3" width="12.7109375" bestFit="1" customWidth="1"/>
    <col min="4" max="4" width="7.85546875" style="25" bestFit="1" customWidth="1"/>
    <col min="5" max="5" width="13.7109375" style="25" bestFit="1" customWidth="1"/>
    <col min="6" max="6" width="14.7109375" style="25" bestFit="1" customWidth="1"/>
    <col min="7" max="10" width="13.7109375" bestFit="1" customWidth="1"/>
    <col min="11" max="11" width="14.7109375" bestFit="1" customWidth="1"/>
    <col min="12" max="12" width="11.7109375" bestFit="1" customWidth="1"/>
  </cols>
  <sheetData>
    <row r="1" spans="1:14" s="14" customFormat="1">
      <c r="A1" s="85" t="s">
        <v>211</v>
      </c>
      <c r="B1" s="85" t="s">
        <v>148</v>
      </c>
      <c r="C1" s="85" t="s">
        <v>212</v>
      </c>
      <c r="D1" s="85" t="s">
        <v>149</v>
      </c>
      <c r="E1" s="86" t="s">
        <v>213</v>
      </c>
      <c r="F1" s="86" t="s">
        <v>214</v>
      </c>
      <c r="G1" s="86" t="s">
        <v>215</v>
      </c>
      <c r="H1" s="86" t="s">
        <v>216</v>
      </c>
      <c r="I1" s="86" t="s">
        <v>217</v>
      </c>
      <c r="J1" s="86" t="s">
        <v>101</v>
      </c>
      <c r="K1" s="86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101" t="s">
        <v>222</v>
      </c>
      <c r="B2" s="101" t="s">
        <v>95</v>
      </c>
      <c r="C2" s="101" t="s">
        <v>150</v>
      </c>
      <c r="D2" s="101">
        <v>6172</v>
      </c>
      <c r="E2" s="102">
        <v>0.22</v>
      </c>
      <c r="F2" s="102">
        <v>50.8</v>
      </c>
      <c r="G2" s="102">
        <v>0</v>
      </c>
      <c r="H2" s="102">
        <v>0.60699999999999998</v>
      </c>
      <c r="I2" s="102">
        <v>3.3000000000000002E-2</v>
      </c>
      <c r="J2" s="102">
        <v>2.5999999999999999E-2</v>
      </c>
      <c r="K2" s="102">
        <v>0.96355174132300003</v>
      </c>
      <c r="L2" s="134">
        <f>F2*J2*K2/12</f>
        <v>0.10605492832828488</v>
      </c>
      <c r="M2" s="134">
        <f>ROUND(2.721*H2*L2,1)</f>
        <v>0.2</v>
      </c>
      <c r="N2" s="134">
        <f>ROUND((2.721*I2*L2)+(E2*K2),1)</f>
        <v>0.2</v>
      </c>
    </row>
    <row r="3" spans="1:14" s="14" customFormat="1">
      <c r="A3" s="101" t="s">
        <v>222</v>
      </c>
      <c r="B3" s="101" t="s">
        <v>95</v>
      </c>
      <c r="C3" s="101" t="s">
        <v>150</v>
      </c>
      <c r="D3" s="101">
        <v>6172</v>
      </c>
      <c r="E3" s="102">
        <v>0.22</v>
      </c>
      <c r="F3" s="102">
        <v>50.8</v>
      </c>
      <c r="G3" s="102">
        <v>0</v>
      </c>
      <c r="H3" s="102">
        <v>0.60699999999999998</v>
      </c>
      <c r="I3" s="102">
        <v>3.3000000000000002E-2</v>
      </c>
      <c r="J3" s="102">
        <v>2.5999999999999999E-2</v>
      </c>
      <c r="K3" s="102">
        <v>0.156267628726</v>
      </c>
      <c r="L3" s="134">
        <f t="shared" ref="L3:L66" si="0">F3*J3*K3/12</f>
        <v>1.7199857001775069E-2</v>
      </c>
      <c r="M3" s="134">
        <f t="shared" ref="M3:M66" si="1">ROUND(2.721*H3*L3,1)</f>
        <v>0</v>
      </c>
      <c r="N3" s="134">
        <f t="shared" ref="N3:N66" si="2">ROUND((2.721*I3*L3)+(E3*K3),1)</f>
        <v>0</v>
      </c>
    </row>
    <row r="4" spans="1:14" s="14" customFormat="1">
      <c r="A4" s="101" t="s">
        <v>222</v>
      </c>
      <c r="B4" s="101" t="s">
        <v>95</v>
      </c>
      <c r="C4" s="101" t="s">
        <v>150</v>
      </c>
      <c r="D4" s="101">
        <v>6172</v>
      </c>
      <c r="E4" s="102">
        <v>0.22</v>
      </c>
      <c r="F4" s="102">
        <v>50.8</v>
      </c>
      <c r="G4" s="102">
        <v>0</v>
      </c>
      <c r="H4" s="102">
        <v>0.60699999999999998</v>
      </c>
      <c r="I4" s="102">
        <v>3.3000000000000002E-2</v>
      </c>
      <c r="J4" s="102">
        <v>2.5999999999999999E-2</v>
      </c>
      <c r="K4" s="102">
        <v>3.5126692445400002E-3</v>
      </c>
      <c r="L4" s="134">
        <f t="shared" si="0"/>
        <v>3.8662779484903605E-4</v>
      </c>
      <c r="M4" s="134">
        <f t="shared" si="1"/>
        <v>0</v>
      </c>
      <c r="N4" s="134">
        <f t="shared" si="2"/>
        <v>0</v>
      </c>
    </row>
    <row r="5" spans="1:14" s="14" customFormat="1">
      <c r="A5" s="101" t="s">
        <v>222</v>
      </c>
      <c r="B5" s="101" t="s">
        <v>95</v>
      </c>
      <c r="C5" s="101" t="s">
        <v>150</v>
      </c>
      <c r="D5" s="101">
        <v>6172</v>
      </c>
      <c r="E5" s="102">
        <v>0.22</v>
      </c>
      <c r="F5" s="102">
        <v>50.8</v>
      </c>
      <c r="G5" s="102">
        <v>0</v>
      </c>
      <c r="H5" s="102">
        <v>0.60699999999999998</v>
      </c>
      <c r="I5" s="102">
        <v>3.3000000000000002E-2</v>
      </c>
      <c r="J5" s="102">
        <v>2.5999999999999999E-2</v>
      </c>
      <c r="K5" s="102">
        <v>7.4522044275999996E-2</v>
      </c>
      <c r="L5" s="134">
        <f t="shared" si="0"/>
        <v>8.202393006645067E-3</v>
      </c>
      <c r="M5" s="134">
        <f t="shared" si="1"/>
        <v>0</v>
      </c>
      <c r="N5" s="134">
        <f t="shared" si="2"/>
        <v>0</v>
      </c>
    </row>
    <row r="6" spans="1:14" s="14" customFormat="1">
      <c r="A6" s="101" t="s">
        <v>222</v>
      </c>
      <c r="B6" s="101" t="s">
        <v>95</v>
      </c>
      <c r="C6" s="101" t="s">
        <v>150</v>
      </c>
      <c r="D6" s="101">
        <v>6172</v>
      </c>
      <c r="E6" s="102">
        <v>0.22</v>
      </c>
      <c r="F6" s="102">
        <v>50.8</v>
      </c>
      <c r="G6" s="102">
        <v>0</v>
      </c>
      <c r="H6" s="102">
        <v>0.60699999999999998</v>
      </c>
      <c r="I6" s="102">
        <v>3.3000000000000002E-2</v>
      </c>
      <c r="J6" s="102">
        <v>2.5999999999999999E-2</v>
      </c>
      <c r="K6" s="102">
        <v>4.0274162803000002E-2</v>
      </c>
      <c r="L6" s="134">
        <f t="shared" si="0"/>
        <v>4.4328428525168663E-3</v>
      </c>
      <c r="M6" s="134">
        <f t="shared" si="1"/>
        <v>0</v>
      </c>
      <c r="N6" s="134">
        <f t="shared" si="2"/>
        <v>0</v>
      </c>
    </row>
    <row r="7" spans="1:14" s="14" customFormat="1">
      <c r="A7" s="101" t="s">
        <v>222</v>
      </c>
      <c r="B7" s="101" t="s">
        <v>95</v>
      </c>
      <c r="C7" s="101" t="s">
        <v>150</v>
      </c>
      <c r="D7" s="101">
        <v>6410</v>
      </c>
      <c r="E7" s="102">
        <v>0.22</v>
      </c>
      <c r="F7" s="102">
        <v>50.8</v>
      </c>
      <c r="G7" s="102">
        <v>0</v>
      </c>
      <c r="H7" s="102">
        <v>0.60699999999999998</v>
      </c>
      <c r="I7" s="102">
        <v>3.3000000000000002E-2</v>
      </c>
      <c r="J7" s="102">
        <v>2.5999999999999999E-2</v>
      </c>
      <c r="K7" s="102">
        <v>4.1786720310699996</v>
      </c>
      <c r="L7" s="134">
        <f t="shared" si="0"/>
        <v>0.45993250155310461</v>
      </c>
      <c r="M7" s="134">
        <f t="shared" si="1"/>
        <v>0.8</v>
      </c>
      <c r="N7" s="134">
        <f t="shared" si="2"/>
        <v>1</v>
      </c>
    </row>
    <row r="8" spans="1:14" s="14" customFormat="1">
      <c r="A8" s="101" t="s">
        <v>222</v>
      </c>
      <c r="B8" s="101" t="s">
        <v>95</v>
      </c>
      <c r="C8" s="101" t="s">
        <v>150</v>
      </c>
      <c r="D8" s="101">
        <v>1330</v>
      </c>
      <c r="E8" s="102">
        <v>0.22</v>
      </c>
      <c r="F8" s="102">
        <v>50.8</v>
      </c>
      <c r="G8" s="102">
        <v>0</v>
      </c>
      <c r="H8" s="102">
        <v>1.395</v>
      </c>
      <c r="I8" s="102">
        <v>0.33900000000000002</v>
      </c>
      <c r="J8" s="102">
        <v>0.39300000000000002</v>
      </c>
      <c r="K8" s="102">
        <v>0.32128811099999999</v>
      </c>
      <c r="L8" s="134">
        <f t="shared" si="0"/>
        <v>0.53452703027070003</v>
      </c>
      <c r="M8" s="134">
        <f t="shared" si="1"/>
        <v>2</v>
      </c>
      <c r="N8" s="134">
        <f t="shared" si="2"/>
        <v>0.6</v>
      </c>
    </row>
    <row r="9" spans="1:14" s="14" customFormat="1">
      <c r="A9" s="101" t="s">
        <v>222</v>
      </c>
      <c r="B9" s="101" t="s">
        <v>95</v>
      </c>
      <c r="C9" s="101" t="s">
        <v>150</v>
      </c>
      <c r="D9" s="101">
        <v>1210</v>
      </c>
      <c r="E9" s="102">
        <v>0.22</v>
      </c>
      <c r="F9" s="102">
        <v>50.8</v>
      </c>
      <c r="G9" s="102">
        <v>0</v>
      </c>
      <c r="H9" s="102">
        <v>1.2450000000000001</v>
      </c>
      <c r="I9" s="102">
        <v>0.21299999999999999</v>
      </c>
      <c r="J9" s="102">
        <v>0.28799999999999998</v>
      </c>
      <c r="K9" s="102">
        <v>7.6886537881000003E-3</v>
      </c>
      <c r="L9" s="134">
        <f t="shared" si="0"/>
        <v>9.3740066984515195E-3</v>
      </c>
      <c r="M9" s="134">
        <f t="shared" si="1"/>
        <v>0</v>
      </c>
      <c r="N9" s="134">
        <f t="shared" si="2"/>
        <v>0</v>
      </c>
    </row>
    <row r="10" spans="1:14" s="14" customFormat="1">
      <c r="A10" s="101" t="s">
        <v>222</v>
      </c>
      <c r="B10" s="100"/>
      <c r="C10" s="101" t="s">
        <v>150</v>
      </c>
      <c r="D10" s="101">
        <v>6410</v>
      </c>
      <c r="E10" s="102">
        <v>0.22</v>
      </c>
      <c r="F10" s="102">
        <v>50.8</v>
      </c>
      <c r="G10" s="102">
        <v>0</v>
      </c>
      <c r="H10" s="102">
        <v>0.60699999999999998</v>
      </c>
      <c r="I10" s="102">
        <v>3.3000000000000002E-2</v>
      </c>
      <c r="J10" s="102">
        <v>2.5999999999999999E-2</v>
      </c>
      <c r="K10" s="102">
        <v>4.8763445631000001E-3</v>
      </c>
      <c r="L10" s="134">
        <f t="shared" si="0"/>
        <v>5.3672299157853998E-4</v>
      </c>
      <c r="M10" s="134">
        <f t="shared" si="1"/>
        <v>0</v>
      </c>
      <c r="N10" s="134">
        <f t="shared" si="2"/>
        <v>0</v>
      </c>
    </row>
    <row r="11" spans="1:14" s="14" customFormat="1">
      <c r="A11" s="101" t="s">
        <v>222</v>
      </c>
      <c r="B11" s="100"/>
      <c r="C11" s="101" t="s">
        <v>150</v>
      </c>
      <c r="D11" s="101">
        <v>6410</v>
      </c>
      <c r="E11" s="102">
        <v>0.22</v>
      </c>
      <c r="F11" s="102">
        <v>50.8</v>
      </c>
      <c r="G11" s="102">
        <v>0</v>
      </c>
      <c r="H11" s="102">
        <v>0.60699999999999998</v>
      </c>
      <c r="I11" s="102">
        <v>3.3000000000000002E-2</v>
      </c>
      <c r="J11" s="102">
        <v>2.5999999999999999E-2</v>
      </c>
      <c r="K11" s="102">
        <v>3.43179912749E-3</v>
      </c>
      <c r="L11" s="134">
        <f t="shared" si="0"/>
        <v>3.777266906323993E-4</v>
      </c>
      <c r="M11" s="134">
        <f t="shared" si="1"/>
        <v>0</v>
      </c>
      <c r="N11" s="134">
        <f t="shared" si="2"/>
        <v>0</v>
      </c>
    </row>
    <row r="12" spans="1:14" s="14" customFormat="1">
      <c r="A12" s="101" t="s">
        <v>222</v>
      </c>
      <c r="B12" s="100"/>
      <c r="C12" s="101" t="s">
        <v>150</v>
      </c>
      <c r="D12" s="101">
        <v>1210</v>
      </c>
      <c r="E12" s="102">
        <v>0.22</v>
      </c>
      <c r="F12" s="102">
        <v>50.8</v>
      </c>
      <c r="G12" s="102">
        <v>0</v>
      </c>
      <c r="H12" s="102">
        <v>1.2450000000000001</v>
      </c>
      <c r="I12" s="102">
        <v>0.21299999999999999</v>
      </c>
      <c r="J12" s="102">
        <v>0.28799999999999998</v>
      </c>
      <c r="K12" s="102">
        <v>2.25279564538E-3</v>
      </c>
      <c r="L12" s="134">
        <f t="shared" si="0"/>
        <v>2.7466084508472959E-3</v>
      </c>
      <c r="M12" s="134">
        <f t="shared" si="1"/>
        <v>0</v>
      </c>
      <c r="N12" s="134">
        <f t="shared" si="2"/>
        <v>0</v>
      </c>
    </row>
    <row r="13" spans="1:14" s="14" customFormat="1">
      <c r="A13" s="101" t="s">
        <v>222</v>
      </c>
      <c r="B13" s="100"/>
      <c r="C13" s="101" t="s">
        <v>150</v>
      </c>
      <c r="D13" s="101">
        <v>1210</v>
      </c>
      <c r="E13" s="102">
        <v>0.22</v>
      </c>
      <c r="F13" s="102">
        <v>50.8</v>
      </c>
      <c r="G13" s="102">
        <v>0</v>
      </c>
      <c r="H13" s="102">
        <v>1.2450000000000001</v>
      </c>
      <c r="I13" s="102">
        <v>0.21299999999999999</v>
      </c>
      <c r="J13" s="102">
        <v>0.28799999999999998</v>
      </c>
      <c r="K13" s="102">
        <v>3.7312587086900002E-2</v>
      </c>
      <c r="L13" s="134">
        <f t="shared" si="0"/>
        <v>4.5491506176348478E-2</v>
      </c>
      <c r="M13" s="134">
        <f t="shared" si="1"/>
        <v>0.2</v>
      </c>
      <c r="N13" s="134">
        <f t="shared" si="2"/>
        <v>0</v>
      </c>
    </row>
    <row r="14" spans="1:14" s="14" customFormat="1">
      <c r="A14" s="101" t="s">
        <v>222</v>
      </c>
      <c r="B14" s="100"/>
      <c r="C14" s="101" t="s">
        <v>150</v>
      </c>
      <c r="D14" s="101">
        <v>1210</v>
      </c>
      <c r="E14" s="102">
        <v>0.22</v>
      </c>
      <c r="F14" s="102">
        <v>50.8</v>
      </c>
      <c r="G14" s="102">
        <v>0</v>
      </c>
      <c r="H14" s="102">
        <v>1.2450000000000001</v>
      </c>
      <c r="I14" s="102">
        <v>0.21299999999999999</v>
      </c>
      <c r="J14" s="102">
        <v>0.28799999999999998</v>
      </c>
      <c r="K14" s="102">
        <v>7.0222045226600005E-5</v>
      </c>
      <c r="L14" s="134">
        <f t="shared" si="0"/>
        <v>8.5614717540270714E-5</v>
      </c>
      <c r="M14" s="134">
        <f t="shared" si="1"/>
        <v>0</v>
      </c>
      <c r="N14" s="134">
        <f t="shared" si="2"/>
        <v>0</v>
      </c>
    </row>
    <row r="15" spans="1:14" s="14" customFormat="1">
      <c r="A15" s="101" t="s">
        <v>222</v>
      </c>
      <c r="B15" s="100"/>
      <c r="C15" s="101" t="s">
        <v>150</v>
      </c>
      <c r="D15" s="101">
        <v>3100</v>
      </c>
      <c r="E15" s="102">
        <v>0.22</v>
      </c>
      <c r="F15" s="102">
        <v>50.8</v>
      </c>
      <c r="G15" s="102">
        <v>0</v>
      </c>
      <c r="H15" s="102">
        <v>0.69099999999999995</v>
      </c>
      <c r="I15" s="102">
        <v>3.5999999999999997E-2</v>
      </c>
      <c r="J15" s="102">
        <v>0.26200000000000001</v>
      </c>
      <c r="K15" s="102">
        <v>2.0165444874200002E-2</v>
      </c>
      <c r="L15" s="134">
        <f t="shared" si="0"/>
        <v>2.2366167091471028E-2</v>
      </c>
      <c r="M15" s="134">
        <f t="shared" si="1"/>
        <v>0</v>
      </c>
      <c r="N15" s="134">
        <f t="shared" si="2"/>
        <v>0</v>
      </c>
    </row>
    <row r="16" spans="1:14" s="14" customFormat="1">
      <c r="A16" s="101" t="s">
        <v>222</v>
      </c>
      <c r="B16" s="100"/>
      <c r="C16" s="101" t="s">
        <v>150</v>
      </c>
      <c r="D16" s="101">
        <v>3100</v>
      </c>
      <c r="E16" s="102">
        <v>0.22</v>
      </c>
      <c r="F16" s="102">
        <v>50.8</v>
      </c>
      <c r="G16" s="102">
        <v>0</v>
      </c>
      <c r="H16" s="102">
        <v>0.69099999999999995</v>
      </c>
      <c r="I16" s="102">
        <v>3.5999999999999997E-2</v>
      </c>
      <c r="J16" s="102">
        <v>0.26200000000000001</v>
      </c>
      <c r="K16" s="102">
        <v>2.7338186539000001E-2</v>
      </c>
      <c r="L16" s="134">
        <f t="shared" si="0"/>
        <v>3.0321693963289532E-2</v>
      </c>
      <c r="M16" s="134">
        <f t="shared" si="1"/>
        <v>0.1</v>
      </c>
      <c r="N16" s="134">
        <f t="shared" si="2"/>
        <v>0</v>
      </c>
    </row>
    <row r="17" spans="1:14" s="14" customFormat="1">
      <c r="A17" s="101" t="s">
        <v>222</v>
      </c>
      <c r="B17" s="100"/>
      <c r="C17" s="101" t="s">
        <v>150</v>
      </c>
      <c r="D17" s="101">
        <v>3100</v>
      </c>
      <c r="E17" s="102">
        <v>0.22</v>
      </c>
      <c r="F17" s="102">
        <v>50.8</v>
      </c>
      <c r="G17" s="102">
        <v>0</v>
      </c>
      <c r="H17" s="102">
        <v>0.69099999999999995</v>
      </c>
      <c r="I17" s="102">
        <v>3.5999999999999997E-2</v>
      </c>
      <c r="J17" s="102">
        <v>0.26200000000000001</v>
      </c>
      <c r="K17" s="102">
        <v>1.06504472251E-3</v>
      </c>
      <c r="L17" s="134">
        <f t="shared" si="0"/>
        <v>1.1812766032265913E-3</v>
      </c>
      <c r="M17" s="134">
        <f t="shared" si="1"/>
        <v>0</v>
      </c>
      <c r="N17" s="134">
        <f t="shared" si="2"/>
        <v>0</v>
      </c>
    </row>
    <row r="18" spans="1:14" s="14" customFormat="1">
      <c r="A18" s="101" t="s">
        <v>222</v>
      </c>
      <c r="B18" s="100"/>
      <c r="C18" s="101" t="s">
        <v>150</v>
      </c>
      <c r="D18" s="101">
        <v>6410</v>
      </c>
      <c r="E18" s="102">
        <v>0.22</v>
      </c>
      <c r="F18" s="102">
        <v>50.8</v>
      </c>
      <c r="G18" s="102">
        <v>0</v>
      </c>
      <c r="H18" s="102">
        <v>0.60699999999999998</v>
      </c>
      <c r="I18" s="102">
        <v>3.3000000000000002E-2</v>
      </c>
      <c r="J18" s="102">
        <v>2.5999999999999999E-2</v>
      </c>
      <c r="K18" s="102">
        <v>1.47029415354E-3</v>
      </c>
      <c r="L18" s="134">
        <f t="shared" si="0"/>
        <v>1.6183037649963598E-4</v>
      </c>
      <c r="M18" s="134">
        <f t="shared" si="1"/>
        <v>0</v>
      </c>
      <c r="N18" s="134">
        <f t="shared" si="2"/>
        <v>0</v>
      </c>
    </row>
    <row r="19" spans="1:14" s="14" customFormat="1">
      <c r="A19" s="101" t="s">
        <v>222</v>
      </c>
      <c r="B19" s="100"/>
      <c r="C19" s="101" t="s">
        <v>150</v>
      </c>
      <c r="D19" s="101">
        <v>5300</v>
      </c>
      <c r="E19" s="102">
        <v>0.22</v>
      </c>
      <c r="F19" s="102">
        <v>50.8</v>
      </c>
      <c r="G19" s="102">
        <v>0</v>
      </c>
      <c r="H19" s="102">
        <v>0.505</v>
      </c>
      <c r="I19" s="102">
        <v>6.8000000000000005E-2</v>
      </c>
      <c r="J19" s="102">
        <v>5.2999999999999999E-2</v>
      </c>
      <c r="K19" s="102">
        <v>9.6167805122899992</v>
      </c>
      <c r="L19" s="134">
        <f t="shared" si="0"/>
        <v>2.1576849876074662</v>
      </c>
      <c r="M19" s="134">
        <f t="shared" si="1"/>
        <v>3</v>
      </c>
      <c r="N19" s="134">
        <f t="shared" si="2"/>
        <v>2.5</v>
      </c>
    </row>
    <row r="20" spans="1:14" s="14" customFormat="1">
      <c r="A20" s="101" t="s">
        <v>222</v>
      </c>
      <c r="B20" s="101" t="s">
        <v>95</v>
      </c>
      <c r="C20" s="101" t="s">
        <v>150</v>
      </c>
      <c r="D20" s="101">
        <v>1210</v>
      </c>
      <c r="E20" s="102">
        <v>0.22</v>
      </c>
      <c r="F20" s="102">
        <v>50.8</v>
      </c>
      <c r="G20" s="102">
        <v>0</v>
      </c>
      <c r="H20" s="102">
        <v>1.2450000000000001</v>
      </c>
      <c r="I20" s="102">
        <v>0.21299999999999999</v>
      </c>
      <c r="J20" s="102">
        <v>0.28799999999999998</v>
      </c>
      <c r="K20" s="102">
        <v>2.5997113217700001</v>
      </c>
      <c r="L20" s="134">
        <f t="shared" si="0"/>
        <v>3.1695680435019837</v>
      </c>
      <c r="M20" s="134">
        <f t="shared" si="1"/>
        <v>10.7</v>
      </c>
      <c r="N20" s="134">
        <f t="shared" si="2"/>
        <v>2.4</v>
      </c>
    </row>
    <row r="21" spans="1:14" s="14" customFormat="1">
      <c r="A21" s="101" t="s">
        <v>222</v>
      </c>
      <c r="B21" s="101" t="s">
        <v>95</v>
      </c>
      <c r="C21" s="101" t="s">
        <v>150</v>
      </c>
      <c r="D21" s="101">
        <v>4200</v>
      </c>
      <c r="E21" s="102">
        <v>0.22</v>
      </c>
      <c r="F21" s="102">
        <v>50.8</v>
      </c>
      <c r="G21" s="102">
        <v>0</v>
      </c>
      <c r="H21" s="102">
        <v>0.69099999999999995</v>
      </c>
      <c r="I21" s="102">
        <v>3.5999999999999997E-2</v>
      </c>
      <c r="J21" s="102">
        <v>0.26200000000000001</v>
      </c>
      <c r="K21" s="102">
        <v>4.3583603442500004E-3</v>
      </c>
      <c r="L21" s="134">
        <f t="shared" si="0"/>
        <v>4.8340027364858172E-3</v>
      </c>
      <c r="M21" s="134">
        <f t="shared" si="1"/>
        <v>0</v>
      </c>
      <c r="N21" s="134">
        <f t="shared" si="2"/>
        <v>0</v>
      </c>
    </row>
    <row r="22" spans="1:14" s="14" customFormat="1">
      <c r="A22" s="101" t="s">
        <v>222</v>
      </c>
      <c r="B22" s="101" t="s">
        <v>95</v>
      </c>
      <c r="C22" s="101" t="s">
        <v>150</v>
      </c>
      <c r="D22" s="101">
        <v>6410</v>
      </c>
      <c r="E22" s="102">
        <v>0.22</v>
      </c>
      <c r="F22" s="102">
        <v>50.8</v>
      </c>
      <c r="G22" s="102">
        <v>0</v>
      </c>
      <c r="H22" s="102">
        <v>0.60699999999999998</v>
      </c>
      <c r="I22" s="102">
        <v>3.3000000000000002E-2</v>
      </c>
      <c r="J22" s="102">
        <v>2.5999999999999999E-2</v>
      </c>
      <c r="K22" s="102">
        <v>0.42886265679500002</v>
      </c>
      <c r="L22" s="134">
        <f t="shared" si="0"/>
        <v>4.7203483091236335E-2</v>
      </c>
      <c r="M22" s="134">
        <f t="shared" si="1"/>
        <v>0.1</v>
      </c>
      <c r="N22" s="134">
        <f t="shared" si="2"/>
        <v>0.1</v>
      </c>
    </row>
    <row r="23" spans="1:14" s="14" customFormat="1">
      <c r="A23" s="101" t="s">
        <v>222</v>
      </c>
      <c r="B23" s="101" t="s">
        <v>95</v>
      </c>
      <c r="C23" s="101" t="s">
        <v>150</v>
      </c>
      <c r="D23" s="101">
        <v>1210</v>
      </c>
      <c r="E23" s="102">
        <v>0.22</v>
      </c>
      <c r="F23" s="102">
        <v>50.8</v>
      </c>
      <c r="G23" s="102">
        <v>0</v>
      </c>
      <c r="H23" s="102">
        <v>1.2450000000000001</v>
      </c>
      <c r="I23" s="102">
        <v>0.21299999999999999</v>
      </c>
      <c r="J23" s="102">
        <v>0.28799999999999998</v>
      </c>
      <c r="K23" s="102">
        <v>16.225378450400001</v>
      </c>
      <c r="L23" s="134">
        <f t="shared" si="0"/>
        <v>19.781981406727677</v>
      </c>
      <c r="M23" s="134">
        <f t="shared" si="1"/>
        <v>67</v>
      </c>
      <c r="N23" s="134">
        <f t="shared" si="2"/>
        <v>15</v>
      </c>
    </row>
    <row r="24" spans="1:14" s="14" customFormat="1">
      <c r="A24" s="101" t="s">
        <v>222</v>
      </c>
      <c r="B24" s="101" t="s">
        <v>95</v>
      </c>
      <c r="C24" s="101" t="s">
        <v>150</v>
      </c>
      <c r="D24" s="101">
        <v>3100</v>
      </c>
      <c r="E24" s="102">
        <v>0.22</v>
      </c>
      <c r="F24" s="102">
        <v>50.8</v>
      </c>
      <c r="G24" s="102">
        <v>0</v>
      </c>
      <c r="H24" s="102">
        <v>0.69099999999999995</v>
      </c>
      <c r="I24" s="102">
        <v>3.5999999999999997E-2</v>
      </c>
      <c r="J24" s="102">
        <v>0.26200000000000001</v>
      </c>
      <c r="K24" s="102">
        <v>0.74808975659300003</v>
      </c>
      <c r="L24" s="134">
        <f t="shared" si="0"/>
        <v>0.82973128536251606</v>
      </c>
      <c r="M24" s="134">
        <f t="shared" si="1"/>
        <v>1.6</v>
      </c>
      <c r="N24" s="134">
        <f t="shared" si="2"/>
        <v>0.2</v>
      </c>
    </row>
    <row r="25" spans="1:14" s="14" customFormat="1">
      <c r="A25" s="101" t="s">
        <v>222</v>
      </c>
      <c r="B25" s="101" t="s">
        <v>95</v>
      </c>
      <c r="C25" s="101" t="s">
        <v>150</v>
      </c>
      <c r="D25" s="101">
        <v>6410</v>
      </c>
      <c r="E25" s="102">
        <v>0.22</v>
      </c>
      <c r="F25" s="102">
        <v>50.8</v>
      </c>
      <c r="G25" s="102">
        <v>0</v>
      </c>
      <c r="H25" s="102">
        <v>0.60699999999999998</v>
      </c>
      <c r="I25" s="102">
        <v>3.3000000000000002E-2</v>
      </c>
      <c r="J25" s="102">
        <v>2.5999999999999999E-2</v>
      </c>
      <c r="K25" s="102">
        <v>7.0954551212000005E-2</v>
      </c>
      <c r="L25" s="134">
        <f t="shared" si="0"/>
        <v>7.8097309367341329E-3</v>
      </c>
      <c r="M25" s="134">
        <f t="shared" si="1"/>
        <v>0</v>
      </c>
      <c r="N25" s="134">
        <f t="shared" si="2"/>
        <v>0</v>
      </c>
    </row>
    <row r="26" spans="1:14" s="14" customFormat="1">
      <c r="A26" s="101" t="s">
        <v>222</v>
      </c>
      <c r="B26" s="101" t="s">
        <v>95</v>
      </c>
      <c r="C26" s="101" t="s">
        <v>150</v>
      </c>
      <c r="D26" s="101">
        <v>6410</v>
      </c>
      <c r="E26" s="102">
        <v>0.22</v>
      </c>
      <c r="F26" s="102">
        <v>50.8</v>
      </c>
      <c r="G26" s="102">
        <v>0</v>
      </c>
      <c r="H26" s="102">
        <v>0.60699999999999998</v>
      </c>
      <c r="I26" s="102">
        <v>3.3000000000000002E-2</v>
      </c>
      <c r="J26" s="102">
        <v>2.5999999999999999E-2</v>
      </c>
      <c r="K26" s="102">
        <v>3.2603819156400003E-2</v>
      </c>
      <c r="L26" s="134">
        <f t="shared" si="0"/>
        <v>3.5885936951477603E-3</v>
      </c>
      <c r="M26" s="134">
        <f t="shared" si="1"/>
        <v>0</v>
      </c>
      <c r="N26" s="134">
        <f t="shared" si="2"/>
        <v>0</v>
      </c>
    </row>
    <row r="27" spans="1:14" s="14" customFormat="1">
      <c r="A27" s="101" t="s">
        <v>222</v>
      </c>
      <c r="B27" s="101" t="s">
        <v>95</v>
      </c>
      <c r="C27" s="101" t="s">
        <v>150</v>
      </c>
      <c r="D27" s="101">
        <v>5300</v>
      </c>
      <c r="E27" s="102">
        <v>0.22</v>
      </c>
      <c r="F27" s="102">
        <v>50.8</v>
      </c>
      <c r="G27" s="102">
        <v>0</v>
      </c>
      <c r="H27" s="102">
        <v>0.505</v>
      </c>
      <c r="I27" s="102">
        <v>6.8000000000000005E-2</v>
      </c>
      <c r="J27" s="102">
        <v>5.2999999999999999E-2</v>
      </c>
      <c r="K27" s="102">
        <v>9.2265354297999994E-5</v>
      </c>
      <c r="L27" s="134">
        <f t="shared" si="0"/>
        <v>2.0701269992661262E-5</v>
      </c>
      <c r="M27" s="134">
        <f t="shared" si="1"/>
        <v>0</v>
      </c>
      <c r="N27" s="134">
        <f t="shared" si="2"/>
        <v>0</v>
      </c>
    </row>
    <row r="28" spans="1:14" s="14" customFormat="1">
      <c r="A28" s="101" t="s">
        <v>222</v>
      </c>
      <c r="B28" s="101" t="s">
        <v>95</v>
      </c>
      <c r="C28" s="101" t="s">
        <v>150</v>
      </c>
      <c r="D28" s="101">
        <v>5300</v>
      </c>
      <c r="E28" s="102">
        <v>0.22</v>
      </c>
      <c r="F28" s="102">
        <v>50.8</v>
      </c>
      <c r="G28" s="102">
        <v>0</v>
      </c>
      <c r="H28" s="102">
        <v>0.505</v>
      </c>
      <c r="I28" s="102">
        <v>6.8000000000000005E-2</v>
      </c>
      <c r="J28" s="102">
        <v>5.2999999999999999E-2</v>
      </c>
      <c r="K28" s="102">
        <v>8.1339165840799994E-3</v>
      </c>
      <c r="L28" s="134">
        <f t="shared" si="0"/>
        <v>1.824979750914749E-3</v>
      </c>
      <c r="M28" s="134">
        <f t="shared" si="1"/>
        <v>0</v>
      </c>
      <c r="N28" s="134">
        <f t="shared" si="2"/>
        <v>0</v>
      </c>
    </row>
    <row r="29" spans="1:14" s="14" customFormat="1">
      <c r="A29" s="101" t="s">
        <v>222</v>
      </c>
      <c r="B29" s="101" t="s">
        <v>95</v>
      </c>
      <c r="C29" s="101" t="s">
        <v>150</v>
      </c>
      <c r="D29" s="101">
        <v>5300</v>
      </c>
      <c r="E29" s="102">
        <v>0.22</v>
      </c>
      <c r="F29" s="102">
        <v>50.8</v>
      </c>
      <c r="G29" s="102">
        <v>0</v>
      </c>
      <c r="H29" s="102">
        <v>0.505</v>
      </c>
      <c r="I29" s="102">
        <v>6.8000000000000005E-2</v>
      </c>
      <c r="J29" s="102">
        <v>5.2999999999999999E-2</v>
      </c>
      <c r="K29" s="102">
        <v>1.2817524059599999E-3</v>
      </c>
      <c r="L29" s="134">
        <f t="shared" si="0"/>
        <v>2.8758251481722529E-4</v>
      </c>
      <c r="M29" s="134">
        <f t="shared" si="1"/>
        <v>0</v>
      </c>
      <c r="N29" s="134">
        <f t="shared" si="2"/>
        <v>0</v>
      </c>
    </row>
    <row r="30" spans="1:14">
      <c r="A30" s="101" t="s">
        <v>222</v>
      </c>
      <c r="B30" s="101" t="s">
        <v>93</v>
      </c>
      <c r="C30" s="101" t="s">
        <v>150</v>
      </c>
      <c r="D30" s="101">
        <v>4200</v>
      </c>
      <c r="E30" s="102">
        <v>0.22</v>
      </c>
      <c r="F30" s="102">
        <v>50.8</v>
      </c>
      <c r="G30" s="102">
        <v>0</v>
      </c>
      <c r="H30" s="102">
        <v>0.69099999999999995</v>
      </c>
      <c r="I30" s="102">
        <v>3.5999999999999997E-2</v>
      </c>
      <c r="J30" s="102">
        <v>0.26200000000000001</v>
      </c>
      <c r="K30" s="102">
        <v>0.74924868722500004</v>
      </c>
      <c r="L30" s="134">
        <f t="shared" si="0"/>
        <v>0.83101669395748834</v>
      </c>
      <c r="M30" s="134">
        <f t="shared" si="1"/>
        <v>1.6</v>
      </c>
      <c r="N30" s="134">
        <f t="shared" si="2"/>
        <v>0.2</v>
      </c>
    </row>
    <row r="31" spans="1:14">
      <c r="A31" s="101" t="s">
        <v>222</v>
      </c>
      <c r="B31" s="101" t="s">
        <v>93</v>
      </c>
      <c r="C31" s="101" t="s">
        <v>150</v>
      </c>
      <c r="D31" s="101">
        <v>1330</v>
      </c>
      <c r="E31" s="102">
        <v>0.22</v>
      </c>
      <c r="F31" s="102">
        <v>50.8</v>
      </c>
      <c r="G31" s="102">
        <v>0</v>
      </c>
      <c r="H31" s="102">
        <v>1.395</v>
      </c>
      <c r="I31" s="102">
        <v>0.33900000000000002</v>
      </c>
      <c r="J31" s="102">
        <v>0.39300000000000002</v>
      </c>
      <c r="K31" s="102">
        <v>0.36124773106300001</v>
      </c>
      <c r="L31" s="134">
        <f t="shared" si="0"/>
        <v>0.60100785016951319</v>
      </c>
      <c r="M31" s="134">
        <f t="shared" si="1"/>
        <v>2.2999999999999998</v>
      </c>
      <c r="N31" s="134">
        <f t="shared" si="2"/>
        <v>0.6</v>
      </c>
    </row>
    <row r="32" spans="1:14">
      <c r="A32" s="101" t="s">
        <v>222</v>
      </c>
      <c r="B32" s="101" t="s">
        <v>93</v>
      </c>
      <c r="C32" s="101" t="s">
        <v>150</v>
      </c>
      <c r="D32" s="101">
        <v>6410</v>
      </c>
      <c r="E32" s="102">
        <v>0.22</v>
      </c>
      <c r="F32" s="102">
        <v>50.8</v>
      </c>
      <c r="G32" s="102">
        <v>0</v>
      </c>
      <c r="H32" s="102">
        <v>0.60699999999999998</v>
      </c>
      <c r="I32" s="102">
        <v>3.3000000000000002E-2</v>
      </c>
      <c r="J32" s="102">
        <v>2.5999999999999999E-2</v>
      </c>
      <c r="K32" s="102">
        <v>0.40406851936299998</v>
      </c>
      <c r="L32" s="134">
        <f t="shared" si="0"/>
        <v>4.4474475031220866E-2</v>
      </c>
      <c r="M32" s="134">
        <f t="shared" si="1"/>
        <v>0.1</v>
      </c>
      <c r="N32" s="134">
        <f t="shared" si="2"/>
        <v>0.1</v>
      </c>
    </row>
    <row r="33" spans="1:14">
      <c r="A33" s="101" t="s">
        <v>222</v>
      </c>
      <c r="B33" s="101" t="s">
        <v>93</v>
      </c>
      <c r="C33" s="101" t="s">
        <v>150</v>
      </c>
      <c r="D33" s="101">
        <v>1210</v>
      </c>
      <c r="E33" s="102">
        <v>0.22</v>
      </c>
      <c r="F33" s="102">
        <v>50.8</v>
      </c>
      <c r="G33" s="102">
        <v>0</v>
      </c>
      <c r="H33" s="102">
        <v>1.2450000000000001</v>
      </c>
      <c r="I33" s="102">
        <v>0.21299999999999999</v>
      </c>
      <c r="J33" s="102">
        <v>0.28799999999999998</v>
      </c>
      <c r="K33" s="102">
        <v>6.4540815332500001E-2</v>
      </c>
      <c r="L33" s="134">
        <f t="shared" si="0"/>
        <v>7.8688162053383984E-2</v>
      </c>
      <c r="M33" s="134">
        <f t="shared" si="1"/>
        <v>0.3</v>
      </c>
      <c r="N33" s="134">
        <f t="shared" si="2"/>
        <v>0.1</v>
      </c>
    </row>
    <row r="34" spans="1:14">
      <c r="A34" s="101" t="s">
        <v>222</v>
      </c>
      <c r="B34" s="101" t="s">
        <v>93</v>
      </c>
      <c r="C34" s="101" t="s">
        <v>150</v>
      </c>
      <c r="D34" s="101">
        <v>3100</v>
      </c>
      <c r="E34" s="102">
        <v>0.22</v>
      </c>
      <c r="F34" s="102">
        <v>50.8</v>
      </c>
      <c r="G34" s="102">
        <v>0</v>
      </c>
      <c r="H34" s="102">
        <v>0.69099999999999995</v>
      </c>
      <c r="I34" s="102">
        <v>3.5999999999999997E-2</v>
      </c>
      <c r="J34" s="102">
        <v>0.26200000000000001</v>
      </c>
      <c r="K34" s="102">
        <v>1.8721302667399999</v>
      </c>
      <c r="L34" s="134">
        <f t="shared" si="0"/>
        <v>2.0764420831835584</v>
      </c>
      <c r="M34" s="134">
        <f t="shared" si="1"/>
        <v>3.9</v>
      </c>
      <c r="N34" s="134">
        <f t="shared" si="2"/>
        <v>0.6</v>
      </c>
    </row>
    <row r="35" spans="1:14">
      <c r="A35" s="101" t="s">
        <v>222</v>
      </c>
      <c r="B35" s="101" t="s">
        <v>93</v>
      </c>
      <c r="C35" s="101" t="s">
        <v>150</v>
      </c>
      <c r="D35" s="101">
        <v>5300</v>
      </c>
      <c r="E35" s="102">
        <v>0.22</v>
      </c>
      <c r="F35" s="102">
        <v>50.8</v>
      </c>
      <c r="G35" s="102">
        <v>0</v>
      </c>
      <c r="H35" s="102">
        <v>0.505</v>
      </c>
      <c r="I35" s="102">
        <v>6.8000000000000005E-2</v>
      </c>
      <c r="J35" s="102">
        <v>5.2999999999999999E-2</v>
      </c>
      <c r="K35" s="102">
        <v>9.6382434146799999E-3</v>
      </c>
      <c r="L35" s="134">
        <f t="shared" si="0"/>
        <v>2.1625005474737026E-3</v>
      </c>
      <c r="M35" s="134">
        <f t="shared" si="1"/>
        <v>0</v>
      </c>
      <c r="N35" s="134">
        <f t="shared" si="2"/>
        <v>0</v>
      </c>
    </row>
    <row r="36" spans="1:14">
      <c r="A36" s="101" t="s">
        <v>222</v>
      </c>
      <c r="B36" s="101" t="s">
        <v>93</v>
      </c>
      <c r="C36" s="101" t="s">
        <v>150</v>
      </c>
      <c r="D36" s="101">
        <v>5300</v>
      </c>
      <c r="E36" s="102">
        <v>0.22</v>
      </c>
      <c r="F36" s="102">
        <v>50.8</v>
      </c>
      <c r="G36" s="102">
        <v>0</v>
      </c>
      <c r="H36" s="102">
        <v>0.505</v>
      </c>
      <c r="I36" s="102">
        <v>6.8000000000000005E-2</v>
      </c>
      <c r="J36" s="102">
        <v>5.2999999999999999E-2</v>
      </c>
      <c r="K36" s="102">
        <v>7.6475827652100004E-3</v>
      </c>
      <c r="L36" s="134">
        <f t="shared" si="0"/>
        <v>1.715862653087617E-3</v>
      </c>
      <c r="M36" s="134">
        <f t="shared" si="1"/>
        <v>0</v>
      </c>
      <c r="N36" s="134">
        <f t="shared" si="2"/>
        <v>0</v>
      </c>
    </row>
    <row r="37" spans="1:14">
      <c r="A37" s="101" t="s">
        <v>222</v>
      </c>
      <c r="B37" s="101" t="s">
        <v>93</v>
      </c>
      <c r="C37" s="101" t="s">
        <v>150</v>
      </c>
      <c r="D37" s="101">
        <v>5300</v>
      </c>
      <c r="E37" s="102">
        <v>0.22</v>
      </c>
      <c r="F37" s="102">
        <v>50.8</v>
      </c>
      <c r="G37" s="102">
        <v>0</v>
      </c>
      <c r="H37" s="102">
        <v>0.505</v>
      </c>
      <c r="I37" s="102">
        <v>6.8000000000000005E-2</v>
      </c>
      <c r="J37" s="102">
        <v>5.2999999999999999E-2</v>
      </c>
      <c r="K37" s="102">
        <v>2.3815761039600002E-3</v>
      </c>
      <c r="L37" s="134">
        <f t="shared" si="0"/>
        <v>5.3434629185849191E-4</v>
      </c>
      <c r="M37" s="134">
        <f t="shared" si="1"/>
        <v>0</v>
      </c>
      <c r="N37" s="134">
        <f t="shared" si="2"/>
        <v>0</v>
      </c>
    </row>
    <row r="38" spans="1:14">
      <c r="A38" s="101" t="s">
        <v>222</v>
      </c>
      <c r="B38" s="101" t="s">
        <v>95</v>
      </c>
      <c r="C38" s="101" t="s">
        <v>150</v>
      </c>
      <c r="D38" s="101">
        <v>4200</v>
      </c>
      <c r="E38" s="102">
        <v>0.22</v>
      </c>
      <c r="F38" s="102">
        <v>50.8</v>
      </c>
      <c r="G38" s="102">
        <v>0</v>
      </c>
      <c r="H38" s="102">
        <v>0.69099999999999995</v>
      </c>
      <c r="I38" s="102">
        <v>3.5999999999999997E-2</v>
      </c>
      <c r="J38" s="102">
        <v>0.26200000000000001</v>
      </c>
      <c r="K38" s="102">
        <v>1.5386351408100001</v>
      </c>
      <c r="L38" s="134">
        <f t="shared" si="0"/>
        <v>1.706551522510398</v>
      </c>
      <c r="M38" s="134">
        <f t="shared" si="1"/>
        <v>3.2</v>
      </c>
      <c r="N38" s="134">
        <f t="shared" si="2"/>
        <v>0.5</v>
      </c>
    </row>
    <row r="39" spans="1:14">
      <c r="A39" s="101" t="s">
        <v>222</v>
      </c>
      <c r="B39" s="101" t="s">
        <v>95</v>
      </c>
      <c r="C39" s="101" t="s">
        <v>150</v>
      </c>
      <c r="D39" s="101">
        <v>4200</v>
      </c>
      <c r="E39" s="102">
        <v>0.22</v>
      </c>
      <c r="F39" s="102">
        <v>50.8</v>
      </c>
      <c r="G39" s="102">
        <v>0</v>
      </c>
      <c r="H39" s="102">
        <v>0.69099999999999995</v>
      </c>
      <c r="I39" s="102">
        <v>3.5999999999999997E-2</v>
      </c>
      <c r="J39" s="102">
        <v>0.26200000000000001</v>
      </c>
      <c r="K39" s="102">
        <v>1.54534822663</v>
      </c>
      <c r="L39" s="134">
        <f t="shared" si="0"/>
        <v>1.7139972297628872</v>
      </c>
      <c r="M39" s="134">
        <f t="shared" si="1"/>
        <v>3.2</v>
      </c>
      <c r="N39" s="134">
        <f t="shared" si="2"/>
        <v>0.5</v>
      </c>
    </row>
    <row r="40" spans="1:14">
      <c r="A40" s="101" t="s">
        <v>222</v>
      </c>
      <c r="B40" s="101" t="s">
        <v>95</v>
      </c>
      <c r="C40" s="101" t="s">
        <v>150</v>
      </c>
      <c r="D40" s="101">
        <v>1330</v>
      </c>
      <c r="E40" s="102">
        <v>0.22</v>
      </c>
      <c r="F40" s="102">
        <v>50.8</v>
      </c>
      <c r="G40" s="102">
        <v>0</v>
      </c>
      <c r="H40" s="102">
        <v>1.395</v>
      </c>
      <c r="I40" s="102">
        <v>0.33900000000000002</v>
      </c>
      <c r="J40" s="102">
        <v>0.39300000000000002</v>
      </c>
      <c r="K40" s="102">
        <v>1.08968303035</v>
      </c>
      <c r="L40" s="134">
        <f t="shared" si="0"/>
        <v>1.8129056575932951</v>
      </c>
      <c r="M40" s="134">
        <f t="shared" si="1"/>
        <v>6.9</v>
      </c>
      <c r="N40" s="134">
        <f t="shared" si="2"/>
        <v>1.9</v>
      </c>
    </row>
    <row r="41" spans="1:14">
      <c r="A41" s="101" t="s">
        <v>222</v>
      </c>
      <c r="B41" s="101" t="s">
        <v>95</v>
      </c>
      <c r="C41" s="101" t="s">
        <v>150</v>
      </c>
      <c r="D41" s="101">
        <v>6410</v>
      </c>
      <c r="E41" s="102">
        <v>0.22</v>
      </c>
      <c r="F41" s="102">
        <v>50.8</v>
      </c>
      <c r="G41" s="102">
        <v>0</v>
      </c>
      <c r="H41" s="102">
        <v>0.60699999999999998</v>
      </c>
      <c r="I41" s="102">
        <v>3.3000000000000002E-2</v>
      </c>
      <c r="J41" s="102">
        <v>2.5999999999999999E-2</v>
      </c>
      <c r="K41" s="102">
        <v>0.17914683819499999</v>
      </c>
      <c r="L41" s="134">
        <f t="shared" si="0"/>
        <v>1.9718095323996331E-2</v>
      </c>
      <c r="M41" s="134">
        <f t="shared" si="1"/>
        <v>0</v>
      </c>
      <c r="N41" s="134">
        <f t="shared" si="2"/>
        <v>0</v>
      </c>
    </row>
    <row r="42" spans="1:14">
      <c r="A42" s="101" t="s">
        <v>222</v>
      </c>
      <c r="B42" s="101" t="s">
        <v>95</v>
      </c>
      <c r="C42" s="101" t="s">
        <v>150</v>
      </c>
      <c r="D42" s="101">
        <v>6410</v>
      </c>
      <c r="E42" s="102">
        <v>0.22</v>
      </c>
      <c r="F42" s="102">
        <v>50.8</v>
      </c>
      <c r="G42" s="102">
        <v>0</v>
      </c>
      <c r="H42" s="102">
        <v>0.60699999999999998</v>
      </c>
      <c r="I42" s="102">
        <v>3.3000000000000002E-2</v>
      </c>
      <c r="J42" s="102">
        <v>2.5999999999999999E-2</v>
      </c>
      <c r="K42" s="102">
        <v>5.31900226329E-4</v>
      </c>
      <c r="L42" s="134">
        <f t="shared" si="0"/>
        <v>5.8544484911278605E-5</v>
      </c>
      <c r="M42" s="134">
        <f t="shared" si="1"/>
        <v>0</v>
      </c>
      <c r="N42" s="134">
        <f t="shared" si="2"/>
        <v>0</v>
      </c>
    </row>
    <row r="43" spans="1:14">
      <c r="A43" s="101" t="s">
        <v>222</v>
      </c>
      <c r="B43" s="101" t="s">
        <v>95</v>
      </c>
      <c r="C43" s="101" t="s">
        <v>150</v>
      </c>
      <c r="D43" s="101">
        <v>6410</v>
      </c>
      <c r="E43" s="102">
        <v>0.22</v>
      </c>
      <c r="F43" s="102">
        <v>50.8</v>
      </c>
      <c r="G43" s="102">
        <v>0</v>
      </c>
      <c r="H43" s="102">
        <v>0.60699999999999998</v>
      </c>
      <c r="I43" s="102">
        <v>3.3000000000000002E-2</v>
      </c>
      <c r="J43" s="102">
        <v>2.5999999999999999E-2</v>
      </c>
      <c r="K43" s="102">
        <v>1.40074451513</v>
      </c>
      <c r="L43" s="134">
        <f t="shared" si="0"/>
        <v>0.15417527963197533</v>
      </c>
      <c r="M43" s="134">
        <f t="shared" si="1"/>
        <v>0.3</v>
      </c>
      <c r="N43" s="134">
        <f t="shared" si="2"/>
        <v>0.3</v>
      </c>
    </row>
    <row r="44" spans="1:14">
      <c r="A44" s="101" t="s">
        <v>222</v>
      </c>
      <c r="B44" s="101" t="s">
        <v>95</v>
      </c>
      <c r="C44" s="101" t="s">
        <v>150</v>
      </c>
      <c r="D44" s="101">
        <v>1210</v>
      </c>
      <c r="E44" s="102">
        <v>0.22</v>
      </c>
      <c r="F44" s="102">
        <v>50.8</v>
      </c>
      <c r="G44" s="102">
        <v>0</v>
      </c>
      <c r="H44" s="102">
        <v>1.2450000000000001</v>
      </c>
      <c r="I44" s="102">
        <v>0.21299999999999999</v>
      </c>
      <c r="J44" s="102">
        <v>0.28799999999999998</v>
      </c>
      <c r="K44" s="102">
        <v>0.71969272666799999</v>
      </c>
      <c r="L44" s="134">
        <f t="shared" si="0"/>
        <v>0.87744937235362552</v>
      </c>
      <c r="M44" s="134">
        <f t="shared" si="1"/>
        <v>3</v>
      </c>
      <c r="N44" s="134">
        <f t="shared" si="2"/>
        <v>0.7</v>
      </c>
    </row>
    <row r="45" spans="1:14">
      <c r="A45" s="101" t="s">
        <v>222</v>
      </c>
      <c r="B45" s="101" t="s">
        <v>95</v>
      </c>
      <c r="C45" s="101" t="s">
        <v>150</v>
      </c>
      <c r="D45" s="101">
        <v>3100</v>
      </c>
      <c r="E45" s="102">
        <v>0.22</v>
      </c>
      <c r="F45" s="102">
        <v>50.8</v>
      </c>
      <c r="G45" s="102">
        <v>0</v>
      </c>
      <c r="H45" s="102">
        <v>0.69099999999999995</v>
      </c>
      <c r="I45" s="102">
        <v>3.5999999999999997E-2</v>
      </c>
      <c r="J45" s="102">
        <v>0.26200000000000001</v>
      </c>
      <c r="K45" s="102">
        <v>0.176223904806</v>
      </c>
      <c r="L45" s="134">
        <f t="shared" si="0"/>
        <v>0.1954558069504948</v>
      </c>
      <c r="M45" s="134">
        <f t="shared" si="1"/>
        <v>0.4</v>
      </c>
      <c r="N45" s="134">
        <f t="shared" si="2"/>
        <v>0.1</v>
      </c>
    </row>
    <row r="46" spans="1:14">
      <c r="A46" s="101" t="s">
        <v>222</v>
      </c>
      <c r="B46" s="101" t="s">
        <v>95</v>
      </c>
      <c r="C46" s="101" t="s">
        <v>150</v>
      </c>
      <c r="D46" s="101">
        <v>3100</v>
      </c>
      <c r="E46" s="102">
        <v>0.22</v>
      </c>
      <c r="F46" s="102">
        <v>50.8</v>
      </c>
      <c r="G46" s="102">
        <v>0</v>
      </c>
      <c r="H46" s="102">
        <v>0.69099999999999995</v>
      </c>
      <c r="I46" s="102">
        <v>3.5999999999999997E-2</v>
      </c>
      <c r="J46" s="102">
        <v>0.26200000000000001</v>
      </c>
      <c r="K46" s="102">
        <v>2.9966260225399999E-3</v>
      </c>
      <c r="L46" s="134">
        <f t="shared" si="0"/>
        <v>3.3236578091331986E-3</v>
      </c>
      <c r="M46" s="134">
        <f t="shared" si="1"/>
        <v>0</v>
      </c>
      <c r="N46" s="134">
        <f t="shared" si="2"/>
        <v>0</v>
      </c>
    </row>
    <row r="47" spans="1:14">
      <c r="A47" s="101" t="s">
        <v>222</v>
      </c>
      <c r="B47" s="101" t="s">
        <v>95</v>
      </c>
      <c r="C47" s="101" t="s">
        <v>150</v>
      </c>
      <c r="D47" s="101">
        <v>6172</v>
      </c>
      <c r="E47" s="102">
        <v>0.22</v>
      </c>
      <c r="F47" s="102">
        <v>50.8</v>
      </c>
      <c r="G47" s="102">
        <v>0</v>
      </c>
      <c r="H47" s="102">
        <v>0.60699999999999998</v>
      </c>
      <c r="I47" s="102">
        <v>3.3000000000000002E-2</v>
      </c>
      <c r="J47" s="102">
        <v>2.5999999999999999E-2</v>
      </c>
      <c r="K47" s="102">
        <v>1.38831262567E-3</v>
      </c>
      <c r="L47" s="134">
        <f t="shared" si="0"/>
        <v>1.5280694299874467E-4</v>
      </c>
      <c r="M47" s="134">
        <f t="shared" si="1"/>
        <v>0</v>
      </c>
      <c r="N47" s="134">
        <f t="shared" si="2"/>
        <v>0</v>
      </c>
    </row>
    <row r="48" spans="1:14">
      <c r="A48" s="101" t="s">
        <v>222</v>
      </c>
      <c r="B48" s="101" t="s">
        <v>91</v>
      </c>
      <c r="C48" s="101" t="s">
        <v>150</v>
      </c>
      <c r="D48" s="101">
        <v>4200</v>
      </c>
      <c r="E48" s="102">
        <v>0.22</v>
      </c>
      <c r="F48" s="102">
        <v>50.8</v>
      </c>
      <c r="G48" s="102">
        <v>0</v>
      </c>
      <c r="H48" s="102">
        <v>0.69099999999999995</v>
      </c>
      <c r="I48" s="102">
        <v>3.5999999999999997E-2</v>
      </c>
      <c r="J48" s="102">
        <v>0.26200000000000001</v>
      </c>
      <c r="K48" s="102">
        <v>0.23795059024599999</v>
      </c>
      <c r="L48" s="134">
        <f t="shared" si="0"/>
        <v>0.26391893132818012</v>
      </c>
      <c r="M48" s="134">
        <f t="shared" si="1"/>
        <v>0.5</v>
      </c>
      <c r="N48" s="134">
        <f t="shared" si="2"/>
        <v>0.1</v>
      </c>
    </row>
    <row r="49" spans="1:14">
      <c r="A49" s="101" t="s">
        <v>222</v>
      </c>
      <c r="B49" s="101" t="s">
        <v>91</v>
      </c>
      <c r="C49" s="101" t="s">
        <v>150</v>
      </c>
      <c r="D49" s="101">
        <v>3100</v>
      </c>
      <c r="E49" s="102">
        <v>0.22</v>
      </c>
      <c r="F49" s="102">
        <v>50.8</v>
      </c>
      <c r="G49" s="102">
        <v>0</v>
      </c>
      <c r="H49" s="102">
        <v>0.69099999999999995</v>
      </c>
      <c r="I49" s="102">
        <v>3.5999999999999997E-2</v>
      </c>
      <c r="J49" s="102">
        <v>0.26200000000000001</v>
      </c>
      <c r="K49" s="102">
        <v>1.6441282797299998E-2</v>
      </c>
      <c r="L49" s="134">
        <f t="shared" si="0"/>
        <v>1.8235574793245338E-2</v>
      </c>
      <c r="M49" s="134">
        <f t="shared" si="1"/>
        <v>0</v>
      </c>
      <c r="N49" s="134">
        <f t="shared" si="2"/>
        <v>0</v>
      </c>
    </row>
    <row r="50" spans="1:14">
      <c r="A50" s="101" t="s">
        <v>222</v>
      </c>
      <c r="B50" s="101" t="s">
        <v>91</v>
      </c>
      <c r="C50" s="101" t="s">
        <v>150</v>
      </c>
      <c r="D50" s="101">
        <v>4220</v>
      </c>
      <c r="E50" s="102">
        <v>0.22</v>
      </c>
      <c r="F50" s="102">
        <v>50.8</v>
      </c>
      <c r="G50" s="102">
        <v>0</v>
      </c>
      <c r="H50" s="102">
        <v>0.69099999999999995</v>
      </c>
      <c r="I50" s="102">
        <v>3.5999999999999997E-2</v>
      </c>
      <c r="J50" s="102">
        <v>0.26200000000000001</v>
      </c>
      <c r="K50" s="102">
        <v>6.8122079130600005E-2</v>
      </c>
      <c r="L50" s="134">
        <f t="shared" si="0"/>
        <v>7.5556468699719478E-2</v>
      </c>
      <c r="M50" s="134">
        <f t="shared" si="1"/>
        <v>0.1</v>
      </c>
      <c r="N50" s="134">
        <f t="shared" si="2"/>
        <v>0</v>
      </c>
    </row>
    <row r="51" spans="1:14">
      <c r="A51" s="101" t="s">
        <v>222</v>
      </c>
      <c r="B51" s="101" t="s">
        <v>93</v>
      </c>
      <c r="C51" s="101" t="s">
        <v>150</v>
      </c>
      <c r="D51" s="101">
        <v>1700</v>
      </c>
      <c r="E51" s="102">
        <v>0.22</v>
      </c>
      <c r="F51" s="102">
        <v>50.8</v>
      </c>
      <c r="G51" s="102">
        <v>0</v>
      </c>
      <c r="H51" s="102">
        <v>0.96799999999999997</v>
      </c>
      <c r="I51" s="102">
        <v>0.125</v>
      </c>
      <c r="J51" s="102">
        <v>0.34100000000000003</v>
      </c>
      <c r="K51" s="102">
        <v>3.7697012926600002</v>
      </c>
      <c r="L51" s="134">
        <f t="shared" si="0"/>
        <v>5.4418151293742207</v>
      </c>
      <c r="M51" s="134">
        <f t="shared" si="1"/>
        <v>14.3</v>
      </c>
      <c r="N51" s="134">
        <f t="shared" si="2"/>
        <v>2.7</v>
      </c>
    </row>
    <row r="52" spans="1:14">
      <c r="A52" s="101" t="s">
        <v>222</v>
      </c>
      <c r="B52" s="101" t="s">
        <v>95</v>
      </c>
      <c r="C52" s="101" t="s">
        <v>150</v>
      </c>
      <c r="D52" s="101">
        <v>1210</v>
      </c>
      <c r="E52" s="102">
        <v>0.22</v>
      </c>
      <c r="F52" s="102">
        <v>50.8</v>
      </c>
      <c r="G52" s="102">
        <v>0</v>
      </c>
      <c r="H52" s="102">
        <v>1.2450000000000001</v>
      </c>
      <c r="I52" s="102">
        <v>0.21299999999999999</v>
      </c>
      <c r="J52" s="102">
        <v>0.28799999999999998</v>
      </c>
      <c r="K52" s="102">
        <v>6.9875614455999999</v>
      </c>
      <c r="L52" s="134">
        <f t="shared" si="0"/>
        <v>8.5192349144755184</v>
      </c>
      <c r="M52" s="134">
        <f t="shared" si="1"/>
        <v>28.9</v>
      </c>
      <c r="N52" s="134">
        <f t="shared" si="2"/>
        <v>6.5</v>
      </c>
    </row>
    <row r="53" spans="1:14">
      <c r="A53" s="101" t="s">
        <v>222</v>
      </c>
      <c r="B53" s="101" t="s">
        <v>95</v>
      </c>
      <c r="C53" s="101" t="s">
        <v>150</v>
      </c>
      <c r="D53" s="101">
        <v>1210</v>
      </c>
      <c r="E53" s="102">
        <v>0.22</v>
      </c>
      <c r="F53" s="102">
        <v>50.8</v>
      </c>
      <c r="G53" s="102">
        <v>0</v>
      </c>
      <c r="H53" s="102">
        <v>1.2450000000000001</v>
      </c>
      <c r="I53" s="102">
        <v>0.21299999999999999</v>
      </c>
      <c r="J53" s="102">
        <v>0.28799999999999998</v>
      </c>
      <c r="K53" s="102">
        <v>0.15508589424800001</v>
      </c>
      <c r="L53" s="134">
        <f t="shared" si="0"/>
        <v>0.18908072226716158</v>
      </c>
      <c r="M53" s="134">
        <f t="shared" si="1"/>
        <v>0.6</v>
      </c>
      <c r="N53" s="134">
        <f t="shared" si="2"/>
        <v>0.1</v>
      </c>
    </row>
    <row r="54" spans="1:14">
      <c r="A54" s="101" t="s">
        <v>222</v>
      </c>
      <c r="B54" s="101" t="s">
        <v>95</v>
      </c>
      <c r="C54" s="101" t="s">
        <v>150</v>
      </c>
      <c r="D54" s="101">
        <v>3100</v>
      </c>
      <c r="E54" s="102">
        <v>0.22</v>
      </c>
      <c r="F54" s="102">
        <v>50.8</v>
      </c>
      <c r="G54" s="102">
        <v>0</v>
      </c>
      <c r="H54" s="102">
        <v>0.69099999999999995</v>
      </c>
      <c r="I54" s="102">
        <v>3.5999999999999997E-2</v>
      </c>
      <c r="J54" s="102">
        <v>0.26200000000000001</v>
      </c>
      <c r="K54" s="102">
        <v>4.4871374967400002E-3</v>
      </c>
      <c r="L54" s="134">
        <f t="shared" si="0"/>
        <v>4.9768337688842253E-3</v>
      </c>
      <c r="M54" s="134">
        <f t="shared" si="1"/>
        <v>0</v>
      </c>
      <c r="N54" s="134">
        <f t="shared" si="2"/>
        <v>0</v>
      </c>
    </row>
    <row r="55" spans="1:14">
      <c r="A55" s="101" t="s">
        <v>222</v>
      </c>
      <c r="B55" s="101" t="s">
        <v>95</v>
      </c>
      <c r="C55" s="101" t="s">
        <v>150</v>
      </c>
      <c r="D55" s="101">
        <v>1700</v>
      </c>
      <c r="E55" s="102">
        <v>0.22</v>
      </c>
      <c r="F55" s="102">
        <v>50.8</v>
      </c>
      <c r="G55" s="102">
        <v>0</v>
      </c>
      <c r="H55" s="102">
        <v>0.96799999999999997</v>
      </c>
      <c r="I55" s="102">
        <v>0.125</v>
      </c>
      <c r="J55" s="102">
        <v>0.34100000000000003</v>
      </c>
      <c r="K55" s="102">
        <v>0.48613970140099999</v>
      </c>
      <c r="L55" s="134">
        <f t="shared" si="0"/>
        <v>0.7017750682857703</v>
      </c>
      <c r="M55" s="134">
        <f t="shared" si="1"/>
        <v>1.8</v>
      </c>
      <c r="N55" s="134">
        <f t="shared" si="2"/>
        <v>0.3</v>
      </c>
    </row>
    <row r="56" spans="1:14">
      <c r="A56" s="101" t="s">
        <v>222</v>
      </c>
      <c r="B56" s="101" t="s">
        <v>95</v>
      </c>
      <c r="C56" s="101" t="s">
        <v>150</v>
      </c>
      <c r="D56" s="101">
        <v>3100</v>
      </c>
      <c r="E56" s="102">
        <v>0.22</v>
      </c>
      <c r="F56" s="102">
        <v>50.8</v>
      </c>
      <c r="G56" s="102">
        <v>0</v>
      </c>
      <c r="H56" s="102">
        <v>0.69099999999999995</v>
      </c>
      <c r="I56" s="102">
        <v>3.5999999999999997E-2</v>
      </c>
      <c r="J56" s="102">
        <v>0.26200000000000001</v>
      </c>
      <c r="K56" s="102">
        <v>0.79830655513399995</v>
      </c>
      <c r="L56" s="134">
        <f t="shared" si="0"/>
        <v>0.88542841051762389</v>
      </c>
      <c r="M56" s="134">
        <f t="shared" si="1"/>
        <v>1.7</v>
      </c>
      <c r="N56" s="134">
        <f t="shared" si="2"/>
        <v>0.3</v>
      </c>
    </row>
    <row r="57" spans="1:14">
      <c r="A57" s="101" t="s">
        <v>222</v>
      </c>
      <c r="B57" s="101" t="s">
        <v>95</v>
      </c>
      <c r="C57" s="101" t="s">
        <v>150</v>
      </c>
      <c r="D57" s="101">
        <v>3100</v>
      </c>
      <c r="E57" s="102">
        <v>0.22</v>
      </c>
      <c r="F57" s="102">
        <v>50.8</v>
      </c>
      <c r="G57" s="102">
        <v>0</v>
      </c>
      <c r="H57" s="102">
        <v>0.69099999999999995</v>
      </c>
      <c r="I57" s="102">
        <v>3.5999999999999997E-2</v>
      </c>
      <c r="J57" s="102">
        <v>0.26200000000000001</v>
      </c>
      <c r="K57" s="102">
        <v>3.4144157962300001</v>
      </c>
      <c r="L57" s="134">
        <f t="shared" si="0"/>
        <v>3.7870423734585672</v>
      </c>
      <c r="M57" s="134">
        <f t="shared" si="1"/>
        <v>7.1</v>
      </c>
      <c r="N57" s="134">
        <f t="shared" si="2"/>
        <v>1.1000000000000001</v>
      </c>
    </row>
    <row r="58" spans="1:14">
      <c r="A58" s="101" t="s">
        <v>222</v>
      </c>
      <c r="B58" s="101" t="s">
        <v>95</v>
      </c>
      <c r="C58" s="101" t="s">
        <v>150</v>
      </c>
      <c r="D58" s="101">
        <v>6410</v>
      </c>
      <c r="E58" s="102">
        <v>0.22</v>
      </c>
      <c r="F58" s="102">
        <v>50.8</v>
      </c>
      <c r="G58" s="102">
        <v>0</v>
      </c>
      <c r="H58" s="102">
        <v>0.60699999999999998</v>
      </c>
      <c r="I58" s="102">
        <v>3.3000000000000002E-2</v>
      </c>
      <c r="J58" s="102">
        <v>2.5999999999999999E-2</v>
      </c>
      <c r="K58" s="102">
        <v>3.36410946184</v>
      </c>
      <c r="L58" s="134">
        <f t="shared" si="0"/>
        <v>0.37027631476652267</v>
      </c>
      <c r="M58" s="134">
        <f t="shared" si="1"/>
        <v>0.6</v>
      </c>
      <c r="N58" s="134">
        <f t="shared" si="2"/>
        <v>0.8</v>
      </c>
    </row>
    <row r="59" spans="1:14">
      <c r="A59" s="101" t="s">
        <v>222</v>
      </c>
      <c r="B59" s="101" t="s">
        <v>95</v>
      </c>
      <c r="C59" s="101" t="s">
        <v>150</v>
      </c>
      <c r="D59" s="101">
        <v>5300</v>
      </c>
      <c r="E59" s="102">
        <v>0.22</v>
      </c>
      <c r="F59" s="102">
        <v>50.8</v>
      </c>
      <c r="G59" s="102">
        <v>0</v>
      </c>
      <c r="H59" s="102">
        <v>0.505</v>
      </c>
      <c r="I59" s="102">
        <v>6.8000000000000005E-2</v>
      </c>
      <c r="J59" s="102">
        <v>5.2999999999999999E-2</v>
      </c>
      <c r="K59" s="102">
        <v>4.5690656822799996E-3</v>
      </c>
      <c r="L59" s="134">
        <f t="shared" si="0"/>
        <v>1.0251460369142225E-3</v>
      </c>
      <c r="M59" s="134">
        <f t="shared" si="1"/>
        <v>0</v>
      </c>
      <c r="N59" s="134">
        <f t="shared" si="2"/>
        <v>0</v>
      </c>
    </row>
    <row r="60" spans="1:14">
      <c r="A60" s="101" t="s">
        <v>222</v>
      </c>
      <c r="B60" s="101" t="s">
        <v>95</v>
      </c>
      <c r="C60" s="101" t="s">
        <v>150</v>
      </c>
      <c r="D60" s="101">
        <v>5300</v>
      </c>
      <c r="E60" s="102">
        <v>0.22</v>
      </c>
      <c r="F60" s="102">
        <v>50.8</v>
      </c>
      <c r="G60" s="102">
        <v>0</v>
      </c>
      <c r="H60" s="102">
        <v>0.505</v>
      </c>
      <c r="I60" s="102">
        <v>6.8000000000000005E-2</v>
      </c>
      <c r="J60" s="102">
        <v>5.2999999999999999E-2</v>
      </c>
      <c r="K60" s="102">
        <v>1.07257907876E-2</v>
      </c>
      <c r="L60" s="134">
        <f t="shared" si="0"/>
        <v>2.4065099263778527E-3</v>
      </c>
      <c r="M60" s="134">
        <f t="shared" si="1"/>
        <v>0</v>
      </c>
      <c r="N60" s="134">
        <f t="shared" si="2"/>
        <v>0</v>
      </c>
    </row>
    <row r="61" spans="1:14">
      <c r="A61" s="101" t="s">
        <v>222</v>
      </c>
      <c r="B61" s="101" t="s">
        <v>95</v>
      </c>
      <c r="C61" s="101" t="s">
        <v>150</v>
      </c>
      <c r="D61" s="101">
        <v>1210</v>
      </c>
      <c r="E61" s="102">
        <v>0.22</v>
      </c>
      <c r="F61" s="102">
        <v>50.8</v>
      </c>
      <c r="G61" s="102">
        <v>0</v>
      </c>
      <c r="H61" s="102">
        <v>1.2450000000000001</v>
      </c>
      <c r="I61" s="102">
        <v>0.21299999999999999</v>
      </c>
      <c r="J61" s="102">
        <v>0.28799999999999998</v>
      </c>
      <c r="K61" s="102">
        <v>16.647958736300001</v>
      </c>
      <c r="L61" s="134">
        <f t="shared" si="0"/>
        <v>20.297191291296958</v>
      </c>
      <c r="M61" s="134">
        <f t="shared" si="1"/>
        <v>68.8</v>
      </c>
      <c r="N61" s="134">
        <f t="shared" si="2"/>
        <v>15.4</v>
      </c>
    </row>
    <row r="62" spans="1:14">
      <c r="A62" s="101" t="s">
        <v>222</v>
      </c>
      <c r="B62" s="101" t="s">
        <v>95</v>
      </c>
      <c r="C62" s="101" t="s">
        <v>150</v>
      </c>
      <c r="D62" s="101">
        <v>1330</v>
      </c>
      <c r="E62" s="102">
        <v>0.22</v>
      </c>
      <c r="F62" s="102">
        <v>50.8</v>
      </c>
      <c r="G62" s="102">
        <v>0</v>
      </c>
      <c r="H62" s="102">
        <v>1.395</v>
      </c>
      <c r="I62" s="102">
        <v>0.33900000000000002</v>
      </c>
      <c r="J62" s="102">
        <v>0.39300000000000002</v>
      </c>
      <c r="K62" s="102">
        <v>1.88199031327</v>
      </c>
      <c r="L62" s="134">
        <f t="shared" si="0"/>
        <v>3.1310672841872993</v>
      </c>
      <c r="M62" s="134">
        <f t="shared" si="1"/>
        <v>11.9</v>
      </c>
      <c r="N62" s="134">
        <f t="shared" si="2"/>
        <v>3.3</v>
      </c>
    </row>
    <row r="63" spans="1:14">
      <c r="A63" s="101" t="s">
        <v>222</v>
      </c>
      <c r="B63" s="101" t="s">
        <v>95</v>
      </c>
      <c r="C63" s="101" t="s">
        <v>150</v>
      </c>
      <c r="D63" s="101">
        <v>1330</v>
      </c>
      <c r="E63" s="102">
        <v>0.22</v>
      </c>
      <c r="F63" s="102">
        <v>50.8</v>
      </c>
      <c r="G63" s="102">
        <v>0</v>
      </c>
      <c r="H63" s="102">
        <v>1.395</v>
      </c>
      <c r="I63" s="102">
        <v>0.33900000000000002</v>
      </c>
      <c r="J63" s="102">
        <v>0.39300000000000002</v>
      </c>
      <c r="K63" s="102">
        <v>2.9001623565400002E-3</v>
      </c>
      <c r="L63" s="134">
        <f t="shared" si="0"/>
        <v>4.8250001125755984E-3</v>
      </c>
      <c r="M63" s="134">
        <f t="shared" si="1"/>
        <v>0</v>
      </c>
      <c r="N63" s="134">
        <f t="shared" si="2"/>
        <v>0</v>
      </c>
    </row>
    <row r="64" spans="1:14">
      <c r="A64" s="101" t="s">
        <v>222</v>
      </c>
      <c r="B64" s="101" t="s">
        <v>95</v>
      </c>
      <c r="C64" s="101" t="s">
        <v>150</v>
      </c>
      <c r="D64" s="101">
        <v>1330</v>
      </c>
      <c r="E64" s="102">
        <v>0.22</v>
      </c>
      <c r="F64" s="102">
        <v>50.8</v>
      </c>
      <c r="G64" s="102">
        <v>0</v>
      </c>
      <c r="H64" s="102">
        <v>1.395</v>
      </c>
      <c r="I64" s="102">
        <v>0.33900000000000002</v>
      </c>
      <c r="J64" s="102">
        <v>0.39300000000000002</v>
      </c>
      <c r="K64" s="102">
        <v>2.4946031544600001E-2</v>
      </c>
      <c r="L64" s="134">
        <f t="shared" si="0"/>
        <v>4.1502712680751022E-2</v>
      </c>
      <c r="M64" s="134">
        <f t="shared" si="1"/>
        <v>0.2</v>
      </c>
      <c r="N64" s="134">
        <f t="shared" si="2"/>
        <v>0</v>
      </c>
    </row>
    <row r="65" spans="1:14">
      <c r="A65" s="101" t="s">
        <v>222</v>
      </c>
      <c r="B65" s="101" t="s">
        <v>95</v>
      </c>
      <c r="C65" s="101" t="s">
        <v>150</v>
      </c>
      <c r="D65" s="101">
        <v>1330</v>
      </c>
      <c r="E65" s="102">
        <v>0.22</v>
      </c>
      <c r="F65" s="102">
        <v>50.8</v>
      </c>
      <c r="G65" s="102">
        <v>0</v>
      </c>
      <c r="H65" s="102">
        <v>1.395</v>
      </c>
      <c r="I65" s="102">
        <v>0.33900000000000002</v>
      </c>
      <c r="J65" s="102">
        <v>0.39300000000000002</v>
      </c>
      <c r="K65" s="102">
        <v>0.85144518795699997</v>
      </c>
      <c r="L65" s="134">
        <f t="shared" si="0"/>
        <v>1.416549359204061</v>
      </c>
      <c r="M65" s="134">
        <f t="shared" si="1"/>
        <v>5.4</v>
      </c>
      <c r="N65" s="134">
        <f t="shared" si="2"/>
        <v>1.5</v>
      </c>
    </row>
    <row r="66" spans="1:14">
      <c r="A66" s="101" t="s">
        <v>222</v>
      </c>
      <c r="B66" s="101" t="s">
        <v>95</v>
      </c>
      <c r="C66" s="101" t="s">
        <v>150</v>
      </c>
      <c r="D66" s="101">
        <v>6410</v>
      </c>
      <c r="E66" s="102">
        <v>0.22</v>
      </c>
      <c r="F66" s="102">
        <v>50.8</v>
      </c>
      <c r="G66" s="102">
        <v>0</v>
      </c>
      <c r="H66" s="102">
        <v>0.60699999999999998</v>
      </c>
      <c r="I66" s="102">
        <v>3.3000000000000002E-2</v>
      </c>
      <c r="J66" s="102">
        <v>2.5999999999999999E-2</v>
      </c>
      <c r="K66" s="102">
        <v>3.1442902732500002</v>
      </c>
      <c r="L66" s="134">
        <f t="shared" si="0"/>
        <v>0.34608154940905006</v>
      </c>
      <c r="M66" s="134">
        <f t="shared" si="1"/>
        <v>0.6</v>
      </c>
      <c r="N66" s="134">
        <f t="shared" si="2"/>
        <v>0.7</v>
      </c>
    </row>
    <row r="67" spans="1:14">
      <c r="A67" s="101" t="s">
        <v>222</v>
      </c>
      <c r="B67" s="101" t="s">
        <v>95</v>
      </c>
      <c r="C67" s="101" t="s">
        <v>150</v>
      </c>
      <c r="D67" s="101">
        <v>1411</v>
      </c>
      <c r="E67" s="102">
        <v>0.22</v>
      </c>
      <c r="F67" s="102">
        <v>50.8</v>
      </c>
      <c r="G67" s="102">
        <v>0</v>
      </c>
      <c r="H67" s="102">
        <v>1.4430000000000001</v>
      </c>
      <c r="I67" s="102">
        <v>0.22500000000000001</v>
      </c>
      <c r="J67" s="102">
        <v>0.43099999999999999</v>
      </c>
      <c r="K67" s="102">
        <v>0.43049227855700001</v>
      </c>
      <c r="L67" s="134">
        <f t="shared" ref="L67:L130" si="3">F67*J67*K67/12</f>
        <v>0.78546186171248367</v>
      </c>
      <c r="M67" s="134">
        <f t="shared" ref="M67:M130" si="4">ROUND(2.721*H67*L67,1)</f>
        <v>3.1</v>
      </c>
      <c r="N67" s="134">
        <f t="shared" ref="N67:N130" si="5">ROUND((2.721*I67*L67)+(E67*K67),1)</f>
        <v>0.6</v>
      </c>
    </row>
    <row r="68" spans="1:14">
      <c r="A68" s="101" t="s">
        <v>222</v>
      </c>
      <c r="B68" s="101" t="s">
        <v>95</v>
      </c>
      <c r="C68" s="101" t="s">
        <v>150</v>
      </c>
      <c r="D68" s="101">
        <v>1400</v>
      </c>
      <c r="E68" s="102">
        <v>0.22</v>
      </c>
      <c r="F68" s="102">
        <v>50.8</v>
      </c>
      <c r="G68" s="102">
        <v>0</v>
      </c>
      <c r="H68" s="102">
        <v>0.70899999999999996</v>
      </c>
      <c r="I68" s="102">
        <v>0.11700000000000001</v>
      </c>
      <c r="J68" s="102">
        <v>0.43099999999999999</v>
      </c>
      <c r="K68" s="102">
        <v>17.8676100721</v>
      </c>
      <c r="L68" s="134">
        <f t="shared" si="3"/>
        <v>32.600645750551259</v>
      </c>
      <c r="M68" s="134">
        <f t="shared" si="4"/>
        <v>62.9</v>
      </c>
      <c r="N68" s="134">
        <f t="shared" si="5"/>
        <v>14.3</v>
      </c>
    </row>
    <row r="69" spans="1:14">
      <c r="A69" s="101" t="s">
        <v>222</v>
      </c>
      <c r="B69" s="101" t="s">
        <v>95</v>
      </c>
      <c r="C69" s="101" t="s">
        <v>150</v>
      </c>
      <c r="D69" s="101">
        <v>1210</v>
      </c>
      <c r="E69" s="102">
        <v>0.22</v>
      </c>
      <c r="F69" s="102">
        <v>50.8</v>
      </c>
      <c r="G69" s="102">
        <v>0</v>
      </c>
      <c r="H69" s="102">
        <v>1.2450000000000001</v>
      </c>
      <c r="I69" s="102">
        <v>0.21299999999999999</v>
      </c>
      <c r="J69" s="102">
        <v>0.28799999999999998</v>
      </c>
      <c r="K69" s="102">
        <v>10.3126234266</v>
      </c>
      <c r="L69" s="134">
        <f t="shared" si="3"/>
        <v>12.573150481710719</v>
      </c>
      <c r="M69" s="134">
        <f t="shared" si="4"/>
        <v>42.6</v>
      </c>
      <c r="N69" s="134">
        <f t="shared" si="5"/>
        <v>9.6</v>
      </c>
    </row>
    <row r="70" spans="1:14">
      <c r="A70" s="101" t="s">
        <v>222</v>
      </c>
      <c r="B70" s="101" t="s">
        <v>95</v>
      </c>
      <c r="C70" s="101" t="s">
        <v>150</v>
      </c>
      <c r="D70" s="101">
        <v>3100</v>
      </c>
      <c r="E70" s="102">
        <v>0.22</v>
      </c>
      <c r="F70" s="102">
        <v>50.8</v>
      </c>
      <c r="G70" s="102">
        <v>0</v>
      </c>
      <c r="H70" s="102">
        <v>0.69099999999999995</v>
      </c>
      <c r="I70" s="102">
        <v>3.5999999999999997E-2</v>
      </c>
      <c r="J70" s="102">
        <v>0.26200000000000001</v>
      </c>
      <c r="K70" s="102">
        <v>7.4223246887999998</v>
      </c>
      <c r="L70" s="134">
        <f t="shared" si="3"/>
        <v>8.2323477231710402</v>
      </c>
      <c r="M70" s="134">
        <f t="shared" si="4"/>
        <v>15.5</v>
      </c>
      <c r="N70" s="134">
        <f t="shared" si="5"/>
        <v>2.4</v>
      </c>
    </row>
    <row r="71" spans="1:14">
      <c r="A71" s="101" t="s">
        <v>222</v>
      </c>
      <c r="B71" s="101" t="s">
        <v>95</v>
      </c>
      <c r="C71" s="101" t="s">
        <v>150</v>
      </c>
      <c r="D71" s="101">
        <v>1700</v>
      </c>
      <c r="E71" s="102">
        <v>0.22</v>
      </c>
      <c r="F71" s="102">
        <v>50.8</v>
      </c>
      <c r="G71" s="102">
        <v>0</v>
      </c>
      <c r="H71" s="102">
        <v>0.96799999999999997</v>
      </c>
      <c r="I71" s="102">
        <v>0.125</v>
      </c>
      <c r="J71" s="102">
        <v>0.34100000000000003</v>
      </c>
      <c r="K71" s="102">
        <v>31.286708240399999</v>
      </c>
      <c r="L71" s="134">
        <f t="shared" si="3"/>
        <v>45.164449125566762</v>
      </c>
      <c r="M71" s="134">
        <f t="shared" si="4"/>
        <v>119</v>
      </c>
      <c r="N71" s="134">
        <f t="shared" si="5"/>
        <v>22.2</v>
      </c>
    </row>
    <row r="72" spans="1:14">
      <c r="A72" s="101" t="s">
        <v>222</v>
      </c>
      <c r="B72" s="101" t="s">
        <v>95</v>
      </c>
      <c r="C72" s="101" t="s">
        <v>150</v>
      </c>
      <c r="D72" s="101">
        <v>8140</v>
      </c>
      <c r="E72" s="102">
        <v>0.22</v>
      </c>
      <c r="F72" s="102">
        <v>50.8</v>
      </c>
      <c r="G72" s="102">
        <v>0</v>
      </c>
      <c r="H72" s="102">
        <v>0.98599999999999999</v>
      </c>
      <c r="I72" s="102">
        <v>0.14299999999999999</v>
      </c>
      <c r="J72" s="102">
        <v>0.44600000000000001</v>
      </c>
      <c r="K72" s="102">
        <v>0.61190796803500003</v>
      </c>
      <c r="L72" s="134">
        <f t="shared" si="3"/>
        <v>1.1553230375146157</v>
      </c>
      <c r="M72" s="134">
        <f t="shared" si="4"/>
        <v>3.1</v>
      </c>
      <c r="N72" s="134">
        <f t="shared" si="5"/>
        <v>0.6</v>
      </c>
    </row>
    <row r="73" spans="1:14">
      <c r="A73" s="101" t="s">
        <v>222</v>
      </c>
      <c r="B73" s="101" t="s">
        <v>95</v>
      </c>
      <c r="C73" s="101" t="s">
        <v>150</v>
      </c>
      <c r="D73" s="101">
        <v>3100</v>
      </c>
      <c r="E73" s="102">
        <v>0.22</v>
      </c>
      <c r="F73" s="102">
        <v>50.8</v>
      </c>
      <c r="G73" s="102">
        <v>0</v>
      </c>
      <c r="H73" s="102">
        <v>0.69099999999999995</v>
      </c>
      <c r="I73" s="102">
        <v>3.5999999999999997E-2</v>
      </c>
      <c r="J73" s="102">
        <v>0.26200000000000001</v>
      </c>
      <c r="K73" s="102">
        <v>3.5106904339099998</v>
      </c>
      <c r="L73" s="134">
        <f t="shared" si="3"/>
        <v>3.8938237832640445</v>
      </c>
      <c r="M73" s="134">
        <f t="shared" si="4"/>
        <v>7.3</v>
      </c>
      <c r="N73" s="134">
        <f t="shared" si="5"/>
        <v>1.2</v>
      </c>
    </row>
    <row r="74" spans="1:14">
      <c r="A74" s="101" t="s">
        <v>222</v>
      </c>
      <c r="B74" s="101" t="s">
        <v>95</v>
      </c>
      <c r="C74" s="101" t="s">
        <v>150</v>
      </c>
      <c r="D74" s="101">
        <v>3100</v>
      </c>
      <c r="E74" s="102">
        <v>0.22</v>
      </c>
      <c r="F74" s="102">
        <v>50.8</v>
      </c>
      <c r="G74" s="102">
        <v>0</v>
      </c>
      <c r="H74" s="102">
        <v>0.69099999999999995</v>
      </c>
      <c r="I74" s="102">
        <v>3.5999999999999997E-2</v>
      </c>
      <c r="J74" s="102">
        <v>0.26200000000000001</v>
      </c>
      <c r="K74" s="102">
        <v>0.64534672031600004</v>
      </c>
      <c r="L74" s="134">
        <f t="shared" si="3"/>
        <v>0.71577555905981949</v>
      </c>
      <c r="M74" s="134">
        <f t="shared" si="4"/>
        <v>1.3</v>
      </c>
      <c r="N74" s="134">
        <f t="shared" si="5"/>
        <v>0.2</v>
      </c>
    </row>
    <row r="75" spans="1:14">
      <c r="A75" s="101" t="s">
        <v>222</v>
      </c>
      <c r="B75" s="101" t="s">
        <v>95</v>
      </c>
      <c r="C75" s="101" t="s">
        <v>150</v>
      </c>
      <c r="D75" s="101">
        <v>3100</v>
      </c>
      <c r="E75" s="102">
        <v>0.22</v>
      </c>
      <c r="F75" s="102">
        <v>50.8</v>
      </c>
      <c r="G75" s="102">
        <v>0</v>
      </c>
      <c r="H75" s="102">
        <v>0.69099999999999995</v>
      </c>
      <c r="I75" s="102">
        <v>3.5999999999999997E-2</v>
      </c>
      <c r="J75" s="102">
        <v>0.26200000000000001</v>
      </c>
      <c r="K75" s="102">
        <v>0.32025649226800001</v>
      </c>
      <c r="L75" s="134">
        <f t="shared" si="3"/>
        <v>0.35520715079084769</v>
      </c>
      <c r="M75" s="134">
        <f t="shared" si="4"/>
        <v>0.7</v>
      </c>
      <c r="N75" s="134">
        <f t="shared" si="5"/>
        <v>0.1</v>
      </c>
    </row>
    <row r="76" spans="1:14">
      <c r="A76" s="101" t="s">
        <v>222</v>
      </c>
      <c r="B76" s="101" t="s">
        <v>95</v>
      </c>
      <c r="C76" s="101" t="s">
        <v>150</v>
      </c>
      <c r="D76" s="101">
        <v>1400</v>
      </c>
      <c r="E76" s="102">
        <v>0.22</v>
      </c>
      <c r="F76" s="102">
        <v>50.8</v>
      </c>
      <c r="G76" s="102">
        <v>0</v>
      </c>
      <c r="H76" s="102">
        <v>0.70899999999999996</v>
      </c>
      <c r="I76" s="102">
        <v>0.11700000000000001</v>
      </c>
      <c r="J76" s="102">
        <v>0.43099999999999999</v>
      </c>
      <c r="K76" s="102">
        <v>5.3551968557E-2</v>
      </c>
      <c r="L76" s="134">
        <f t="shared" si="3"/>
        <v>9.7709136763483639E-2</v>
      </c>
      <c r="M76" s="134">
        <f t="shared" si="4"/>
        <v>0.2</v>
      </c>
      <c r="N76" s="134">
        <f t="shared" si="5"/>
        <v>0</v>
      </c>
    </row>
    <row r="77" spans="1:14">
      <c r="A77" s="101" t="s">
        <v>222</v>
      </c>
      <c r="B77" s="101" t="s">
        <v>95</v>
      </c>
      <c r="C77" s="101" t="s">
        <v>150</v>
      </c>
      <c r="D77" s="101">
        <v>6172</v>
      </c>
      <c r="E77" s="102">
        <v>0.22</v>
      </c>
      <c r="F77" s="102">
        <v>50.8</v>
      </c>
      <c r="G77" s="102">
        <v>0</v>
      </c>
      <c r="H77" s="102">
        <v>0.60699999999999998</v>
      </c>
      <c r="I77" s="102">
        <v>3.3000000000000002E-2</v>
      </c>
      <c r="J77" s="102">
        <v>2.5999999999999999E-2</v>
      </c>
      <c r="K77" s="102">
        <v>1.4123771569800001</v>
      </c>
      <c r="L77" s="134">
        <f t="shared" si="3"/>
        <v>0.15545564574493201</v>
      </c>
      <c r="M77" s="134">
        <f t="shared" si="4"/>
        <v>0.3</v>
      </c>
      <c r="N77" s="134">
        <f t="shared" si="5"/>
        <v>0.3</v>
      </c>
    </row>
    <row r="78" spans="1:14">
      <c r="A78" s="101" t="s">
        <v>222</v>
      </c>
      <c r="B78" s="101" t="s">
        <v>95</v>
      </c>
      <c r="C78" s="101" t="s">
        <v>150</v>
      </c>
      <c r="D78" s="101">
        <v>6410</v>
      </c>
      <c r="E78" s="102">
        <v>0.22</v>
      </c>
      <c r="F78" s="102">
        <v>50.8</v>
      </c>
      <c r="G78" s="102">
        <v>0</v>
      </c>
      <c r="H78" s="102">
        <v>0.60699999999999998</v>
      </c>
      <c r="I78" s="102">
        <v>3.3000000000000002E-2</v>
      </c>
      <c r="J78" s="102">
        <v>2.5999999999999999E-2</v>
      </c>
      <c r="K78" s="102">
        <v>3.8915714325499999E-2</v>
      </c>
      <c r="L78" s="134">
        <f t="shared" si="3"/>
        <v>4.2833229567600332E-3</v>
      </c>
      <c r="M78" s="134">
        <f t="shared" si="4"/>
        <v>0</v>
      </c>
      <c r="N78" s="134">
        <f t="shared" si="5"/>
        <v>0</v>
      </c>
    </row>
    <row r="79" spans="1:14">
      <c r="A79" s="101" t="s">
        <v>222</v>
      </c>
      <c r="B79" s="101" t="s">
        <v>95</v>
      </c>
      <c r="C79" s="101" t="s">
        <v>150</v>
      </c>
      <c r="D79" s="101">
        <v>6410</v>
      </c>
      <c r="E79" s="102">
        <v>0.22</v>
      </c>
      <c r="F79" s="102">
        <v>50.8</v>
      </c>
      <c r="G79" s="102">
        <v>0</v>
      </c>
      <c r="H79" s="102">
        <v>0.60699999999999998</v>
      </c>
      <c r="I79" s="102">
        <v>3.3000000000000002E-2</v>
      </c>
      <c r="J79" s="102">
        <v>2.5999999999999999E-2</v>
      </c>
      <c r="K79" s="102">
        <v>5.61261708171E-4</v>
      </c>
      <c r="L79" s="134">
        <f t="shared" si="3"/>
        <v>6.1776205346021396E-5</v>
      </c>
      <c r="M79" s="134">
        <f t="shared" si="4"/>
        <v>0</v>
      </c>
      <c r="N79" s="134">
        <f t="shared" si="5"/>
        <v>0</v>
      </c>
    </row>
    <row r="80" spans="1:14">
      <c r="A80" s="101" t="s">
        <v>222</v>
      </c>
      <c r="B80" s="101" t="s">
        <v>95</v>
      </c>
      <c r="C80" s="101" t="s">
        <v>150</v>
      </c>
      <c r="D80" s="101">
        <v>6410</v>
      </c>
      <c r="E80" s="102">
        <v>0.22</v>
      </c>
      <c r="F80" s="102">
        <v>50.8</v>
      </c>
      <c r="G80" s="102">
        <v>0</v>
      </c>
      <c r="H80" s="102">
        <v>0.60699999999999998</v>
      </c>
      <c r="I80" s="102">
        <v>3.3000000000000002E-2</v>
      </c>
      <c r="J80" s="102">
        <v>2.5999999999999999E-2</v>
      </c>
      <c r="K80" s="102">
        <v>5.8953282262999996E-4</v>
      </c>
      <c r="L80" s="134">
        <f t="shared" si="3"/>
        <v>6.488791267747532E-5</v>
      </c>
      <c r="M80" s="134">
        <f t="shared" si="4"/>
        <v>0</v>
      </c>
      <c r="N80" s="134">
        <f t="shared" si="5"/>
        <v>0</v>
      </c>
    </row>
    <row r="81" spans="1:14">
      <c r="A81" s="101" t="s">
        <v>222</v>
      </c>
      <c r="B81" s="101" t="s">
        <v>95</v>
      </c>
      <c r="C81" s="101" t="s">
        <v>150</v>
      </c>
      <c r="D81" s="101">
        <v>6410</v>
      </c>
      <c r="E81" s="102">
        <v>0.22</v>
      </c>
      <c r="F81" s="102">
        <v>50.8</v>
      </c>
      <c r="G81" s="102">
        <v>0</v>
      </c>
      <c r="H81" s="102">
        <v>0.60699999999999998</v>
      </c>
      <c r="I81" s="102">
        <v>3.3000000000000002E-2</v>
      </c>
      <c r="J81" s="102">
        <v>2.5999999999999999E-2</v>
      </c>
      <c r="K81" s="102">
        <v>6.9542025045300001E-5</v>
      </c>
      <c r="L81" s="134">
        <f t="shared" si="3"/>
        <v>7.6542588899860209E-6</v>
      </c>
      <c r="M81" s="134">
        <f t="shared" si="4"/>
        <v>0</v>
      </c>
      <c r="N81" s="134">
        <f t="shared" si="5"/>
        <v>0</v>
      </c>
    </row>
    <row r="82" spans="1:14">
      <c r="A82" s="101" t="s">
        <v>222</v>
      </c>
      <c r="B82" s="101" t="s">
        <v>95</v>
      </c>
      <c r="C82" s="101" t="s">
        <v>150</v>
      </c>
      <c r="D82" s="101">
        <v>6410</v>
      </c>
      <c r="E82" s="102">
        <v>0.22</v>
      </c>
      <c r="F82" s="102">
        <v>50.8</v>
      </c>
      <c r="G82" s="102">
        <v>0</v>
      </c>
      <c r="H82" s="102">
        <v>0.60699999999999998</v>
      </c>
      <c r="I82" s="102">
        <v>3.3000000000000002E-2</v>
      </c>
      <c r="J82" s="102">
        <v>2.5999999999999999E-2</v>
      </c>
      <c r="K82" s="102">
        <v>2.1871947064700001E-3</v>
      </c>
      <c r="L82" s="134">
        <f t="shared" si="3"/>
        <v>2.4073723069213131E-4</v>
      </c>
      <c r="M82" s="134">
        <f t="shared" si="4"/>
        <v>0</v>
      </c>
      <c r="N82" s="134">
        <f t="shared" si="5"/>
        <v>0</v>
      </c>
    </row>
    <row r="83" spans="1:14">
      <c r="A83" s="101" t="s">
        <v>222</v>
      </c>
      <c r="B83" s="101" t="s">
        <v>95</v>
      </c>
      <c r="C83" s="101" t="s">
        <v>150</v>
      </c>
      <c r="D83" s="101">
        <v>6410</v>
      </c>
      <c r="E83" s="102">
        <v>0.22</v>
      </c>
      <c r="F83" s="102">
        <v>50.8</v>
      </c>
      <c r="G83" s="102">
        <v>0</v>
      </c>
      <c r="H83" s="102">
        <v>0.60699999999999998</v>
      </c>
      <c r="I83" s="102">
        <v>3.3000000000000002E-2</v>
      </c>
      <c r="J83" s="102">
        <v>2.5999999999999999E-2</v>
      </c>
      <c r="K83" s="102">
        <v>4.1640118013599996E-3</v>
      </c>
      <c r="L83" s="134">
        <f t="shared" si="3"/>
        <v>4.583188989363573E-4</v>
      </c>
      <c r="M83" s="134">
        <f t="shared" si="4"/>
        <v>0</v>
      </c>
      <c r="N83" s="134">
        <f t="shared" si="5"/>
        <v>0</v>
      </c>
    </row>
    <row r="84" spans="1:14">
      <c r="A84" s="101" t="s">
        <v>222</v>
      </c>
      <c r="B84" s="101" t="s">
        <v>95</v>
      </c>
      <c r="C84" s="101" t="s">
        <v>150</v>
      </c>
      <c r="D84" s="101">
        <v>6410</v>
      </c>
      <c r="E84" s="102">
        <v>0.22</v>
      </c>
      <c r="F84" s="102">
        <v>50.8</v>
      </c>
      <c r="G84" s="102">
        <v>0</v>
      </c>
      <c r="H84" s="102">
        <v>0.60699999999999998</v>
      </c>
      <c r="I84" s="102">
        <v>3.3000000000000002E-2</v>
      </c>
      <c r="J84" s="102">
        <v>2.5999999999999999E-2</v>
      </c>
      <c r="K84" s="102">
        <v>3.0180690279600002E-3</v>
      </c>
      <c r="L84" s="134">
        <f t="shared" si="3"/>
        <v>3.3218879767746398E-4</v>
      </c>
      <c r="M84" s="134">
        <f t="shared" si="4"/>
        <v>0</v>
      </c>
      <c r="N84" s="134">
        <f t="shared" si="5"/>
        <v>0</v>
      </c>
    </row>
    <row r="85" spans="1:14">
      <c r="A85" s="101" t="s">
        <v>222</v>
      </c>
      <c r="B85" s="101" t="s">
        <v>95</v>
      </c>
      <c r="C85" s="101" t="s">
        <v>150</v>
      </c>
      <c r="D85" s="101">
        <v>6172</v>
      </c>
      <c r="E85" s="102">
        <v>0.22</v>
      </c>
      <c r="F85" s="102">
        <v>50.8</v>
      </c>
      <c r="G85" s="102">
        <v>0</v>
      </c>
      <c r="H85" s="102">
        <v>0.60699999999999998</v>
      </c>
      <c r="I85" s="102">
        <v>3.3000000000000002E-2</v>
      </c>
      <c r="J85" s="102">
        <v>2.5999999999999999E-2</v>
      </c>
      <c r="K85" s="102">
        <v>3.8442900612900002E-4</v>
      </c>
      <c r="L85" s="134">
        <f t="shared" si="3"/>
        <v>4.2312819274598599E-5</v>
      </c>
      <c r="M85" s="134">
        <f t="shared" si="4"/>
        <v>0</v>
      </c>
      <c r="N85" s="134">
        <f t="shared" si="5"/>
        <v>0</v>
      </c>
    </row>
    <row r="86" spans="1:14">
      <c r="A86" s="101" t="s">
        <v>222</v>
      </c>
      <c r="B86" s="101" t="s">
        <v>93</v>
      </c>
      <c r="C86" s="101" t="s">
        <v>150</v>
      </c>
      <c r="D86" s="101">
        <v>4200</v>
      </c>
      <c r="E86" s="102">
        <v>0.22</v>
      </c>
      <c r="F86" s="102">
        <v>50.8</v>
      </c>
      <c r="G86" s="102">
        <v>0</v>
      </c>
      <c r="H86" s="102">
        <v>0.69099999999999995</v>
      </c>
      <c r="I86" s="102">
        <v>3.5999999999999997E-2</v>
      </c>
      <c r="J86" s="102">
        <v>0.26200000000000001</v>
      </c>
      <c r="K86" s="102">
        <v>1.0505651808000001</v>
      </c>
      <c r="L86" s="134">
        <f t="shared" si="3"/>
        <v>1.16521686086464</v>
      </c>
      <c r="M86" s="134">
        <f t="shared" si="4"/>
        <v>2.2000000000000002</v>
      </c>
      <c r="N86" s="134">
        <f t="shared" si="5"/>
        <v>0.3</v>
      </c>
    </row>
    <row r="87" spans="1:14">
      <c r="A87" s="101" t="s">
        <v>222</v>
      </c>
      <c r="B87" s="101" t="s">
        <v>93</v>
      </c>
      <c r="C87" s="101" t="s">
        <v>150</v>
      </c>
      <c r="D87" s="101">
        <v>3100</v>
      </c>
      <c r="E87" s="102">
        <v>0.22</v>
      </c>
      <c r="F87" s="102">
        <v>50.8</v>
      </c>
      <c r="G87" s="102">
        <v>0</v>
      </c>
      <c r="H87" s="102">
        <v>0.69099999999999995</v>
      </c>
      <c r="I87" s="102">
        <v>3.5999999999999997E-2</v>
      </c>
      <c r="J87" s="102">
        <v>0.26200000000000001</v>
      </c>
      <c r="K87" s="102">
        <v>0.34248886533400003</v>
      </c>
      <c r="L87" s="134">
        <f t="shared" si="3"/>
        <v>0.37986581683745052</v>
      </c>
      <c r="M87" s="134">
        <f t="shared" si="4"/>
        <v>0.7</v>
      </c>
      <c r="N87" s="134">
        <f t="shared" si="5"/>
        <v>0.1</v>
      </c>
    </row>
    <row r="88" spans="1:14">
      <c r="A88" s="101" t="s">
        <v>222</v>
      </c>
      <c r="B88" s="101" t="s">
        <v>93</v>
      </c>
      <c r="C88" s="101" t="s">
        <v>150</v>
      </c>
      <c r="D88" s="101">
        <v>4220</v>
      </c>
      <c r="E88" s="102">
        <v>0.22</v>
      </c>
      <c r="F88" s="102">
        <v>50.8</v>
      </c>
      <c r="G88" s="102">
        <v>0</v>
      </c>
      <c r="H88" s="102">
        <v>0.69099999999999995</v>
      </c>
      <c r="I88" s="102">
        <v>3.5999999999999997E-2</v>
      </c>
      <c r="J88" s="102">
        <v>0.26200000000000001</v>
      </c>
      <c r="K88" s="102">
        <v>5.3991381167299999E-5</v>
      </c>
      <c r="L88" s="134">
        <f t="shared" si="3"/>
        <v>5.9883640565358002E-5</v>
      </c>
      <c r="M88" s="134">
        <f t="shared" si="4"/>
        <v>0</v>
      </c>
      <c r="N88" s="134">
        <f t="shared" si="5"/>
        <v>0</v>
      </c>
    </row>
    <row r="89" spans="1:14">
      <c r="A89" s="101" t="s">
        <v>222</v>
      </c>
      <c r="B89" s="101" t="s">
        <v>95</v>
      </c>
      <c r="C89" s="101" t="s">
        <v>150</v>
      </c>
      <c r="D89" s="101">
        <v>1210</v>
      </c>
      <c r="E89" s="102">
        <v>0.22</v>
      </c>
      <c r="F89" s="102">
        <v>50.8</v>
      </c>
      <c r="G89" s="102">
        <v>0</v>
      </c>
      <c r="H89" s="102">
        <v>1.2450000000000001</v>
      </c>
      <c r="I89" s="102">
        <v>0.21299999999999999</v>
      </c>
      <c r="J89" s="102">
        <v>0.28799999999999998</v>
      </c>
      <c r="K89" s="102">
        <v>6.8147664509899997</v>
      </c>
      <c r="L89" s="134">
        <f t="shared" si="3"/>
        <v>8.3085632570470072</v>
      </c>
      <c r="M89" s="134">
        <f t="shared" si="4"/>
        <v>28.1</v>
      </c>
      <c r="N89" s="134">
        <f t="shared" si="5"/>
        <v>6.3</v>
      </c>
    </row>
    <row r="90" spans="1:14">
      <c r="A90" s="101" t="s">
        <v>222</v>
      </c>
      <c r="B90" s="101" t="s">
        <v>95</v>
      </c>
      <c r="C90" s="101" t="s">
        <v>150</v>
      </c>
      <c r="D90" s="101">
        <v>1330</v>
      </c>
      <c r="E90" s="102">
        <v>0.22</v>
      </c>
      <c r="F90" s="102">
        <v>50.8</v>
      </c>
      <c r="G90" s="102">
        <v>0</v>
      </c>
      <c r="H90" s="102">
        <v>1.395</v>
      </c>
      <c r="I90" s="102">
        <v>0.33900000000000002</v>
      </c>
      <c r="J90" s="102">
        <v>0.39300000000000002</v>
      </c>
      <c r="K90" s="102">
        <v>0.230151549737</v>
      </c>
      <c r="L90" s="134">
        <f t="shared" si="3"/>
        <v>0.38290313329744691</v>
      </c>
      <c r="M90" s="134">
        <f t="shared" si="4"/>
        <v>1.5</v>
      </c>
      <c r="N90" s="134">
        <f t="shared" si="5"/>
        <v>0.4</v>
      </c>
    </row>
    <row r="91" spans="1:14">
      <c r="A91" s="101" t="s">
        <v>222</v>
      </c>
      <c r="B91" s="101" t="s">
        <v>95</v>
      </c>
      <c r="C91" s="101" t="s">
        <v>150</v>
      </c>
      <c r="D91" s="101">
        <v>1400</v>
      </c>
      <c r="E91" s="102">
        <v>0.22</v>
      </c>
      <c r="F91" s="102">
        <v>50.8</v>
      </c>
      <c r="G91" s="102">
        <v>0</v>
      </c>
      <c r="H91" s="102">
        <v>0.70899999999999996</v>
      </c>
      <c r="I91" s="102">
        <v>0.11700000000000001</v>
      </c>
      <c r="J91" s="102">
        <v>0.43099999999999999</v>
      </c>
      <c r="K91" s="102">
        <v>0.476720541996</v>
      </c>
      <c r="L91" s="134">
        <f t="shared" si="3"/>
        <v>0.86980841024116839</v>
      </c>
      <c r="M91" s="134">
        <f t="shared" si="4"/>
        <v>1.7</v>
      </c>
      <c r="N91" s="134">
        <f t="shared" si="5"/>
        <v>0.4</v>
      </c>
    </row>
    <row r="92" spans="1:14">
      <c r="A92" s="101" t="s">
        <v>222</v>
      </c>
      <c r="B92" s="101" t="s">
        <v>95</v>
      </c>
      <c r="C92" s="101" t="s">
        <v>150</v>
      </c>
      <c r="D92" s="101">
        <v>3100</v>
      </c>
      <c r="E92" s="102">
        <v>0.22</v>
      </c>
      <c r="F92" s="102">
        <v>50.8</v>
      </c>
      <c r="G92" s="102">
        <v>0</v>
      </c>
      <c r="H92" s="102">
        <v>0.69099999999999995</v>
      </c>
      <c r="I92" s="102">
        <v>3.5999999999999997E-2</v>
      </c>
      <c r="J92" s="102">
        <v>0.26200000000000001</v>
      </c>
      <c r="K92" s="102">
        <v>2.3117745562500001</v>
      </c>
      <c r="L92" s="134">
        <f t="shared" si="3"/>
        <v>2.5640662194887498</v>
      </c>
      <c r="M92" s="134">
        <f t="shared" si="4"/>
        <v>4.8</v>
      </c>
      <c r="N92" s="134">
        <f t="shared" si="5"/>
        <v>0.8</v>
      </c>
    </row>
    <row r="93" spans="1:14">
      <c r="A93" s="101" t="s">
        <v>222</v>
      </c>
      <c r="B93" s="101" t="s">
        <v>95</v>
      </c>
      <c r="C93" s="101" t="s">
        <v>150</v>
      </c>
      <c r="D93" s="101">
        <v>5300</v>
      </c>
      <c r="E93" s="102">
        <v>0.22</v>
      </c>
      <c r="F93" s="102">
        <v>50.8</v>
      </c>
      <c r="G93" s="102">
        <v>0</v>
      </c>
      <c r="H93" s="102">
        <v>0.505</v>
      </c>
      <c r="I93" s="102">
        <v>6.8000000000000005E-2</v>
      </c>
      <c r="J93" s="102">
        <v>5.2999999999999999E-2</v>
      </c>
      <c r="K93" s="102">
        <v>0.14710787777000001</v>
      </c>
      <c r="L93" s="134">
        <f t="shared" si="3"/>
        <v>3.3006104175662333E-2</v>
      </c>
      <c r="M93" s="134">
        <f t="shared" si="4"/>
        <v>0</v>
      </c>
      <c r="N93" s="134">
        <f t="shared" si="5"/>
        <v>0</v>
      </c>
    </row>
    <row r="94" spans="1:14">
      <c r="A94" s="101" t="s">
        <v>222</v>
      </c>
      <c r="B94" s="101" t="s">
        <v>95</v>
      </c>
      <c r="C94" s="101" t="s">
        <v>150</v>
      </c>
      <c r="D94" s="101">
        <v>4200</v>
      </c>
      <c r="E94" s="102">
        <v>0.22</v>
      </c>
      <c r="F94" s="102">
        <v>50.8</v>
      </c>
      <c r="G94" s="102">
        <v>0</v>
      </c>
      <c r="H94" s="102">
        <v>0.69099999999999995</v>
      </c>
      <c r="I94" s="102">
        <v>3.5999999999999997E-2</v>
      </c>
      <c r="J94" s="102">
        <v>0.26200000000000001</v>
      </c>
      <c r="K94" s="102">
        <v>2.2240118828900002</v>
      </c>
      <c r="L94" s="134">
        <f t="shared" si="3"/>
        <v>2.4667257130427287</v>
      </c>
      <c r="M94" s="134">
        <f t="shared" si="4"/>
        <v>4.5999999999999996</v>
      </c>
      <c r="N94" s="134">
        <f t="shared" si="5"/>
        <v>0.7</v>
      </c>
    </row>
    <row r="95" spans="1:14">
      <c r="A95" s="101" t="s">
        <v>222</v>
      </c>
      <c r="B95" s="101" t="s">
        <v>95</v>
      </c>
      <c r="C95" s="101" t="s">
        <v>150</v>
      </c>
      <c r="D95" s="101">
        <v>6410</v>
      </c>
      <c r="E95" s="102">
        <v>0.22</v>
      </c>
      <c r="F95" s="102">
        <v>50.8</v>
      </c>
      <c r="G95" s="102">
        <v>0</v>
      </c>
      <c r="H95" s="102">
        <v>0.60699999999999998</v>
      </c>
      <c r="I95" s="102">
        <v>3.3000000000000002E-2</v>
      </c>
      <c r="J95" s="102">
        <v>2.5999999999999999E-2</v>
      </c>
      <c r="K95" s="102">
        <v>0.18779317899100001</v>
      </c>
      <c r="L95" s="134">
        <f t="shared" si="3"/>
        <v>2.0669769234276068E-2</v>
      </c>
      <c r="M95" s="134">
        <f t="shared" si="4"/>
        <v>0</v>
      </c>
      <c r="N95" s="134">
        <f t="shared" si="5"/>
        <v>0</v>
      </c>
    </row>
    <row r="96" spans="1:14">
      <c r="A96" s="101" t="s">
        <v>223</v>
      </c>
      <c r="B96" s="101" t="s">
        <v>95</v>
      </c>
      <c r="C96" s="101" t="s">
        <v>150</v>
      </c>
      <c r="D96" s="101">
        <v>1330</v>
      </c>
      <c r="E96" s="102">
        <v>0.22</v>
      </c>
      <c r="F96" s="102">
        <v>50.8</v>
      </c>
      <c r="G96" s="102">
        <v>0</v>
      </c>
      <c r="H96" s="102">
        <v>1.395</v>
      </c>
      <c r="I96" s="102">
        <v>0.33900000000000002</v>
      </c>
      <c r="J96" s="102">
        <v>0.39300000000000002</v>
      </c>
      <c r="K96" s="102">
        <v>3.03350303186</v>
      </c>
      <c r="L96" s="134">
        <f t="shared" si="3"/>
        <v>5.0468389941054825</v>
      </c>
      <c r="M96" s="134">
        <f t="shared" si="4"/>
        <v>19.2</v>
      </c>
      <c r="N96" s="134">
        <f t="shared" si="5"/>
        <v>5.3</v>
      </c>
    </row>
    <row r="97" spans="1:14">
      <c r="A97" s="101" t="s">
        <v>223</v>
      </c>
      <c r="B97" s="101" t="s">
        <v>95</v>
      </c>
      <c r="C97" s="101" t="s">
        <v>150</v>
      </c>
      <c r="D97" s="101">
        <v>6410</v>
      </c>
      <c r="E97" s="102">
        <v>0.22</v>
      </c>
      <c r="F97" s="102">
        <v>50.8</v>
      </c>
      <c r="G97" s="102">
        <v>0</v>
      </c>
      <c r="H97" s="102">
        <v>0.60699999999999998</v>
      </c>
      <c r="I97" s="102">
        <v>3.3000000000000002E-2</v>
      </c>
      <c r="J97" s="102">
        <v>2.5999999999999999E-2</v>
      </c>
      <c r="K97" s="102">
        <v>2.73267204876</v>
      </c>
      <c r="L97" s="134">
        <f t="shared" si="3"/>
        <v>0.30077610350018397</v>
      </c>
      <c r="M97" s="134">
        <f t="shared" si="4"/>
        <v>0.5</v>
      </c>
      <c r="N97" s="134">
        <f t="shared" si="5"/>
        <v>0.6</v>
      </c>
    </row>
    <row r="98" spans="1:14">
      <c r="A98" s="101" t="s">
        <v>223</v>
      </c>
      <c r="B98" s="101" t="s">
        <v>95</v>
      </c>
      <c r="C98" s="101" t="s">
        <v>150</v>
      </c>
      <c r="D98" s="101">
        <v>5300</v>
      </c>
      <c r="E98" s="102">
        <v>0.22</v>
      </c>
      <c r="F98" s="102">
        <v>50.8</v>
      </c>
      <c r="G98" s="102">
        <v>0</v>
      </c>
      <c r="H98" s="102">
        <v>0.505</v>
      </c>
      <c r="I98" s="102">
        <v>6.8000000000000005E-2</v>
      </c>
      <c r="J98" s="102">
        <v>5.2999999999999999E-2</v>
      </c>
      <c r="K98" s="102">
        <v>0.78653887251499999</v>
      </c>
      <c r="L98" s="134">
        <f t="shared" si="3"/>
        <v>0.17647310502994881</v>
      </c>
      <c r="M98" s="134">
        <f t="shared" si="4"/>
        <v>0.2</v>
      </c>
      <c r="N98" s="134">
        <f t="shared" si="5"/>
        <v>0.2</v>
      </c>
    </row>
    <row r="99" spans="1:14">
      <c r="A99" s="101" t="s">
        <v>223</v>
      </c>
      <c r="B99" s="101" t="s">
        <v>95</v>
      </c>
      <c r="C99" s="101" t="s">
        <v>150</v>
      </c>
      <c r="D99" s="101">
        <v>4110</v>
      </c>
      <c r="E99" s="102">
        <v>0.22</v>
      </c>
      <c r="F99" s="102">
        <v>50.8</v>
      </c>
      <c r="G99" s="102">
        <v>0</v>
      </c>
      <c r="H99" s="102">
        <v>0.69099999999999995</v>
      </c>
      <c r="I99" s="102">
        <v>3.5999999999999997E-2</v>
      </c>
      <c r="J99" s="102">
        <v>0.26200000000000001</v>
      </c>
      <c r="K99" s="102">
        <v>0.41947059503200002</v>
      </c>
      <c r="L99" s="134">
        <f t="shared" si="3"/>
        <v>0.46524881930315892</v>
      </c>
      <c r="M99" s="134">
        <f t="shared" si="4"/>
        <v>0.9</v>
      </c>
      <c r="N99" s="134">
        <f t="shared" si="5"/>
        <v>0.1</v>
      </c>
    </row>
    <row r="100" spans="1:14">
      <c r="A100" s="101" t="s">
        <v>223</v>
      </c>
      <c r="B100" s="101" t="s">
        <v>95</v>
      </c>
      <c r="C100" s="101" t="s">
        <v>150</v>
      </c>
      <c r="D100" s="101">
        <v>4110</v>
      </c>
      <c r="E100" s="102">
        <v>0.22</v>
      </c>
      <c r="F100" s="102">
        <v>50.8</v>
      </c>
      <c r="G100" s="102">
        <v>0</v>
      </c>
      <c r="H100" s="102">
        <v>0.69099999999999995</v>
      </c>
      <c r="I100" s="102">
        <v>3.5999999999999997E-2</v>
      </c>
      <c r="J100" s="102">
        <v>0.26200000000000001</v>
      </c>
      <c r="K100" s="102">
        <v>0.62587587362999997</v>
      </c>
      <c r="L100" s="134">
        <f t="shared" si="3"/>
        <v>0.6941797939721539</v>
      </c>
      <c r="M100" s="134">
        <f t="shared" si="4"/>
        <v>1.3</v>
      </c>
      <c r="N100" s="134">
        <f t="shared" si="5"/>
        <v>0.2</v>
      </c>
    </row>
    <row r="101" spans="1:14">
      <c r="A101" s="101" t="s">
        <v>223</v>
      </c>
      <c r="B101" s="101" t="s">
        <v>95</v>
      </c>
      <c r="C101" s="101" t="s">
        <v>150</v>
      </c>
      <c r="D101" s="101">
        <v>1400</v>
      </c>
      <c r="E101" s="102">
        <v>0.22</v>
      </c>
      <c r="F101" s="102">
        <v>50.8</v>
      </c>
      <c r="G101" s="102">
        <v>0</v>
      </c>
      <c r="H101" s="102">
        <v>0.70899999999999996</v>
      </c>
      <c r="I101" s="102">
        <v>0.11700000000000001</v>
      </c>
      <c r="J101" s="102">
        <v>0.43099999999999999</v>
      </c>
      <c r="K101" s="102">
        <v>0.119672763443</v>
      </c>
      <c r="L101" s="134">
        <f t="shared" si="3"/>
        <v>0.21835093508598302</v>
      </c>
      <c r="M101" s="134">
        <f t="shared" si="4"/>
        <v>0.4</v>
      </c>
      <c r="N101" s="134">
        <f t="shared" si="5"/>
        <v>0.1</v>
      </c>
    </row>
    <row r="102" spans="1:14">
      <c r="A102" s="101" t="s">
        <v>223</v>
      </c>
      <c r="B102" s="101" t="s">
        <v>95</v>
      </c>
      <c r="C102" s="101" t="s">
        <v>150</v>
      </c>
      <c r="D102" s="101">
        <v>1400</v>
      </c>
      <c r="E102" s="102">
        <v>0.22</v>
      </c>
      <c r="F102" s="102">
        <v>50.8</v>
      </c>
      <c r="G102" s="102">
        <v>0</v>
      </c>
      <c r="H102" s="102">
        <v>0.70899999999999996</v>
      </c>
      <c r="I102" s="102">
        <v>0.11700000000000001</v>
      </c>
      <c r="J102" s="102">
        <v>0.43099999999999999</v>
      </c>
      <c r="K102" s="102">
        <v>0.74514610373300005</v>
      </c>
      <c r="L102" s="134">
        <f t="shared" si="3"/>
        <v>1.3595687426677741</v>
      </c>
      <c r="M102" s="134">
        <f t="shared" si="4"/>
        <v>2.6</v>
      </c>
      <c r="N102" s="134">
        <f t="shared" si="5"/>
        <v>0.6</v>
      </c>
    </row>
    <row r="103" spans="1:14">
      <c r="A103" s="101" t="s">
        <v>223</v>
      </c>
      <c r="B103" s="101" t="s">
        <v>95</v>
      </c>
      <c r="C103" s="101" t="s">
        <v>150</v>
      </c>
      <c r="D103" s="101">
        <v>4220</v>
      </c>
      <c r="E103" s="102">
        <v>0.22</v>
      </c>
      <c r="F103" s="102">
        <v>50.8</v>
      </c>
      <c r="G103" s="102">
        <v>0</v>
      </c>
      <c r="H103" s="102">
        <v>0.69099999999999995</v>
      </c>
      <c r="I103" s="102">
        <v>3.5999999999999997E-2</v>
      </c>
      <c r="J103" s="102">
        <v>0.26200000000000001</v>
      </c>
      <c r="K103" s="102">
        <v>1.2941677351600001</v>
      </c>
      <c r="L103" s="134">
        <f t="shared" si="3"/>
        <v>1.4354045739904613</v>
      </c>
      <c r="M103" s="134">
        <f t="shared" si="4"/>
        <v>2.7</v>
      </c>
      <c r="N103" s="134">
        <f t="shared" si="5"/>
        <v>0.4</v>
      </c>
    </row>
    <row r="104" spans="1:14">
      <c r="A104" s="101" t="s">
        <v>223</v>
      </c>
      <c r="B104" s="101" t="s">
        <v>95</v>
      </c>
      <c r="C104" s="101" t="s">
        <v>150</v>
      </c>
      <c r="D104" s="101">
        <v>4200</v>
      </c>
      <c r="E104" s="102">
        <v>0.22</v>
      </c>
      <c r="F104" s="102">
        <v>50.8</v>
      </c>
      <c r="G104" s="102">
        <v>0</v>
      </c>
      <c r="H104" s="102">
        <v>0.69099999999999995</v>
      </c>
      <c r="I104" s="102">
        <v>3.5999999999999997E-2</v>
      </c>
      <c r="J104" s="102">
        <v>0.26200000000000001</v>
      </c>
      <c r="K104" s="102">
        <v>0.98026825129600004</v>
      </c>
      <c r="L104" s="134">
        <f t="shared" si="3"/>
        <v>1.08724819312077</v>
      </c>
      <c r="M104" s="134">
        <f t="shared" si="4"/>
        <v>2</v>
      </c>
      <c r="N104" s="134">
        <f t="shared" si="5"/>
        <v>0.3</v>
      </c>
    </row>
    <row r="105" spans="1:14">
      <c r="A105" s="101" t="s">
        <v>223</v>
      </c>
      <c r="B105" s="101" t="s">
        <v>95</v>
      </c>
      <c r="C105" s="101" t="s">
        <v>150</v>
      </c>
      <c r="D105" s="101">
        <v>1330</v>
      </c>
      <c r="E105" s="102">
        <v>0.22</v>
      </c>
      <c r="F105" s="102">
        <v>50.8</v>
      </c>
      <c r="G105" s="102">
        <v>0</v>
      </c>
      <c r="H105" s="102">
        <v>1.395</v>
      </c>
      <c r="I105" s="102">
        <v>0.33900000000000002</v>
      </c>
      <c r="J105" s="102">
        <v>0.39300000000000002</v>
      </c>
      <c r="K105" s="102">
        <v>4.9959509107900001E-2</v>
      </c>
      <c r="L105" s="134">
        <f t="shared" si="3"/>
        <v>8.3117635302813228E-2</v>
      </c>
      <c r="M105" s="134">
        <f t="shared" si="4"/>
        <v>0.3</v>
      </c>
      <c r="N105" s="134">
        <f t="shared" si="5"/>
        <v>0.1</v>
      </c>
    </row>
    <row r="106" spans="1:14">
      <c r="A106" s="101" t="s">
        <v>223</v>
      </c>
      <c r="B106" s="101" t="s">
        <v>95</v>
      </c>
      <c r="C106" s="101" t="s">
        <v>150</v>
      </c>
      <c r="D106" s="101">
        <v>1330</v>
      </c>
      <c r="E106" s="102">
        <v>0.22</v>
      </c>
      <c r="F106" s="102">
        <v>50.8</v>
      </c>
      <c r="G106" s="102">
        <v>0</v>
      </c>
      <c r="H106" s="102">
        <v>1.395</v>
      </c>
      <c r="I106" s="102">
        <v>0.33900000000000002</v>
      </c>
      <c r="J106" s="102">
        <v>0.39300000000000002</v>
      </c>
      <c r="K106" s="102">
        <v>1.42177425083</v>
      </c>
      <c r="L106" s="134">
        <f t="shared" si="3"/>
        <v>2.3654058211058708</v>
      </c>
      <c r="M106" s="134">
        <f t="shared" si="4"/>
        <v>9</v>
      </c>
      <c r="N106" s="134">
        <f t="shared" si="5"/>
        <v>2.5</v>
      </c>
    </row>
    <row r="107" spans="1:14">
      <c r="A107" s="101" t="s">
        <v>223</v>
      </c>
      <c r="B107" s="101" t="s">
        <v>95</v>
      </c>
      <c r="C107" s="101" t="s">
        <v>150</v>
      </c>
      <c r="D107" s="101">
        <v>6172</v>
      </c>
      <c r="E107" s="102">
        <v>0.22</v>
      </c>
      <c r="F107" s="102">
        <v>50.8</v>
      </c>
      <c r="G107" s="102">
        <v>0</v>
      </c>
      <c r="H107" s="102">
        <v>0.60699999999999998</v>
      </c>
      <c r="I107" s="102">
        <v>3.3000000000000002E-2</v>
      </c>
      <c r="J107" s="102">
        <v>2.5999999999999999E-2</v>
      </c>
      <c r="K107" s="102">
        <v>0.72263567204500001</v>
      </c>
      <c r="L107" s="134">
        <f t="shared" si="3"/>
        <v>7.9538099636419668E-2</v>
      </c>
      <c r="M107" s="134">
        <f t="shared" si="4"/>
        <v>0.1</v>
      </c>
      <c r="N107" s="134">
        <f t="shared" si="5"/>
        <v>0.2</v>
      </c>
    </row>
    <row r="108" spans="1:14">
      <c r="A108" s="101" t="s">
        <v>223</v>
      </c>
      <c r="B108" s="101" t="s">
        <v>95</v>
      </c>
      <c r="C108" s="101" t="s">
        <v>150</v>
      </c>
      <c r="D108" s="101">
        <v>4200</v>
      </c>
      <c r="E108" s="102">
        <v>0.22</v>
      </c>
      <c r="F108" s="102">
        <v>50.8</v>
      </c>
      <c r="G108" s="102">
        <v>0</v>
      </c>
      <c r="H108" s="102">
        <v>0.69099999999999995</v>
      </c>
      <c r="I108" s="102">
        <v>3.5999999999999997E-2</v>
      </c>
      <c r="J108" s="102">
        <v>0.26200000000000001</v>
      </c>
      <c r="K108" s="102">
        <v>0.71704185598699999</v>
      </c>
      <c r="L108" s="134">
        <f t="shared" si="3"/>
        <v>0.7952950238703812</v>
      </c>
      <c r="M108" s="134">
        <f t="shared" si="4"/>
        <v>1.5</v>
      </c>
      <c r="N108" s="134">
        <f t="shared" si="5"/>
        <v>0.2</v>
      </c>
    </row>
    <row r="109" spans="1:14">
      <c r="A109" s="101" t="s">
        <v>223</v>
      </c>
      <c r="B109" s="101" t="s">
        <v>95</v>
      </c>
      <c r="C109" s="101" t="s">
        <v>150</v>
      </c>
      <c r="D109" s="101">
        <v>1330</v>
      </c>
      <c r="E109" s="102">
        <v>0.22</v>
      </c>
      <c r="F109" s="102">
        <v>50.8</v>
      </c>
      <c r="G109" s="102">
        <v>0</v>
      </c>
      <c r="H109" s="102">
        <v>1.395</v>
      </c>
      <c r="I109" s="102">
        <v>0.33900000000000002</v>
      </c>
      <c r="J109" s="102">
        <v>0.39300000000000002</v>
      </c>
      <c r="K109" s="102">
        <v>7.5872235457399997</v>
      </c>
      <c r="L109" s="134">
        <f t="shared" si="3"/>
        <v>12.622863813047639</v>
      </c>
      <c r="M109" s="134">
        <f t="shared" si="4"/>
        <v>47.9</v>
      </c>
      <c r="N109" s="134">
        <f t="shared" si="5"/>
        <v>13.3</v>
      </c>
    </row>
    <row r="110" spans="1:14">
      <c r="A110" s="101" t="s">
        <v>223</v>
      </c>
      <c r="B110" s="101" t="s">
        <v>95</v>
      </c>
      <c r="C110" s="101" t="s">
        <v>150</v>
      </c>
      <c r="D110" s="101">
        <v>1710</v>
      </c>
      <c r="E110" s="102">
        <v>0.22</v>
      </c>
      <c r="F110" s="102">
        <v>50.8</v>
      </c>
      <c r="G110" s="102">
        <v>0</v>
      </c>
      <c r="H110" s="102">
        <v>0.96799999999999997</v>
      </c>
      <c r="I110" s="102">
        <v>0.125</v>
      </c>
      <c r="J110" s="102">
        <v>0.34100000000000003</v>
      </c>
      <c r="K110" s="102">
        <v>7.7445193478300001E-3</v>
      </c>
      <c r="L110" s="134">
        <f t="shared" si="3"/>
        <v>1.1179729979882461E-2</v>
      </c>
      <c r="M110" s="134">
        <f t="shared" si="4"/>
        <v>0</v>
      </c>
      <c r="N110" s="134">
        <f t="shared" si="5"/>
        <v>0</v>
      </c>
    </row>
    <row r="111" spans="1:14">
      <c r="A111" s="101" t="s">
        <v>223</v>
      </c>
      <c r="B111" s="101" t="s">
        <v>95</v>
      </c>
      <c r="C111" s="101" t="s">
        <v>150</v>
      </c>
      <c r="D111" s="101">
        <v>4110</v>
      </c>
      <c r="E111" s="102">
        <v>0.22</v>
      </c>
      <c r="F111" s="102">
        <v>50.8</v>
      </c>
      <c r="G111" s="102">
        <v>0</v>
      </c>
      <c r="H111" s="102">
        <v>0.69099999999999995</v>
      </c>
      <c r="I111" s="102">
        <v>3.5999999999999997E-2</v>
      </c>
      <c r="J111" s="102">
        <v>0.26200000000000001</v>
      </c>
      <c r="K111" s="102">
        <v>1.7050333763000001</v>
      </c>
      <c r="L111" s="134">
        <f t="shared" si="3"/>
        <v>1.8911093521002067</v>
      </c>
      <c r="M111" s="134">
        <f t="shared" si="4"/>
        <v>3.6</v>
      </c>
      <c r="N111" s="134">
        <f t="shared" si="5"/>
        <v>0.6</v>
      </c>
    </row>
    <row r="112" spans="1:14">
      <c r="A112" s="101" t="s">
        <v>223</v>
      </c>
      <c r="B112" s="101" t="s">
        <v>95</v>
      </c>
      <c r="C112" s="101" t="s">
        <v>150</v>
      </c>
      <c r="D112" s="101">
        <v>1400</v>
      </c>
      <c r="E112" s="102">
        <v>0.22</v>
      </c>
      <c r="F112" s="102">
        <v>50.8</v>
      </c>
      <c r="G112" s="102">
        <v>0</v>
      </c>
      <c r="H112" s="102">
        <v>0.70899999999999996</v>
      </c>
      <c r="I112" s="102">
        <v>0.11700000000000001</v>
      </c>
      <c r="J112" s="102">
        <v>0.43099999999999999</v>
      </c>
      <c r="K112" s="102">
        <v>0.257512244256</v>
      </c>
      <c r="L112" s="134">
        <f t="shared" si="3"/>
        <v>0.46984825712802242</v>
      </c>
      <c r="M112" s="134">
        <f t="shared" si="4"/>
        <v>0.9</v>
      </c>
      <c r="N112" s="134">
        <f t="shared" si="5"/>
        <v>0.2</v>
      </c>
    </row>
    <row r="113" spans="1:14">
      <c r="A113" s="101" t="s">
        <v>223</v>
      </c>
      <c r="B113" s="101" t="s">
        <v>95</v>
      </c>
      <c r="C113" s="101" t="s">
        <v>150</v>
      </c>
      <c r="D113" s="101">
        <v>5300</v>
      </c>
      <c r="E113" s="102">
        <v>0.22</v>
      </c>
      <c r="F113" s="102">
        <v>50.8</v>
      </c>
      <c r="G113" s="102">
        <v>0</v>
      </c>
      <c r="H113" s="102">
        <v>0.505</v>
      </c>
      <c r="I113" s="102">
        <v>6.8000000000000005E-2</v>
      </c>
      <c r="J113" s="102">
        <v>5.2999999999999999E-2</v>
      </c>
      <c r="K113" s="102">
        <v>1.03200917763</v>
      </c>
      <c r="L113" s="134">
        <f t="shared" si="3"/>
        <v>0.23154845915425096</v>
      </c>
      <c r="M113" s="134">
        <f t="shared" si="4"/>
        <v>0.3</v>
      </c>
      <c r="N113" s="134">
        <f t="shared" si="5"/>
        <v>0.3</v>
      </c>
    </row>
    <row r="114" spans="1:14">
      <c r="A114" s="101" t="s">
        <v>223</v>
      </c>
      <c r="B114" s="101" t="s">
        <v>95</v>
      </c>
      <c r="C114" s="101" t="s">
        <v>150</v>
      </c>
      <c r="D114" s="101">
        <v>6172</v>
      </c>
      <c r="E114" s="102">
        <v>0.22</v>
      </c>
      <c r="F114" s="102">
        <v>50.8</v>
      </c>
      <c r="G114" s="102">
        <v>0</v>
      </c>
      <c r="H114" s="102">
        <v>0.60699999999999998</v>
      </c>
      <c r="I114" s="102">
        <v>3.3000000000000002E-2</v>
      </c>
      <c r="J114" s="102">
        <v>2.5999999999999999E-2</v>
      </c>
      <c r="K114" s="102">
        <v>0.37185357408899999</v>
      </c>
      <c r="L114" s="134">
        <f t="shared" si="3"/>
        <v>4.0928683388062596E-2</v>
      </c>
      <c r="M114" s="134">
        <f t="shared" si="4"/>
        <v>0.1</v>
      </c>
      <c r="N114" s="134">
        <f t="shared" si="5"/>
        <v>0.1</v>
      </c>
    </row>
    <row r="115" spans="1:14">
      <c r="A115" s="101" t="s">
        <v>223</v>
      </c>
      <c r="B115" s="101" t="s">
        <v>95</v>
      </c>
      <c r="C115" s="101" t="s">
        <v>150</v>
      </c>
      <c r="D115" s="101">
        <v>1330</v>
      </c>
      <c r="E115" s="102">
        <v>0.22</v>
      </c>
      <c r="F115" s="102">
        <v>50.8</v>
      </c>
      <c r="G115" s="102">
        <v>0</v>
      </c>
      <c r="H115" s="102">
        <v>1.395</v>
      </c>
      <c r="I115" s="102">
        <v>0.33900000000000002</v>
      </c>
      <c r="J115" s="102">
        <v>0.39300000000000002</v>
      </c>
      <c r="K115" s="102">
        <v>0.84012087409400005</v>
      </c>
      <c r="L115" s="134">
        <f t="shared" si="3"/>
        <v>1.3977090982301881</v>
      </c>
      <c r="M115" s="134">
        <f t="shared" si="4"/>
        <v>5.3</v>
      </c>
      <c r="N115" s="134">
        <f t="shared" si="5"/>
        <v>1.5</v>
      </c>
    </row>
    <row r="116" spans="1:14">
      <c r="A116" s="101" t="s">
        <v>223</v>
      </c>
      <c r="B116" s="101" t="s">
        <v>95</v>
      </c>
      <c r="C116" s="101" t="s">
        <v>150</v>
      </c>
      <c r="D116" s="101">
        <v>1710</v>
      </c>
      <c r="E116" s="102">
        <v>0.22</v>
      </c>
      <c r="F116" s="102">
        <v>50.8</v>
      </c>
      <c r="G116" s="102">
        <v>0</v>
      </c>
      <c r="H116" s="102">
        <v>0.96799999999999997</v>
      </c>
      <c r="I116" s="102">
        <v>0.125</v>
      </c>
      <c r="J116" s="102">
        <v>0.34100000000000003</v>
      </c>
      <c r="K116" s="102">
        <v>8.9117242912099999E-3</v>
      </c>
      <c r="L116" s="134">
        <f t="shared" si="3"/>
        <v>1.2864668129314383E-2</v>
      </c>
      <c r="M116" s="134">
        <f t="shared" si="4"/>
        <v>0</v>
      </c>
      <c r="N116" s="134">
        <f t="shared" si="5"/>
        <v>0</v>
      </c>
    </row>
    <row r="117" spans="1:14">
      <c r="A117" s="101" t="s">
        <v>223</v>
      </c>
      <c r="B117" s="101" t="s">
        <v>95</v>
      </c>
      <c r="C117" s="101" t="s">
        <v>150</v>
      </c>
      <c r="D117" s="101">
        <v>4110</v>
      </c>
      <c r="E117" s="102">
        <v>0.22</v>
      </c>
      <c r="F117" s="102">
        <v>50.8</v>
      </c>
      <c r="G117" s="102">
        <v>0</v>
      </c>
      <c r="H117" s="102">
        <v>0.69099999999999995</v>
      </c>
      <c r="I117" s="102">
        <v>3.5999999999999997E-2</v>
      </c>
      <c r="J117" s="102">
        <v>0.26200000000000001</v>
      </c>
      <c r="K117" s="102">
        <v>2.2310611857299998</v>
      </c>
      <c r="L117" s="134">
        <f t="shared" si="3"/>
        <v>2.4745443297993339</v>
      </c>
      <c r="M117" s="134">
        <f t="shared" si="4"/>
        <v>4.7</v>
      </c>
      <c r="N117" s="134">
        <f t="shared" si="5"/>
        <v>0.7</v>
      </c>
    </row>
    <row r="118" spans="1:14">
      <c r="A118" s="101" t="s">
        <v>223</v>
      </c>
      <c r="B118" s="101" t="s">
        <v>95</v>
      </c>
      <c r="C118" s="101" t="s">
        <v>150</v>
      </c>
      <c r="D118" s="101">
        <v>1400</v>
      </c>
      <c r="E118" s="102">
        <v>0.22</v>
      </c>
      <c r="F118" s="102">
        <v>50.8</v>
      </c>
      <c r="G118" s="102">
        <v>0</v>
      </c>
      <c r="H118" s="102">
        <v>0.70899999999999996</v>
      </c>
      <c r="I118" s="102">
        <v>0.11700000000000001</v>
      </c>
      <c r="J118" s="102">
        <v>0.43099999999999999</v>
      </c>
      <c r="K118" s="102">
        <v>0.54313120533899995</v>
      </c>
      <c r="L118" s="134">
        <f t="shared" si="3"/>
        <v>0.9909790928880281</v>
      </c>
      <c r="M118" s="134">
        <f t="shared" si="4"/>
        <v>1.9</v>
      </c>
      <c r="N118" s="134">
        <f t="shared" si="5"/>
        <v>0.4</v>
      </c>
    </row>
    <row r="119" spans="1:14">
      <c r="A119" s="101" t="s">
        <v>223</v>
      </c>
      <c r="B119" s="101" t="s">
        <v>95</v>
      </c>
      <c r="C119" s="101" t="s">
        <v>150</v>
      </c>
      <c r="D119" s="101">
        <v>6172</v>
      </c>
      <c r="E119" s="102">
        <v>0.22</v>
      </c>
      <c r="F119" s="102">
        <v>50.8</v>
      </c>
      <c r="G119" s="102">
        <v>0</v>
      </c>
      <c r="H119" s="102">
        <v>0.60699999999999998</v>
      </c>
      <c r="I119" s="102">
        <v>3.3000000000000002E-2</v>
      </c>
      <c r="J119" s="102">
        <v>2.5999999999999999E-2</v>
      </c>
      <c r="K119" s="102">
        <v>0.86359456283799996</v>
      </c>
      <c r="L119" s="134">
        <f t="shared" si="3"/>
        <v>9.5052974883035865E-2</v>
      </c>
      <c r="M119" s="134">
        <f t="shared" si="4"/>
        <v>0.2</v>
      </c>
      <c r="N119" s="134">
        <f t="shared" si="5"/>
        <v>0.2</v>
      </c>
    </row>
    <row r="120" spans="1:14">
      <c r="A120" s="101" t="s">
        <v>223</v>
      </c>
      <c r="B120" s="101" t="s">
        <v>95</v>
      </c>
      <c r="C120" s="101" t="s">
        <v>150</v>
      </c>
      <c r="D120" s="101">
        <v>4220</v>
      </c>
      <c r="E120" s="102">
        <v>0.22</v>
      </c>
      <c r="F120" s="102">
        <v>50.8</v>
      </c>
      <c r="G120" s="102">
        <v>0</v>
      </c>
      <c r="H120" s="102">
        <v>0.69099999999999995</v>
      </c>
      <c r="I120" s="102">
        <v>3.5999999999999997E-2</v>
      </c>
      <c r="J120" s="102">
        <v>0.26200000000000001</v>
      </c>
      <c r="K120" s="102">
        <v>0.41258730892599998</v>
      </c>
      <c r="L120" s="134">
        <f t="shared" si="3"/>
        <v>0.45761433724012407</v>
      </c>
      <c r="M120" s="134">
        <f t="shared" si="4"/>
        <v>0.9</v>
      </c>
      <c r="N120" s="134">
        <f t="shared" si="5"/>
        <v>0.1</v>
      </c>
    </row>
    <row r="121" spans="1:14">
      <c r="A121" s="101" t="s">
        <v>224</v>
      </c>
      <c r="B121" s="100"/>
      <c r="C121" s="101" t="s">
        <v>150</v>
      </c>
      <c r="D121" s="101">
        <v>4220</v>
      </c>
      <c r="E121" s="102">
        <v>0.22</v>
      </c>
      <c r="F121" s="102">
        <v>50.8</v>
      </c>
      <c r="G121" s="102">
        <v>0</v>
      </c>
      <c r="H121" s="102">
        <v>0.69099999999999995</v>
      </c>
      <c r="I121" s="102">
        <v>3.5999999999999997E-2</v>
      </c>
      <c r="J121" s="102">
        <v>0.26200000000000001</v>
      </c>
      <c r="K121" s="102">
        <v>7.8567348898199996E-2</v>
      </c>
      <c r="L121" s="134">
        <f t="shared" si="3"/>
        <v>8.714166557462355E-2</v>
      </c>
      <c r="M121" s="134">
        <f t="shared" si="4"/>
        <v>0.2</v>
      </c>
      <c r="N121" s="134">
        <f t="shared" si="5"/>
        <v>0</v>
      </c>
    </row>
    <row r="122" spans="1:14">
      <c r="A122" s="101" t="s">
        <v>224</v>
      </c>
      <c r="B122" s="101" t="s">
        <v>93</v>
      </c>
      <c r="C122" s="101" t="s">
        <v>150</v>
      </c>
      <c r="D122" s="101">
        <v>1330</v>
      </c>
      <c r="E122" s="102">
        <v>0.22</v>
      </c>
      <c r="F122" s="102">
        <v>50.8</v>
      </c>
      <c r="G122" s="102">
        <v>0</v>
      </c>
      <c r="H122" s="102">
        <v>1.395</v>
      </c>
      <c r="I122" s="102">
        <v>0.33900000000000002</v>
      </c>
      <c r="J122" s="102">
        <v>0.39300000000000002</v>
      </c>
      <c r="K122" s="102">
        <v>5.8440172301200004</v>
      </c>
      <c r="L122" s="134">
        <f t="shared" si="3"/>
        <v>9.7226914657506445</v>
      </c>
      <c r="M122" s="134">
        <f t="shared" si="4"/>
        <v>36.9</v>
      </c>
      <c r="N122" s="134">
        <f t="shared" si="5"/>
        <v>10.3</v>
      </c>
    </row>
    <row r="123" spans="1:14">
      <c r="A123" s="101" t="s">
        <v>224</v>
      </c>
      <c r="B123" s="101" t="s">
        <v>93</v>
      </c>
      <c r="C123" s="101" t="s">
        <v>150</v>
      </c>
      <c r="D123" s="101">
        <v>4220</v>
      </c>
      <c r="E123" s="102">
        <v>0.22</v>
      </c>
      <c r="F123" s="102">
        <v>50.8</v>
      </c>
      <c r="G123" s="102">
        <v>0</v>
      </c>
      <c r="H123" s="102">
        <v>0.69099999999999995</v>
      </c>
      <c r="I123" s="102">
        <v>3.5999999999999997E-2</v>
      </c>
      <c r="J123" s="102">
        <v>0.26200000000000001</v>
      </c>
      <c r="K123" s="102">
        <v>1.24809759615</v>
      </c>
      <c r="L123" s="134">
        <f t="shared" si="3"/>
        <v>1.38430664714317</v>
      </c>
      <c r="M123" s="134">
        <f t="shared" si="4"/>
        <v>2.6</v>
      </c>
      <c r="N123" s="134">
        <f t="shared" si="5"/>
        <v>0.4</v>
      </c>
    </row>
    <row r="124" spans="1:14">
      <c r="A124" s="101" t="s">
        <v>224</v>
      </c>
      <c r="B124" s="101" t="s">
        <v>93</v>
      </c>
      <c r="C124" s="101" t="s">
        <v>150</v>
      </c>
      <c r="D124" s="101">
        <v>1330</v>
      </c>
      <c r="E124" s="102">
        <v>0.22</v>
      </c>
      <c r="F124" s="102">
        <v>50.8</v>
      </c>
      <c r="G124" s="102">
        <v>0</v>
      </c>
      <c r="H124" s="102">
        <v>1.395</v>
      </c>
      <c r="I124" s="102">
        <v>0.33900000000000002</v>
      </c>
      <c r="J124" s="102">
        <v>0.39300000000000002</v>
      </c>
      <c r="K124" s="102">
        <v>0.40627624069000001</v>
      </c>
      <c r="L124" s="134">
        <f t="shared" si="3"/>
        <v>0.67592178163595307</v>
      </c>
      <c r="M124" s="134">
        <f t="shared" si="4"/>
        <v>2.6</v>
      </c>
      <c r="N124" s="134">
        <f t="shared" si="5"/>
        <v>0.7</v>
      </c>
    </row>
    <row r="125" spans="1:14">
      <c r="A125" s="101" t="s">
        <v>224</v>
      </c>
      <c r="B125" s="101" t="s">
        <v>93</v>
      </c>
      <c r="C125" s="101" t="s">
        <v>150</v>
      </c>
      <c r="D125" s="101">
        <v>3100</v>
      </c>
      <c r="E125" s="102">
        <v>0.22</v>
      </c>
      <c r="F125" s="102">
        <v>50.8</v>
      </c>
      <c r="G125" s="102">
        <v>0</v>
      </c>
      <c r="H125" s="102">
        <v>0.69099999999999995</v>
      </c>
      <c r="I125" s="102">
        <v>3.5999999999999997E-2</v>
      </c>
      <c r="J125" s="102">
        <v>0.26200000000000001</v>
      </c>
      <c r="K125" s="102">
        <v>7.5768816121999996E-2</v>
      </c>
      <c r="L125" s="134">
        <f t="shared" si="3"/>
        <v>8.4037719588114249E-2</v>
      </c>
      <c r="M125" s="134">
        <f t="shared" si="4"/>
        <v>0.2</v>
      </c>
      <c r="N125" s="134">
        <f t="shared" si="5"/>
        <v>0</v>
      </c>
    </row>
    <row r="126" spans="1:14">
      <c r="A126" s="101" t="s">
        <v>224</v>
      </c>
      <c r="B126" s="101" t="s">
        <v>93</v>
      </c>
      <c r="C126" s="101" t="s">
        <v>150</v>
      </c>
      <c r="D126" s="101">
        <v>4220</v>
      </c>
      <c r="E126" s="102">
        <v>0.22</v>
      </c>
      <c r="F126" s="102">
        <v>50.8</v>
      </c>
      <c r="G126" s="102">
        <v>0</v>
      </c>
      <c r="H126" s="102">
        <v>0.69099999999999995</v>
      </c>
      <c r="I126" s="102">
        <v>3.5999999999999997E-2</v>
      </c>
      <c r="J126" s="102">
        <v>0.26200000000000001</v>
      </c>
      <c r="K126" s="102">
        <v>0.670880377142</v>
      </c>
      <c r="L126" s="134">
        <f t="shared" si="3"/>
        <v>0.74409578896743023</v>
      </c>
      <c r="M126" s="134">
        <f t="shared" si="4"/>
        <v>1.4</v>
      </c>
      <c r="N126" s="134">
        <f t="shared" si="5"/>
        <v>0.2</v>
      </c>
    </row>
    <row r="127" spans="1:14">
      <c r="A127" s="101" t="s">
        <v>224</v>
      </c>
      <c r="B127" s="101" t="s">
        <v>91</v>
      </c>
      <c r="C127" s="101" t="s">
        <v>150</v>
      </c>
      <c r="D127" s="101">
        <v>3100</v>
      </c>
      <c r="E127" s="102">
        <v>0.22</v>
      </c>
      <c r="F127" s="102">
        <v>50.8</v>
      </c>
      <c r="G127" s="102">
        <v>0</v>
      </c>
      <c r="H127" s="102">
        <v>0.69099999999999995</v>
      </c>
      <c r="I127" s="102">
        <v>3.5999999999999997E-2</v>
      </c>
      <c r="J127" s="102">
        <v>0.26200000000000001</v>
      </c>
      <c r="K127" s="102">
        <v>5.3348890156900003E-3</v>
      </c>
      <c r="L127" s="134">
        <f t="shared" si="3"/>
        <v>5.9171032369356351E-3</v>
      </c>
      <c r="M127" s="134">
        <f t="shared" si="4"/>
        <v>0</v>
      </c>
      <c r="N127" s="134">
        <f t="shared" si="5"/>
        <v>0</v>
      </c>
    </row>
    <row r="128" spans="1:14">
      <c r="A128" s="101" t="s">
        <v>224</v>
      </c>
      <c r="B128" s="101" t="s">
        <v>91</v>
      </c>
      <c r="C128" s="101" t="s">
        <v>150</v>
      </c>
      <c r="D128" s="101">
        <v>4220</v>
      </c>
      <c r="E128" s="102">
        <v>0.22</v>
      </c>
      <c r="F128" s="102">
        <v>50.8</v>
      </c>
      <c r="G128" s="102">
        <v>0</v>
      </c>
      <c r="H128" s="102">
        <v>0.69099999999999995</v>
      </c>
      <c r="I128" s="102">
        <v>3.5999999999999997E-2</v>
      </c>
      <c r="J128" s="102">
        <v>0.26200000000000001</v>
      </c>
      <c r="K128" s="102">
        <v>0.28366963856299998</v>
      </c>
      <c r="L128" s="134">
        <f t="shared" si="3"/>
        <v>0.31462745178484203</v>
      </c>
      <c r="M128" s="134">
        <f t="shared" si="4"/>
        <v>0.6</v>
      </c>
      <c r="N128" s="134">
        <f t="shared" si="5"/>
        <v>0.1</v>
      </c>
    </row>
    <row r="129" spans="1:14">
      <c r="A129" s="101" t="s">
        <v>224</v>
      </c>
      <c r="B129" s="101" t="s">
        <v>95</v>
      </c>
      <c r="C129" s="101" t="s">
        <v>150</v>
      </c>
      <c r="D129" s="101">
        <v>1330</v>
      </c>
      <c r="E129" s="102">
        <v>0.22</v>
      </c>
      <c r="F129" s="102">
        <v>50.8</v>
      </c>
      <c r="G129" s="102">
        <v>0</v>
      </c>
      <c r="H129" s="102">
        <v>1.395</v>
      </c>
      <c r="I129" s="102">
        <v>0.33900000000000002</v>
      </c>
      <c r="J129" s="102">
        <v>0.39300000000000002</v>
      </c>
      <c r="K129" s="102">
        <v>11.448948505200001</v>
      </c>
      <c r="L129" s="134">
        <f t="shared" si="3"/>
        <v>19.047615628101244</v>
      </c>
      <c r="M129" s="134">
        <f t="shared" si="4"/>
        <v>72.3</v>
      </c>
      <c r="N129" s="134">
        <f t="shared" si="5"/>
        <v>20.100000000000001</v>
      </c>
    </row>
    <row r="130" spans="1:14">
      <c r="A130" s="101" t="s">
        <v>224</v>
      </c>
      <c r="B130" s="101" t="s">
        <v>95</v>
      </c>
      <c r="C130" s="101" t="s">
        <v>150</v>
      </c>
      <c r="D130" s="101">
        <v>6172</v>
      </c>
      <c r="E130" s="102">
        <v>0.22</v>
      </c>
      <c r="F130" s="102">
        <v>50.8</v>
      </c>
      <c r="G130" s="102">
        <v>0</v>
      </c>
      <c r="H130" s="102">
        <v>0.60699999999999998</v>
      </c>
      <c r="I130" s="102">
        <v>3.3000000000000002E-2</v>
      </c>
      <c r="J130" s="102">
        <v>2.5999999999999999E-2</v>
      </c>
      <c r="K130" s="102">
        <v>0.218131959987</v>
      </c>
      <c r="L130" s="134">
        <f t="shared" si="3"/>
        <v>2.4009057729235797E-2</v>
      </c>
      <c r="M130" s="134">
        <f t="shared" si="4"/>
        <v>0</v>
      </c>
      <c r="N130" s="134">
        <f t="shared" si="5"/>
        <v>0.1</v>
      </c>
    </row>
    <row r="131" spans="1:14">
      <c r="A131" s="101" t="s">
        <v>224</v>
      </c>
      <c r="B131" s="101" t="s">
        <v>91</v>
      </c>
      <c r="C131" s="101" t="s">
        <v>150</v>
      </c>
      <c r="D131" s="101">
        <v>4220</v>
      </c>
      <c r="E131" s="102">
        <v>0.22</v>
      </c>
      <c r="F131" s="102">
        <v>50.8</v>
      </c>
      <c r="G131" s="102">
        <v>0</v>
      </c>
      <c r="H131" s="102">
        <v>0.69099999999999995</v>
      </c>
      <c r="I131" s="102">
        <v>3.5999999999999997E-2</v>
      </c>
      <c r="J131" s="102">
        <v>0.26200000000000001</v>
      </c>
      <c r="K131" s="102">
        <v>4.0084153187600002E-2</v>
      </c>
      <c r="L131" s="134">
        <f t="shared" ref="L131:L133" si="6">F131*J131*K131/12</f>
        <v>4.4458670438806747E-2</v>
      </c>
      <c r="M131" s="134">
        <f t="shared" ref="M131:M133" si="7">ROUND(2.721*H131*L131,1)</f>
        <v>0.1</v>
      </c>
      <c r="N131" s="134">
        <f t="shared" ref="N131:N133" si="8">ROUND((2.721*I131*L131)+(E131*K131),1)</f>
        <v>0</v>
      </c>
    </row>
    <row r="132" spans="1:14">
      <c r="A132" s="101" t="s">
        <v>224</v>
      </c>
      <c r="B132" s="101" t="s">
        <v>95</v>
      </c>
      <c r="C132" s="101" t="s">
        <v>150</v>
      </c>
      <c r="D132" s="101">
        <v>1330</v>
      </c>
      <c r="E132" s="102">
        <v>0.22</v>
      </c>
      <c r="F132" s="102">
        <v>50.8</v>
      </c>
      <c r="G132" s="102">
        <v>0</v>
      </c>
      <c r="H132" s="102">
        <v>1.395</v>
      </c>
      <c r="I132" s="102">
        <v>0.33900000000000002</v>
      </c>
      <c r="J132" s="102">
        <v>0.39300000000000002</v>
      </c>
      <c r="K132" s="102">
        <v>0.816229923099</v>
      </c>
      <c r="L132" s="134">
        <f t="shared" si="6"/>
        <v>1.3579617230598064</v>
      </c>
      <c r="M132" s="134">
        <f t="shared" si="7"/>
        <v>5.2</v>
      </c>
      <c r="N132" s="134">
        <f t="shared" si="8"/>
        <v>1.4</v>
      </c>
    </row>
    <row r="133" spans="1:14">
      <c r="A133" s="101" t="s">
        <v>224</v>
      </c>
      <c r="B133" s="101" t="s">
        <v>95</v>
      </c>
      <c r="C133" s="101" t="s">
        <v>150</v>
      </c>
      <c r="D133" s="101">
        <v>4220</v>
      </c>
      <c r="E133" s="102">
        <v>0.22</v>
      </c>
      <c r="F133" s="102">
        <v>50.8</v>
      </c>
      <c r="G133" s="102">
        <v>0</v>
      </c>
      <c r="H133" s="102">
        <v>0.69099999999999995</v>
      </c>
      <c r="I133" s="102">
        <v>3.5999999999999997E-2</v>
      </c>
      <c r="J133" s="102">
        <v>0.26200000000000001</v>
      </c>
      <c r="K133" s="102">
        <v>2.8611996321399999</v>
      </c>
      <c r="L133" s="134">
        <f t="shared" si="6"/>
        <v>3.1734518853275451</v>
      </c>
      <c r="M133" s="134">
        <f t="shared" si="7"/>
        <v>6</v>
      </c>
      <c r="N133" s="134">
        <f t="shared" si="8"/>
        <v>0.9</v>
      </c>
    </row>
    <row r="134" spans="1:14">
      <c r="K134" s="134">
        <f t="shared" ref="K134:M134" si="9">SUM(K2:K133)</f>
        <v>228.79237801567524</v>
      </c>
      <c r="L134" s="134">
        <f t="shared" si="9"/>
        <v>276.26138452140128</v>
      </c>
      <c r="M134" s="134">
        <f t="shared" si="9"/>
        <v>787.60000000000014</v>
      </c>
      <c r="N134">
        <f>SUM(N2:N133)</f>
        <v>183.29999999999993</v>
      </c>
    </row>
  </sheetData>
  <sortState ref="A2:I29">
    <sortCondition ref="F2:F29"/>
    <sortCondition ref="C2:C29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/>
  <dimension ref="A1:N28"/>
  <sheetViews>
    <sheetView workbookViewId="0">
      <selection activeCell="L1" sqref="L1:N2"/>
    </sheetView>
  </sheetViews>
  <sheetFormatPr defaultRowHeight="15"/>
  <cols>
    <col min="1" max="1" width="15.140625" bestFit="1" customWidth="1"/>
    <col min="2" max="2" width="8.140625" style="14" bestFit="1" customWidth="1"/>
    <col min="3" max="3" width="12.7109375" bestFit="1" customWidth="1"/>
    <col min="4" max="4" width="7.85546875" style="25" bestFit="1" customWidth="1"/>
    <col min="5" max="5" width="13.7109375" style="25" bestFit="1" customWidth="1"/>
    <col min="6" max="6" width="14.7109375" style="25" bestFit="1" customWidth="1"/>
    <col min="7" max="10" width="13.7109375" bestFit="1" customWidth="1"/>
    <col min="11" max="11" width="14.7109375" bestFit="1" customWidth="1"/>
    <col min="12" max="12" width="12.7109375" customWidth="1"/>
  </cols>
  <sheetData>
    <row r="1" spans="1:14">
      <c r="A1" s="87" t="s">
        <v>211</v>
      </c>
      <c r="B1" s="87" t="s">
        <v>148</v>
      </c>
      <c r="C1" s="87" t="s">
        <v>212</v>
      </c>
      <c r="D1" s="87" t="s">
        <v>149</v>
      </c>
      <c r="E1" s="88" t="s">
        <v>213</v>
      </c>
      <c r="F1" s="88" t="s">
        <v>214</v>
      </c>
      <c r="G1" s="88" t="s">
        <v>215</v>
      </c>
      <c r="H1" s="88" t="s">
        <v>216</v>
      </c>
      <c r="I1" s="88" t="s">
        <v>217</v>
      </c>
      <c r="J1" s="88" t="s">
        <v>101</v>
      </c>
      <c r="K1" s="88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104" t="s">
        <v>225</v>
      </c>
      <c r="B2" s="104" t="s">
        <v>91</v>
      </c>
      <c r="C2" s="104" t="s">
        <v>150</v>
      </c>
      <c r="D2" s="104">
        <v>1411</v>
      </c>
      <c r="E2" s="105">
        <v>0.22</v>
      </c>
      <c r="F2" s="105">
        <v>50.8</v>
      </c>
      <c r="G2" s="105">
        <v>0</v>
      </c>
      <c r="H2" s="105">
        <v>1.4430000000000001</v>
      </c>
      <c r="I2" s="105">
        <v>0.22500000000000001</v>
      </c>
      <c r="J2" s="105">
        <v>0.43099999999999999</v>
      </c>
      <c r="K2" s="105">
        <v>0.123536985329</v>
      </c>
      <c r="L2" s="134">
        <f>F2*J2*K2/12</f>
        <v>0.22540146553178242</v>
      </c>
      <c r="M2" s="134">
        <f>ROUND(2.721*H2*L2,1)</f>
        <v>0.9</v>
      </c>
      <c r="N2" s="134">
        <f>ROUND((2.721*I2*L2)+(E2*K2),1)</f>
        <v>0.2</v>
      </c>
    </row>
    <row r="3" spans="1:14" s="14" customFormat="1">
      <c r="A3" s="104" t="s">
        <v>225</v>
      </c>
      <c r="B3" s="104" t="s">
        <v>91</v>
      </c>
      <c r="C3" s="104" t="s">
        <v>150</v>
      </c>
      <c r="D3" s="104">
        <v>8140</v>
      </c>
      <c r="E3" s="105">
        <v>0.22</v>
      </c>
      <c r="F3" s="105">
        <v>50.8</v>
      </c>
      <c r="G3" s="105">
        <v>0</v>
      </c>
      <c r="H3" s="105">
        <v>0.98599999999999999</v>
      </c>
      <c r="I3" s="105">
        <v>0.14299999999999999</v>
      </c>
      <c r="J3" s="105">
        <v>0.44600000000000001</v>
      </c>
      <c r="K3" s="105">
        <v>0.25271008280399998</v>
      </c>
      <c r="L3" s="134">
        <f t="shared" ref="L3:L27" si="0">F3*J3*K3/12</f>
        <v>0.47713348367280556</v>
      </c>
      <c r="M3" s="134">
        <f t="shared" ref="M3:M27" si="1">ROUND(2.721*H3*L3,1)</f>
        <v>1.3</v>
      </c>
      <c r="N3" s="134">
        <f t="shared" ref="N3:N27" si="2">ROUND((2.721*I3*L3)+(E3*K3),1)</f>
        <v>0.2</v>
      </c>
    </row>
    <row r="4" spans="1:14" s="14" customFormat="1">
      <c r="A4" s="104" t="s">
        <v>225</v>
      </c>
      <c r="B4" s="103"/>
      <c r="C4" s="104" t="s">
        <v>150</v>
      </c>
      <c r="D4" s="104">
        <v>1411</v>
      </c>
      <c r="E4" s="105">
        <v>0.22</v>
      </c>
      <c r="F4" s="105">
        <v>50.8</v>
      </c>
      <c r="G4" s="105">
        <v>0</v>
      </c>
      <c r="H4" s="105">
        <v>1.4430000000000001</v>
      </c>
      <c r="I4" s="105">
        <v>0.22500000000000001</v>
      </c>
      <c r="J4" s="105">
        <v>0.43099999999999999</v>
      </c>
      <c r="K4" s="105">
        <v>7.4032433700100002E-4</v>
      </c>
      <c r="L4" s="134">
        <f t="shared" si="0"/>
        <v>1.3507711078141246E-3</v>
      </c>
      <c r="M4" s="134">
        <f t="shared" si="1"/>
        <v>0</v>
      </c>
      <c r="N4" s="134">
        <f t="shared" si="2"/>
        <v>0</v>
      </c>
    </row>
    <row r="5" spans="1:14" s="14" customFormat="1">
      <c r="A5" s="104" t="s">
        <v>225</v>
      </c>
      <c r="B5" s="103"/>
      <c r="C5" s="104" t="s">
        <v>150</v>
      </c>
      <c r="D5" s="104">
        <v>1411</v>
      </c>
      <c r="E5" s="105">
        <v>0.22</v>
      </c>
      <c r="F5" s="105">
        <v>50.8</v>
      </c>
      <c r="G5" s="105">
        <v>0</v>
      </c>
      <c r="H5" s="105">
        <v>1.4430000000000001</v>
      </c>
      <c r="I5" s="105">
        <v>0.22500000000000001</v>
      </c>
      <c r="J5" s="105">
        <v>0.43099999999999999</v>
      </c>
      <c r="K5" s="105">
        <v>7.23156632314E-3</v>
      </c>
      <c r="L5" s="134">
        <f t="shared" si="0"/>
        <v>1.3194474860990473E-2</v>
      </c>
      <c r="M5" s="134">
        <f t="shared" si="1"/>
        <v>0.1</v>
      </c>
      <c r="N5" s="134">
        <f t="shared" si="2"/>
        <v>0</v>
      </c>
    </row>
    <row r="6" spans="1:14" s="14" customFormat="1">
      <c r="A6" s="104" t="s">
        <v>225</v>
      </c>
      <c r="B6" s="103"/>
      <c r="C6" s="104" t="s">
        <v>150</v>
      </c>
      <c r="D6" s="104">
        <v>1411</v>
      </c>
      <c r="E6" s="105">
        <v>0.22</v>
      </c>
      <c r="F6" s="105">
        <v>50.8</v>
      </c>
      <c r="G6" s="105">
        <v>0</v>
      </c>
      <c r="H6" s="105">
        <v>1.4430000000000001</v>
      </c>
      <c r="I6" s="105">
        <v>0.22500000000000001</v>
      </c>
      <c r="J6" s="105">
        <v>0.43099999999999999</v>
      </c>
      <c r="K6" s="105">
        <v>7.5485455153799996E-4</v>
      </c>
      <c r="L6" s="134">
        <f t="shared" si="0"/>
        <v>1.3772824529178502E-3</v>
      </c>
      <c r="M6" s="134">
        <f t="shared" si="1"/>
        <v>0</v>
      </c>
      <c r="N6" s="134">
        <f t="shared" si="2"/>
        <v>0</v>
      </c>
    </row>
    <row r="7" spans="1:14" s="14" customFormat="1">
      <c r="A7" s="104" t="s">
        <v>225</v>
      </c>
      <c r="B7" s="103"/>
      <c r="C7" s="104" t="s">
        <v>150</v>
      </c>
      <c r="D7" s="104">
        <v>1411</v>
      </c>
      <c r="E7" s="105">
        <v>0.22</v>
      </c>
      <c r="F7" s="105">
        <v>50.8</v>
      </c>
      <c r="G7" s="105">
        <v>0</v>
      </c>
      <c r="H7" s="105">
        <v>1.4430000000000001</v>
      </c>
      <c r="I7" s="105">
        <v>0.22500000000000001</v>
      </c>
      <c r="J7" s="105">
        <v>0.43099999999999999</v>
      </c>
      <c r="K7" s="105">
        <v>1.8489307302300001E-3</v>
      </c>
      <c r="L7" s="134">
        <f t="shared" si="0"/>
        <v>3.3734973793533175E-3</v>
      </c>
      <c r="M7" s="134">
        <f t="shared" si="1"/>
        <v>0</v>
      </c>
      <c r="N7" s="134">
        <f t="shared" si="2"/>
        <v>0</v>
      </c>
    </row>
    <row r="8" spans="1:14">
      <c r="A8" s="104" t="s">
        <v>225</v>
      </c>
      <c r="B8" s="103"/>
      <c r="C8" s="104" t="s">
        <v>150</v>
      </c>
      <c r="D8" s="104">
        <v>5300</v>
      </c>
      <c r="E8" s="105">
        <v>0.22</v>
      </c>
      <c r="F8" s="105">
        <v>50.8</v>
      </c>
      <c r="G8" s="105">
        <v>0</v>
      </c>
      <c r="H8" s="105">
        <v>0.505</v>
      </c>
      <c r="I8" s="105">
        <v>6.8000000000000005E-2</v>
      </c>
      <c r="J8" s="105">
        <v>5.2999999999999999E-2</v>
      </c>
      <c r="K8" s="105">
        <v>2.6838628470299999</v>
      </c>
      <c r="L8" s="134">
        <f t="shared" si="0"/>
        <v>0.60216936077863092</v>
      </c>
      <c r="M8" s="134">
        <f t="shared" si="1"/>
        <v>0.8</v>
      </c>
      <c r="N8" s="134">
        <f t="shared" si="2"/>
        <v>0.7</v>
      </c>
    </row>
    <row r="9" spans="1:14">
      <c r="A9" s="104" t="s">
        <v>225</v>
      </c>
      <c r="B9" s="103"/>
      <c r="C9" s="104" t="s">
        <v>150</v>
      </c>
      <c r="D9" s="104">
        <v>1411</v>
      </c>
      <c r="E9" s="105">
        <v>0.22</v>
      </c>
      <c r="F9" s="105">
        <v>50.8</v>
      </c>
      <c r="G9" s="105">
        <v>0</v>
      </c>
      <c r="H9" s="105">
        <v>1.4430000000000001</v>
      </c>
      <c r="I9" s="105">
        <v>0.22500000000000001</v>
      </c>
      <c r="J9" s="105">
        <v>0.43099999999999999</v>
      </c>
      <c r="K9" s="105">
        <v>5.4291719161600005E-4</v>
      </c>
      <c r="L9" s="134">
        <f t="shared" si="0"/>
        <v>9.9058861058283314E-4</v>
      </c>
      <c r="M9" s="134">
        <f t="shared" si="1"/>
        <v>0</v>
      </c>
      <c r="N9" s="134">
        <f t="shared" si="2"/>
        <v>0</v>
      </c>
    </row>
    <row r="10" spans="1:14">
      <c r="A10" s="104" t="s">
        <v>225</v>
      </c>
      <c r="B10" s="103"/>
      <c r="C10" s="104" t="s">
        <v>150</v>
      </c>
      <c r="D10" s="104">
        <v>1411</v>
      </c>
      <c r="E10" s="105">
        <v>0.22</v>
      </c>
      <c r="F10" s="105">
        <v>50.8</v>
      </c>
      <c r="G10" s="105">
        <v>0</v>
      </c>
      <c r="H10" s="105">
        <v>1.4430000000000001</v>
      </c>
      <c r="I10" s="105">
        <v>0.22500000000000001</v>
      </c>
      <c r="J10" s="105">
        <v>0.43099999999999999</v>
      </c>
      <c r="K10" s="105">
        <v>7.0004208095400002E-4</v>
      </c>
      <c r="L10" s="134">
        <f t="shared" si="0"/>
        <v>1.2772734461726366E-3</v>
      </c>
      <c r="M10" s="134">
        <f t="shared" si="1"/>
        <v>0</v>
      </c>
      <c r="N10" s="134">
        <f t="shared" si="2"/>
        <v>0</v>
      </c>
    </row>
    <row r="11" spans="1:14">
      <c r="A11" s="104" t="s">
        <v>225</v>
      </c>
      <c r="B11" s="103"/>
      <c r="C11" s="104" t="s">
        <v>150</v>
      </c>
      <c r="D11" s="104">
        <v>1411</v>
      </c>
      <c r="E11" s="105">
        <v>0.22</v>
      </c>
      <c r="F11" s="105">
        <v>50.8</v>
      </c>
      <c r="G11" s="105">
        <v>0</v>
      </c>
      <c r="H11" s="105">
        <v>1.4430000000000001</v>
      </c>
      <c r="I11" s="105">
        <v>0.22500000000000001</v>
      </c>
      <c r="J11" s="105">
        <v>0.43099999999999999</v>
      </c>
      <c r="K11" s="105">
        <v>4.5189877991699996E-3</v>
      </c>
      <c r="L11" s="134">
        <f t="shared" si="0"/>
        <v>8.2451945054389433E-3</v>
      </c>
      <c r="M11" s="134">
        <f t="shared" si="1"/>
        <v>0</v>
      </c>
      <c r="N11" s="134">
        <f t="shared" si="2"/>
        <v>0</v>
      </c>
    </row>
    <row r="12" spans="1:14">
      <c r="A12" s="104" t="s">
        <v>225</v>
      </c>
      <c r="B12" s="103"/>
      <c r="C12" s="104" t="s">
        <v>150</v>
      </c>
      <c r="D12" s="104">
        <v>5300</v>
      </c>
      <c r="E12" s="105">
        <v>0.22</v>
      </c>
      <c r="F12" s="105">
        <v>50.8</v>
      </c>
      <c r="G12" s="105">
        <v>0</v>
      </c>
      <c r="H12" s="105">
        <v>0.505</v>
      </c>
      <c r="I12" s="105">
        <v>6.8000000000000005E-2</v>
      </c>
      <c r="J12" s="105">
        <v>5.2999999999999999E-2</v>
      </c>
      <c r="K12" s="105">
        <v>3.11327126177</v>
      </c>
      <c r="L12" s="134">
        <f t="shared" si="0"/>
        <v>0.69851429543246224</v>
      </c>
      <c r="M12" s="134">
        <f t="shared" si="1"/>
        <v>1</v>
      </c>
      <c r="N12" s="134">
        <f t="shared" si="2"/>
        <v>0.8</v>
      </c>
    </row>
    <row r="13" spans="1:14">
      <c r="A13" s="104" t="s">
        <v>225</v>
      </c>
      <c r="B13" s="104" t="s">
        <v>95</v>
      </c>
      <c r="C13" s="104" t="s">
        <v>150</v>
      </c>
      <c r="D13" s="104">
        <v>1411</v>
      </c>
      <c r="E13" s="105">
        <v>0.22</v>
      </c>
      <c r="F13" s="105">
        <v>50.8</v>
      </c>
      <c r="G13" s="105">
        <v>0</v>
      </c>
      <c r="H13" s="105">
        <v>1.4430000000000001</v>
      </c>
      <c r="I13" s="105">
        <v>0.22500000000000001</v>
      </c>
      <c r="J13" s="105">
        <v>0.43099999999999999</v>
      </c>
      <c r="K13" s="105">
        <v>63.457660056899996</v>
      </c>
      <c r="L13" s="134">
        <f t="shared" si="0"/>
        <v>115.7827312844845</v>
      </c>
      <c r="M13" s="134">
        <f t="shared" si="1"/>
        <v>454.6</v>
      </c>
      <c r="N13" s="134">
        <f t="shared" si="2"/>
        <v>84.8</v>
      </c>
    </row>
    <row r="14" spans="1:14">
      <c r="A14" s="104" t="s">
        <v>225</v>
      </c>
      <c r="B14" s="104" t="s">
        <v>95</v>
      </c>
      <c r="C14" s="104" t="s">
        <v>150</v>
      </c>
      <c r="D14" s="104">
        <v>1411</v>
      </c>
      <c r="E14" s="105">
        <v>0.22</v>
      </c>
      <c r="F14" s="105">
        <v>50.8</v>
      </c>
      <c r="G14" s="105">
        <v>0</v>
      </c>
      <c r="H14" s="105">
        <v>1.4430000000000001</v>
      </c>
      <c r="I14" s="105">
        <v>0.22500000000000001</v>
      </c>
      <c r="J14" s="105">
        <v>0.43099999999999999</v>
      </c>
      <c r="K14" s="105">
        <v>4.6032393621600001</v>
      </c>
      <c r="L14" s="134">
        <f t="shared" si="0"/>
        <v>8.3989170988850645</v>
      </c>
      <c r="M14" s="134">
        <f t="shared" si="1"/>
        <v>33</v>
      </c>
      <c r="N14" s="134">
        <f t="shared" si="2"/>
        <v>6.2</v>
      </c>
    </row>
    <row r="15" spans="1:14">
      <c r="A15" s="104" t="s">
        <v>225</v>
      </c>
      <c r="B15" s="104" t="s">
        <v>95</v>
      </c>
      <c r="C15" s="104" t="s">
        <v>150</v>
      </c>
      <c r="D15" s="104">
        <v>5300</v>
      </c>
      <c r="E15" s="105">
        <v>0.22</v>
      </c>
      <c r="F15" s="105">
        <v>50.8</v>
      </c>
      <c r="G15" s="105">
        <v>0</v>
      </c>
      <c r="H15" s="105">
        <v>0.505</v>
      </c>
      <c r="I15" s="105">
        <v>6.8000000000000005E-2</v>
      </c>
      <c r="J15" s="105">
        <v>5.2999999999999999E-2</v>
      </c>
      <c r="K15" s="105">
        <v>9.5849089166699999E-2</v>
      </c>
      <c r="L15" s="134">
        <f t="shared" si="0"/>
        <v>2.1505340639368587E-2</v>
      </c>
      <c r="M15" s="134">
        <f t="shared" si="1"/>
        <v>0</v>
      </c>
      <c r="N15" s="134">
        <f t="shared" si="2"/>
        <v>0</v>
      </c>
    </row>
    <row r="16" spans="1:14">
      <c r="A16" s="104" t="s">
        <v>225</v>
      </c>
      <c r="B16" s="104" t="s">
        <v>95</v>
      </c>
      <c r="C16" s="104" t="s">
        <v>150</v>
      </c>
      <c r="D16" s="104">
        <v>5300</v>
      </c>
      <c r="E16" s="105">
        <v>0.22</v>
      </c>
      <c r="F16" s="105">
        <v>50.8</v>
      </c>
      <c r="G16" s="105">
        <v>0</v>
      </c>
      <c r="H16" s="105">
        <v>0.505</v>
      </c>
      <c r="I16" s="105">
        <v>6.8000000000000005E-2</v>
      </c>
      <c r="J16" s="105">
        <v>5.2999999999999999E-2</v>
      </c>
      <c r="K16" s="105">
        <v>0.169583501848</v>
      </c>
      <c r="L16" s="134">
        <f t="shared" si="0"/>
        <v>3.8048885031296262E-2</v>
      </c>
      <c r="M16" s="134">
        <f t="shared" si="1"/>
        <v>0.1</v>
      </c>
      <c r="N16" s="134">
        <f t="shared" si="2"/>
        <v>0</v>
      </c>
    </row>
    <row r="17" spans="1:14">
      <c r="A17" s="104" t="s">
        <v>225</v>
      </c>
      <c r="B17" s="104" t="s">
        <v>95</v>
      </c>
      <c r="C17" s="104" t="s">
        <v>150</v>
      </c>
      <c r="D17" s="104">
        <v>5300</v>
      </c>
      <c r="E17" s="105">
        <v>0.22</v>
      </c>
      <c r="F17" s="105">
        <v>50.8</v>
      </c>
      <c r="G17" s="105">
        <v>0</v>
      </c>
      <c r="H17" s="105">
        <v>0.505</v>
      </c>
      <c r="I17" s="105">
        <v>6.8000000000000005E-2</v>
      </c>
      <c r="J17" s="105">
        <v>5.2999999999999999E-2</v>
      </c>
      <c r="K17" s="105">
        <v>5.7952365057700002E-3</v>
      </c>
      <c r="L17" s="134">
        <f t="shared" si="0"/>
        <v>1.3002578973445955E-3</v>
      </c>
      <c r="M17" s="134">
        <f t="shared" si="1"/>
        <v>0</v>
      </c>
      <c r="N17" s="134">
        <f t="shared" si="2"/>
        <v>0</v>
      </c>
    </row>
    <row r="18" spans="1:14">
      <c r="A18" s="104" t="s">
        <v>225</v>
      </c>
      <c r="B18" s="104" t="s">
        <v>95</v>
      </c>
      <c r="C18" s="104" t="s">
        <v>150</v>
      </c>
      <c r="D18" s="104">
        <v>5300</v>
      </c>
      <c r="E18" s="105">
        <v>0.22</v>
      </c>
      <c r="F18" s="105">
        <v>50.8</v>
      </c>
      <c r="G18" s="105">
        <v>0</v>
      </c>
      <c r="H18" s="105">
        <v>0.505</v>
      </c>
      <c r="I18" s="105">
        <v>6.8000000000000005E-2</v>
      </c>
      <c r="J18" s="105">
        <v>5.2999999999999999E-2</v>
      </c>
      <c r="K18" s="105">
        <v>1.7516034673599999E-4</v>
      </c>
      <c r="L18" s="134">
        <f t="shared" si="0"/>
        <v>3.9300143129333858E-5</v>
      </c>
      <c r="M18" s="134">
        <f t="shared" si="1"/>
        <v>0</v>
      </c>
      <c r="N18" s="134">
        <f t="shared" si="2"/>
        <v>0</v>
      </c>
    </row>
    <row r="19" spans="1:14">
      <c r="A19" s="104" t="s">
        <v>225</v>
      </c>
      <c r="B19" s="104" t="s">
        <v>95</v>
      </c>
      <c r="C19" s="104" t="s">
        <v>150</v>
      </c>
      <c r="D19" s="104">
        <v>5300</v>
      </c>
      <c r="E19" s="105">
        <v>0.22</v>
      </c>
      <c r="F19" s="105">
        <v>50.8</v>
      </c>
      <c r="G19" s="105">
        <v>0</v>
      </c>
      <c r="H19" s="105">
        <v>0.505</v>
      </c>
      <c r="I19" s="105">
        <v>6.8000000000000005E-2</v>
      </c>
      <c r="J19" s="105">
        <v>5.2999999999999999E-2</v>
      </c>
      <c r="K19" s="105">
        <v>6.5909151129599997E-2</v>
      </c>
      <c r="L19" s="134">
        <f t="shared" si="0"/>
        <v>1.4787816541777916E-2</v>
      </c>
      <c r="M19" s="134">
        <f t="shared" si="1"/>
        <v>0</v>
      </c>
      <c r="N19" s="134">
        <f t="shared" si="2"/>
        <v>0</v>
      </c>
    </row>
    <row r="20" spans="1:14">
      <c r="A20" s="104" t="s">
        <v>225</v>
      </c>
      <c r="B20" s="104" t="s">
        <v>95</v>
      </c>
      <c r="C20" s="104" t="s">
        <v>150</v>
      </c>
      <c r="D20" s="104">
        <v>5300</v>
      </c>
      <c r="E20" s="105">
        <v>0.22</v>
      </c>
      <c r="F20" s="105">
        <v>50.8</v>
      </c>
      <c r="G20" s="105">
        <v>0</v>
      </c>
      <c r="H20" s="105">
        <v>0.505</v>
      </c>
      <c r="I20" s="105">
        <v>6.8000000000000005E-2</v>
      </c>
      <c r="J20" s="105">
        <v>5.2999999999999999E-2</v>
      </c>
      <c r="K20" s="105">
        <v>0.176940081257</v>
      </c>
      <c r="L20" s="134">
        <f t="shared" si="0"/>
        <v>3.9699456231362229E-2</v>
      </c>
      <c r="M20" s="134">
        <f t="shared" si="1"/>
        <v>0.1</v>
      </c>
      <c r="N20" s="134">
        <f t="shared" si="2"/>
        <v>0</v>
      </c>
    </row>
    <row r="21" spans="1:14">
      <c r="A21" s="104" t="s">
        <v>225</v>
      </c>
      <c r="B21" s="104" t="s">
        <v>95</v>
      </c>
      <c r="C21" s="104" t="s">
        <v>150</v>
      </c>
      <c r="D21" s="104">
        <v>8140</v>
      </c>
      <c r="E21" s="105">
        <v>0.22</v>
      </c>
      <c r="F21" s="105">
        <v>50.8</v>
      </c>
      <c r="G21" s="105">
        <v>0</v>
      </c>
      <c r="H21" s="105">
        <v>0.98599999999999999</v>
      </c>
      <c r="I21" s="105">
        <v>0.14299999999999999</v>
      </c>
      <c r="J21" s="105">
        <v>0.44600000000000001</v>
      </c>
      <c r="K21" s="105">
        <v>0.50854634455400005</v>
      </c>
      <c r="L21" s="134">
        <f t="shared" si="0"/>
        <v>0.96016940160758901</v>
      </c>
      <c r="M21" s="134">
        <f t="shared" si="1"/>
        <v>2.6</v>
      </c>
      <c r="N21" s="134">
        <f t="shared" si="2"/>
        <v>0.5</v>
      </c>
    </row>
    <row r="22" spans="1:14">
      <c r="A22" s="104" t="s">
        <v>225</v>
      </c>
      <c r="B22" s="104" t="s">
        <v>95</v>
      </c>
      <c r="C22" s="104" t="s">
        <v>150</v>
      </c>
      <c r="D22" s="104">
        <v>8140</v>
      </c>
      <c r="E22" s="105">
        <v>0.22</v>
      </c>
      <c r="F22" s="105">
        <v>50.8</v>
      </c>
      <c r="G22" s="105">
        <v>0</v>
      </c>
      <c r="H22" s="105">
        <v>0.98599999999999999</v>
      </c>
      <c r="I22" s="105">
        <v>0.14299999999999999</v>
      </c>
      <c r="J22" s="105">
        <v>0.44600000000000001</v>
      </c>
      <c r="K22" s="105">
        <v>1.3026041669999999</v>
      </c>
      <c r="L22" s="134">
        <f t="shared" si="0"/>
        <v>2.4594035075737999</v>
      </c>
      <c r="M22" s="134">
        <f t="shared" si="1"/>
        <v>6.6</v>
      </c>
      <c r="N22" s="134">
        <f t="shared" si="2"/>
        <v>1.2</v>
      </c>
    </row>
    <row r="23" spans="1:14">
      <c r="A23" s="104" t="s">
        <v>225</v>
      </c>
      <c r="B23" s="104" t="s">
        <v>95</v>
      </c>
      <c r="C23" s="104" t="s">
        <v>150</v>
      </c>
      <c r="D23" s="104">
        <v>3100</v>
      </c>
      <c r="E23" s="105">
        <v>0.22</v>
      </c>
      <c r="F23" s="105">
        <v>50.8</v>
      </c>
      <c r="G23" s="105">
        <v>0</v>
      </c>
      <c r="H23" s="105">
        <v>0.69099999999999995</v>
      </c>
      <c r="I23" s="105">
        <v>3.5999999999999997E-2</v>
      </c>
      <c r="J23" s="105">
        <v>0.26200000000000001</v>
      </c>
      <c r="K23" s="105">
        <v>9.7454230174200008E-3</v>
      </c>
      <c r="L23" s="134">
        <f t="shared" si="0"/>
        <v>1.0808973516054437E-2</v>
      </c>
      <c r="M23" s="134">
        <f t="shared" si="1"/>
        <v>0</v>
      </c>
      <c r="N23" s="134">
        <f t="shared" si="2"/>
        <v>0</v>
      </c>
    </row>
    <row r="24" spans="1:14">
      <c r="A24" s="104" t="s">
        <v>225</v>
      </c>
      <c r="B24" s="104" t="s">
        <v>95</v>
      </c>
      <c r="C24" s="104" t="s">
        <v>150</v>
      </c>
      <c r="D24" s="104">
        <v>1411</v>
      </c>
      <c r="E24" s="105">
        <v>0.22</v>
      </c>
      <c r="F24" s="105">
        <v>50.8</v>
      </c>
      <c r="G24" s="105">
        <v>0</v>
      </c>
      <c r="H24" s="105">
        <v>1.4430000000000001</v>
      </c>
      <c r="I24" s="105">
        <v>0.22500000000000001</v>
      </c>
      <c r="J24" s="105">
        <v>0.43099999999999999</v>
      </c>
      <c r="K24" s="105">
        <v>4.2457155586799997</v>
      </c>
      <c r="L24" s="134">
        <f t="shared" si="0"/>
        <v>7.7465910845155719</v>
      </c>
      <c r="M24" s="134">
        <f t="shared" si="1"/>
        <v>30.4</v>
      </c>
      <c r="N24" s="134">
        <f t="shared" si="2"/>
        <v>5.7</v>
      </c>
    </row>
    <row r="25" spans="1:14">
      <c r="A25" s="104" t="s">
        <v>225</v>
      </c>
      <c r="B25" s="104" t="s">
        <v>95</v>
      </c>
      <c r="C25" s="104" t="s">
        <v>150</v>
      </c>
      <c r="D25" s="104">
        <v>5300</v>
      </c>
      <c r="E25" s="105">
        <v>0.22</v>
      </c>
      <c r="F25" s="105">
        <v>50.8</v>
      </c>
      <c r="G25" s="105">
        <v>0</v>
      </c>
      <c r="H25" s="105">
        <v>0.505</v>
      </c>
      <c r="I25" s="105">
        <v>6.8000000000000005E-2</v>
      </c>
      <c r="J25" s="105">
        <v>5.2999999999999999E-2</v>
      </c>
      <c r="K25" s="105">
        <v>2.7991117823699999E-3</v>
      </c>
      <c r="L25" s="134">
        <f t="shared" si="0"/>
        <v>6.2802738023774892E-4</v>
      </c>
      <c r="M25" s="134">
        <f t="shared" si="1"/>
        <v>0</v>
      </c>
      <c r="N25" s="134">
        <f t="shared" si="2"/>
        <v>0</v>
      </c>
    </row>
    <row r="26" spans="1:14">
      <c r="A26" s="104" t="s">
        <v>225</v>
      </c>
      <c r="B26" s="104" t="s">
        <v>95</v>
      </c>
      <c r="C26" s="104" t="s">
        <v>150</v>
      </c>
      <c r="D26" s="104">
        <v>5300</v>
      </c>
      <c r="E26" s="105">
        <v>0.22</v>
      </c>
      <c r="F26" s="105">
        <v>50.8</v>
      </c>
      <c r="G26" s="105">
        <v>0</v>
      </c>
      <c r="H26" s="105">
        <v>0.505</v>
      </c>
      <c r="I26" s="105">
        <v>6.8000000000000005E-2</v>
      </c>
      <c r="J26" s="105">
        <v>5.2999999999999999E-2</v>
      </c>
      <c r="K26" s="105">
        <v>1.53513594574E-2</v>
      </c>
      <c r="L26" s="134">
        <f t="shared" si="0"/>
        <v>3.4443333502586462E-3</v>
      </c>
      <c r="M26" s="134">
        <f t="shared" si="1"/>
        <v>0</v>
      </c>
      <c r="N26" s="134">
        <f t="shared" si="2"/>
        <v>0</v>
      </c>
    </row>
    <row r="27" spans="1:14">
      <c r="A27" s="104" t="s">
        <v>225</v>
      </c>
      <c r="B27" s="104" t="s">
        <v>95</v>
      </c>
      <c r="C27" s="104" t="s">
        <v>150</v>
      </c>
      <c r="D27" s="104">
        <v>5300</v>
      </c>
      <c r="E27" s="105">
        <v>0.22</v>
      </c>
      <c r="F27" s="105">
        <v>50.8</v>
      </c>
      <c r="G27" s="105">
        <v>0</v>
      </c>
      <c r="H27" s="105">
        <v>0.505</v>
      </c>
      <c r="I27" s="105">
        <v>6.8000000000000005E-2</v>
      </c>
      <c r="J27" s="105">
        <v>5.2999999999999999E-2</v>
      </c>
      <c r="K27" s="105">
        <v>0.13552352672199999</v>
      </c>
      <c r="L27" s="134">
        <f t="shared" si="0"/>
        <v>3.040696194552606E-2</v>
      </c>
      <c r="M27" s="134">
        <f t="shared" si="1"/>
        <v>0</v>
      </c>
      <c r="N27" s="134">
        <f t="shared" si="2"/>
        <v>0</v>
      </c>
    </row>
    <row r="28" spans="1:14">
      <c r="K28" s="134">
        <f t="shared" ref="K28:M28" si="3">SUM(K2:K27)</f>
        <v>80.985155930473653</v>
      </c>
      <c r="L28" s="134">
        <f t="shared" si="3"/>
        <v>137.54150941752178</v>
      </c>
      <c r="M28" s="134">
        <f t="shared" si="3"/>
        <v>531.50000000000011</v>
      </c>
      <c r="N28">
        <f>SUM(N2:N27)</f>
        <v>100.30000000000001</v>
      </c>
    </row>
  </sheetData>
  <sortState ref="A2:K7">
    <sortCondition ref="F2:F7"/>
    <sortCondition ref="C2:C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/>
  <dimension ref="A1:N350"/>
  <sheetViews>
    <sheetView workbookViewId="0">
      <pane ySplit="1" topLeftCell="A313" activePane="bottomLeft" state="frozen"/>
      <selection pane="bottomLeft" sqref="A1:N350"/>
    </sheetView>
  </sheetViews>
  <sheetFormatPr defaultRowHeight="15"/>
  <cols>
    <col min="1" max="1" width="30.140625" bestFit="1" customWidth="1"/>
    <col min="2" max="2" width="8.140625" style="14" bestFit="1" customWidth="1"/>
    <col min="3" max="3" width="12.7109375" bestFit="1" customWidth="1"/>
    <col min="4" max="4" width="7.85546875" bestFit="1" customWidth="1"/>
    <col min="5" max="5" width="13.7109375" bestFit="1" customWidth="1"/>
    <col min="6" max="6" width="14.7109375" style="14" bestFit="1" customWidth="1"/>
    <col min="7" max="10" width="13.7109375" bestFit="1" customWidth="1"/>
    <col min="11" max="11" width="14.7109375" bestFit="1" customWidth="1"/>
    <col min="12" max="12" width="13.28515625" customWidth="1"/>
  </cols>
  <sheetData>
    <row r="1" spans="1:14">
      <c r="A1" s="89" t="s">
        <v>211</v>
      </c>
      <c r="B1" s="89" t="s">
        <v>148</v>
      </c>
      <c r="C1" s="89" t="s">
        <v>212</v>
      </c>
      <c r="D1" s="89" t="s">
        <v>149</v>
      </c>
      <c r="E1" s="90" t="s">
        <v>213</v>
      </c>
      <c r="F1" s="90" t="s">
        <v>214</v>
      </c>
      <c r="G1" s="90" t="s">
        <v>215</v>
      </c>
      <c r="H1" s="90" t="s">
        <v>216</v>
      </c>
      <c r="I1" s="90" t="s">
        <v>217</v>
      </c>
      <c r="J1" s="90" t="s">
        <v>101</v>
      </c>
      <c r="K1" s="90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115" t="s">
        <v>231</v>
      </c>
      <c r="B2" s="115" t="s">
        <v>95</v>
      </c>
      <c r="C2" s="115" t="s">
        <v>150</v>
      </c>
      <c r="D2" s="115">
        <v>4110</v>
      </c>
      <c r="E2" s="116">
        <v>0.22</v>
      </c>
      <c r="F2" s="116">
        <v>50.8</v>
      </c>
      <c r="G2" s="116">
        <v>0</v>
      </c>
      <c r="H2" s="116">
        <v>0.69099999999999995</v>
      </c>
      <c r="I2" s="116">
        <v>3.5999999999999997E-2</v>
      </c>
      <c r="J2" s="116">
        <v>0.26200000000000001</v>
      </c>
      <c r="K2" s="116">
        <v>0.62310944270599999</v>
      </c>
      <c r="L2" s="134">
        <f>F2*J2*K2/12</f>
        <v>0.69111145321998146</v>
      </c>
      <c r="M2" s="134">
        <f>ROUND(2.721*H2*L2,1)</f>
        <v>1.3</v>
      </c>
      <c r="N2" s="134">
        <f>ROUND((2.721*I2*L2)+(E2*K2),1)</f>
        <v>0.2</v>
      </c>
    </row>
    <row r="3" spans="1:14" s="14" customFormat="1">
      <c r="A3" s="115" t="s">
        <v>231</v>
      </c>
      <c r="B3" s="115" t="s">
        <v>95</v>
      </c>
      <c r="C3" s="115" t="s">
        <v>150</v>
      </c>
      <c r="D3" s="115">
        <v>4110</v>
      </c>
      <c r="E3" s="116">
        <v>0.22</v>
      </c>
      <c r="F3" s="116">
        <v>50.8</v>
      </c>
      <c r="G3" s="116">
        <v>0</v>
      </c>
      <c r="H3" s="116">
        <v>0.69099999999999995</v>
      </c>
      <c r="I3" s="116">
        <v>3.5999999999999997E-2</v>
      </c>
      <c r="J3" s="116">
        <v>0.26200000000000001</v>
      </c>
      <c r="K3" s="116">
        <v>0.83501032232399997</v>
      </c>
      <c r="L3" s="134">
        <f t="shared" ref="L3:L66" si="0">F3*J3*K3/12</f>
        <v>0.92613778216695908</v>
      </c>
      <c r="M3" s="134">
        <f t="shared" ref="M3:M66" si="1">ROUND(2.721*H3*L3,1)</f>
        <v>1.7</v>
      </c>
      <c r="N3" s="134">
        <f t="shared" ref="N3:N66" si="2">ROUND((2.721*I3*L3)+(E3*K3),1)</f>
        <v>0.3</v>
      </c>
    </row>
    <row r="4" spans="1:14" s="14" customFormat="1">
      <c r="A4" s="115" t="s">
        <v>231</v>
      </c>
      <c r="B4" s="115" t="s">
        <v>95</v>
      </c>
      <c r="C4" s="115" t="s">
        <v>150</v>
      </c>
      <c r="D4" s="115">
        <v>4110</v>
      </c>
      <c r="E4" s="116">
        <v>0.22</v>
      </c>
      <c r="F4" s="116">
        <v>50.8</v>
      </c>
      <c r="G4" s="116">
        <v>0</v>
      </c>
      <c r="H4" s="116">
        <v>0.69099999999999995</v>
      </c>
      <c r="I4" s="116">
        <v>3.5999999999999997E-2</v>
      </c>
      <c r="J4" s="116">
        <v>0.26200000000000001</v>
      </c>
      <c r="K4" s="116">
        <v>1.07910217827E-2</v>
      </c>
      <c r="L4" s="134">
        <f t="shared" si="0"/>
        <v>1.196868195991866E-2</v>
      </c>
      <c r="M4" s="134">
        <f t="shared" si="1"/>
        <v>0</v>
      </c>
      <c r="N4" s="134">
        <f t="shared" si="2"/>
        <v>0</v>
      </c>
    </row>
    <row r="5" spans="1:14" s="14" customFormat="1">
      <c r="A5" s="115" t="s">
        <v>231</v>
      </c>
      <c r="B5" s="115" t="s">
        <v>95</v>
      </c>
      <c r="C5" s="115" t="s">
        <v>150</v>
      </c>
      <c r="D5" s="115">
        <v>4110</v>
      </c>
      <c r="E5" s="116">
        <v>0.22</v>
      </c>
      <c r="F5" s="116">
        <v>50.8</v>
      </c>
      <c r="G5" s="116">
        <v>0</v>
      </c>
      <c r="H5" s="116">
        <v>0.69099999999999995</v>
      </c>
      <c r="I5" s="116">
        <v>3.5999999999999997E-2</v>
      </c>
      <c r="J5" s="116">
        <v>0.26200000000000001</v>
      </c>
      <c r="K5" s="116">
        <v>7.0484342803399999E-6</v>
      </c>
      <c r="L5" s="134">
        <f t="shared" si="0"/>
        <v>7.8176534081344378E-6</v>
      </c>
      <c r="M5" s="134">
        <f t="shared" si="1"/>
        <v>0</v>
      </c>
      <c r="N5" s="134">
        <f t="shared" si="2"/>
        <v>0</v>
      </c>
    </row>
    <row r="6" spans="1:14" s="14" customFormat="1">
      <c r="A6" s="115" t="s">
        <v>231</v>
      </c>
      <c r="B6" s="115" t="s">
        <v>95</v>
      </c>
      <c r="C6" s="115" t="s">
        <v>150</v>
      </c>
      <c r="D6" s="115">
        <v>4110</v>
      </c>
      <c r="E6" s="116">
        <v>0.22</v>
      </c>
      <c r="F6" s="116">
        <v>50.8</v>
      </c>
      <c r="G6" s="116">
        <v>0</v>
      </c>
      <c r="H6" s="116">
        <v>0.69099999999999995</v>
      </c>
      <c r="I6" s="116">
        <v>3.5999999999999997E-2</v>
      </c>
      <c r="J6" s="116">
        <v>0.26200000000000001</v>
      </c>
      <c r="K6" s="116">
        <v>6.8407410166300003E-3</v>
      </c>
      <c r="L6" s="134">
        <f t="shared" si="0"/>
        <v>7.5872938862448875E-3</v>
      </c>
      <c r="M6" s="134">
        <f t="shared" si="1"/>
        <v>0</v>
      </c>
      <c r="N6" s="134">
        <f t="shared" si="2"/>
        <v>0</v>
      </c>
    </row>
    <row r="7" spans="1:14" s="14" customFormat="1">
      <c r="A7" s="115" t="s">
        <v>231</v>
      </c>
      <c r="B7" s="115" t="s">
        <v>95</v>
      </c>
      <c r="C7" s="115" t="s">
        <v>150</v>
      </c>
      <c r="D7" s="115">
        <v>6410</v>
      </c>
      <c r="E7" s="116">
        <v>0.22</v>
      </c>
      <c r="F7" s="116">
        <v>50.8</v>
      </c>
      <c r="G7" s="116">
        <v>0</v>
      </c>
      <c r="H7" s="116">
        <v>0.60699999999999998</v>
      </c>
      <c r="I7" s="116">
        <v>3.3000000000000002E-2</v>
      </c>
      <c r="J7" s="116">
        <v>2.5999999999999999E-2</v>
      </c>
      <c r="K7" s="116">
        <v>0.81218006454000002</v>
      </c>
      <c r="L7" s="134">
        <f t="shared" si="0"/>
        <v>8.9393952437036003E-2</v>
      </c>
      <c r="M7" s="134">
        <f t="shared" si="1"/>
        <v>0.1</v>
      </c>
      <c r="N7" s="134">
        <f t="shared" si="2"/>
        <v>0.2</v>
      </c>
    </row>
    <row r="8" spans="1:14">
      <c r="A8" s="115" t="s">
        <v>231</v>
      </c>
      <c r="B8" s="115" t="s">
        <v>95</v>
      </c>
      <c r="C8" s="115" t="s">
        <v>150</v>
      </c>
      <c r="D8" s="115">
        <v>6410</v>
      </c>
      <c r="E8" s="116">
        <v>0.22</v>
      </c>
      <c r="F8" s="116">
        <v>50.8</v>
      </c>
      <c r="G8" s="116">
        <v>0</v>
      </c>
      <c r="H8" s="116">
        <v>0.60699999999999998</v>
      </c>
      <c r="I8" s="116">
        <v>3.3000000000000002E-2</v>
      </c>
      <c r="J8" s="116">
        <v>2.5999999999999999E-2</v>
      </c>
      <c r="K8" s="116">
        <v>1.5214220282299999</v>
      </c>
      <c r="L8" s="134">
        <f t="shared" si="0"/>
        <v>0.16745785124051535</v>
      </c>
      <c r="M8" s="134">
        <f t="shared" si="1"/>
        <v>0.3</v>
      </c>
      <c r="N8" s="134">
        <f t="shared" si="2"/>
        <v>0.3</v>
      </c>
    </row>
    <row r="9" spans="1:14">
      <c r="A9" s="115" t="s">
        <v>231</v>
      </c>
      <c r="B9" s="115" t="s">
        <v>95</v>
      </c>
      <c r="C9" s="115" t="s">
        <v>150</v>
      </c>
      <c r="D9" s="115">
        <v>4110</v>
      </c>
      <c r="E9" s="116">
        <v>0.22</v>
      </c>
      <c r="F9" s="116">
        <v>50.8</v>
      </c>
      <c r="G9" s="116">
        <v>0</v>
      </c>
      <c r="H9" s="116">
        <v>0.69099999999999995</v>
      </c>
      <c r="I9" s="116">
        <v>3.5999999999999997E-2</v>
      </c>
      <c r="J9" s="116">
        <v>0.26200000000000001</v>
      </c>
      <c r="K9" s="116">
        <v>1.0673690339899999</v>
      </c>
      <c r="L9" s="134">
        <f t="shared" si="0"/>
        <v>1.1838545745661084</v>
      </c>
      <c r="M9" s="134">
        <f t="shared" si="1"/>
        <v>2.2000000000000002</v>
      </c>
      <c r="N9" s="134">
        <f t="shared" si="2"/>
        <v>0.4</v>
      </c>
    </row>
    <row r="10" spans="1:14">
      <c r="A10" s="115" t="s">
        <v>231</v>
      </c>
      <c r="B10" s="115" t="s">
        <v>95</v>
      </c>
      <c r="C10" s="115" t="s">
        <v>150</v>
      </c>
      <c r="D10" s="115">
        <v>4110</v>
      </c>
      <c r="E10" s="116">
        <v>0.22</v>
      </c>
      <c r="F10" s="116">
        <v>50.8</v>
      </c>
      <c r="G10" s="116">
        <v>0</v>
      </c>
      <c r="H10" s="116">
        <v>0.69099999999999995</v>
      </c>
      <c r="I10" s="116">
        <v>3.5999999999999997E-2</v>
      </c>
      <c r="J10" s="116">
        <v>0.26200000000000001</v>
      </c>
      <c r="K10" s="116">
        <v>4.9746675016499999</v>
      </c>
      <c r="L10" s="134">
        <f t="shared" si="0"/>
        <v>5.5175695483300693</v>
      </c>
      <c r="M10" s="134">
        <f t="shared" si="1"/>
        <v>10.4</v>
      </c>
      <c r="N10" s="134">
        <f t="shared" si="2"/>
        <v>1.6</v>
      </c>
    </row>
    <row r="11" spans="1:14">
      <c r="A11" s="115" t="s">
        <v>231</v>
      </c>
      <c r="B11" s="115" t="s">
        <v>95</v>
      </c>
      <c r="C11" s="115" t="s">
        <v>150</v>
      </c>
      <c r="D11" s="115">
        <v>4110</v>
      </c>
      <c r="E11" s="116">
        <v>0.22</v>
      </c>
      <c r="F11" s="116">
        <v>50.8</v>
      </c>
      <c r="G11" s="116">
        <v>0</v>
      </c>
      <c r="H11" s="116">
        <v>0.69099999999999995</v>
      </c>
      <c r="I11" s="116">
        <v>3.5999999999999997E-2</v>
      </c>
      <c r="J11" s="116">
        <v>0.26200000000000001</v>
      </c>
      <c r="K11" s="116">
        <v>15.5274729907</v>
      </c>
      <c r="L11" s="134">
        <f t="shared" si="0"/>
        <v>17.222037876418394</v>
      </c>
      <c r="M11" s="134">
        <f t="shared" si="1"/>
        <v>32.4</v>
      </c>
      <c r="N11" s="134">
        <f t="shared" si="2"/>
        <v>5.0999999999999996</v>
      </c>
    </row>
    <row r="12" spans="1:14">
      <c r="A12" s="115" t="s">
        <v>231</v>
      </c>
      <c r="B12" s="115" t="s">
        <v>95</v>
      </c>
      <c r="C12" s="115" t="s">
        <v>150</v>
      </c>
      <c r="D12" s="115">
        <v>6410</v>
      </c>
      <c r="E12" s="116">
        <v>0.22</v>
      </c>
      <c r="F12" s="116">
        <v>50.8</v>
      </c>
      <c r="G12" s="116">
        <v>0</v>
      </c>
      <c r="H12" s="116">
        <v>0.60699999999999998</v>
      </c>
      <c r="I12" s="116">
        <v>3.3000000000000002E-2</v>
      </c>
      <c r="J12" s="116">
        <v>2.5999999999999999E-2</v>
      </c>
      <c r="K12" s="116">
        <v>0.137218478256</v>
      </c>
      <c r="L12" s="134">
        <f t="shared" si="0"/>
        <v>1.5103180506710402E-2</v>
      </c>
      <c r="M12" s="134">
        <f t="shared" si="1"/>
        <v>0</v>
      </c>
      <c r="N12" s="134">
        <f t="shared" si="2"/>
        <v>0</v>
      </c>
    </row>
    <row r="13" spans="1:14">
      <c r="A13" s="115" t="s">
        <v>231</v>
      </c>
      <c r="B13" s="115" t="s">
        <v>95</v>
      </c>
      <c r="C13" s="115" t="s">
        <v>150</v>
      </c>
      <c r="D13" s="115">
        <v>6410</v>
      </c>
      <c r="E13" s="116">
        <v>0.22</v>
      </c>
      <c r="F13" s="116">
        <v>50.8</v>
      </c>
      <c r="G13" s="116">
        <v>0</v>
      </c>
      <c r="H13" s="116">
        <v>0.60699999999999998</v>
      </c>
      <c r="I13" s="116">
        <v>3.3000000000000002E-2</v>
      </c>
      <c r="J13" s="116">
        <v>2.5999999999999999E-2</v>
      </c>
      <c r="K13" s="116">
        <v>0.13321107621299999</v>
      </c>
      <c r="L13" s="134">
        <f t="shared" si="0"/>
        <v>1.4662099121844199E-2</v>
      </c>
      <c r="M13" s="134">
        <f t="shared" si="1"/>
        <v>0</v>
      </c>
      <c r="N13" s="134">
        <f t="shared" si="2"/>
        <v>0</v>
      </c>
    </row>
    <row r="14" spans="1:14">
      <c r="A14" s="115" t="s">
        <v>231</v>
      </c>
      <c r="B14" s="115" t="s">
        <v>95</v>
      </c>
      <c r="C14" s="115" t="s">
        <v>150</v>
      </c>
      <c r="D14" s="115">
        <v>6410</v>
      </c>
      <c r="E14" s="116">
        <v>0.22</v>
      </c>
      <c r="F14" s="116">
        <v>50.8</v>
      </c>
      <c r="G14" s="116">
        <v>0</v>
      </c>
      <c r="H14" s="116">
        <v>0.60699999999999998</v>
      </c>
      <c r="I14" s="116">
        <v>3.3000000000000002E-2</v>
      </c>
      <c r="J14" s="116">
        <v>2.5999999999999999E-2</v>
      </c>
      <c r="K14" s="116">
        <v>1.2412752675400001E-2</v>
      </c>
      <c r="L14" s="134">
        <f t="shared" si="0"/>
        <v>1.3662303111390266E-3</v>
      </c>
      <c r="M14" s="134">
        <f t="shared" si="1"/>
        <v>0</v>
      </c>
      <c r="N14" s="134">
        <f t="shared" si="2"/>
        <v>0</v>
      </c>
    </row>
    <row r="15" spans="1:14">
      <c r="A15" s="115" t="s">
        <v>231</v>
      </c>
      <c r="B15" s="115" t="s">
        <v>95</v>
      </c>
      <c r="C15" s="115" t="s">
        <v>150</v>
      </c>
      <c r="D15" s="115">
        <v>6410</v>
      </c>
      <c r="E15" s="116">
        <v>0.22</v>
      </c>
      <c r="F15" s="116">
        <v>50.8</v>
      </c>
      <c r="G15" s="116">
        <v>0</v>
      </c>
      <c r="H15" s="116">
        <v>0.60699999999999998</v>
      </c>
      <c r="I15" s="116">
        <v>3.3000000000000002E-2</v>
      </c>
      <c r="J15" s="116">
        <v>2.5999999999999999E-2</v>
      </c>
      <c r="K15" s="116">
        <v>1.43226850122E-2</v>
      </c>
      <c r="L15" s="134">
        <f t="shared" si="0"/>
        <v>1.57645019700948E-3</v>
      </c>
      <c r="M15" s="134">
        <f t="shared" si="1"/>
        <v>0</v>
      </c>
      <c r="N15" s="134">
        <f t="shared" si="2"/>
        <v>0</v>
      </c>
    </row>
    <row r="16" spans="1:14">
      <c r="A16" s="117" t="s">
        <v>232</v>
      </c>
      <c r="B16" s="117" t="s">
        <v>92</v>
      </c>
      <c r="C16" s="117" t="s">
        <v>150</v>
      </c>
      <c r="D16" s="117">
        <v>1210</v>
      </c>
      <c r="E16" s="118">
        <v>0.22</v>
      </c>
      <c r="F16" s="118">
        <v>50.8</v>
      </c>
      <c r="G16" s="118">
        <v>0</v>
      </c>
      <c r="H16" s="118">
        <v>1.2450000000000001</v>
      </c>
      <c r="I16" s="118">
        <v>0.21299999999999999</v>
      </c>
      <c r="J16" s="118">
        <v>0.28799999999999998</v>
      </c>
      <c r="K16" s="118">
        <v>8.9253371151199995E-2</v>
      </c>
      <c r="L16" s="134">
        <f t="shared" si="0"/>
        <v>0.10881771010754303</v>
      </c>
      <c r="M16" s="134">
        <f t="shared" si="1"/>
        <v>0.4</v>
      </c>
      <c r="N16" s="134">
        <f t="shared" si="2"/>
        <v>0.1</v>
      </c>
    </row>
    <row r="17" spans="1:14">
      <c r="A17" s="117" t="s">
        <v>232</v>
      </c>
      <c r="B17" s="117" t="s">
        <v>92</v>
      </c>
      <c r="C17" s="117" t="s">
        <v>150</v>
      </c>
      <c r="D17" s="117">
        <v>4110</v>
      </c>
      <c r="E17" s="118">
        <v>0.22</v>
      </c>
      <c r="F17" s="118">
        <v>50.8</v>
      </c>
      <c r="G17" s="118">
        <v>0</v>
      </c>
      <c r="H17" s="118">
        <v>0.69099999999999995</v>
      </c>
      <c r="I17" s="118">
        <v>3.5999999999999997E-2</v>
      </c>
      <c r="J17" s="118">
        <v>0.26200000000000001</v>
      </c>
      <c r="K17" s="118">
        <v>0.142988224991</v>
      </c>
      <c r="L17" s="134">
        <f t="shared" si="0"/>
        <v>0.15859300661168446</v>
      </c>
      <c r="M17" s="134">
        <f t="shared" si="1"/>
        <v>0.3</v>
      </c>
      <c r="N17" s="134">
        <f t="shared" si="2"/>
        <v>0</v>
      </c>
    </row>
    <row r="18" spans="1:14">
      <c r="A18" s="117" t="s">
        <v>232</v>
      </c>
      <c r="B18" s="117" t="s">
        <v>95</v>
      </c>
      <c r="C18" s="117" t="s">
        <v>150</v>
      </c>
      <c r="D18" s="117">
        <v>1210</v>
      </c>
      <c r="E18" s="118">
        <v>0.22</v>
      </c>
      <c r="F18" s="118">
        <v>50.8</v>
      </c>
      <c r="G18" s="118">
        <v>0</v>
      </c>
      <c r="H18" s="118">
        <v>1.2450000000000001</v>
      </c>
      <c r="I18" s="118">
        <v>0.21299999999999999</v>
      </c>
      <c r="J18" s="118">
        <v>0.28799999999999998</v>
      </c>
      <c r="K18" s="118">
        <v>0.74767379539400003</v>
      </c>
      <c r="L18" s="134">
        <f t="shared" si="0"/>
        <v>0.91156389134436466</v>
      </c>
      <c r="M18" s="134">
        <f t="shared" si="1"/>
        <v>3.1</v>
      </c>
      <c r="N18" s="134">
        <f t="shared" si="2"/>
        <v>0.7</v>
      </c>
    </row>
    <row r="19" spans="1:14">
      <c r="A19" s="117" t="s">
        <v>232</v>
      </c>
      <c r="B19" s="117" t="s">
        <v>95</v>
      </c>
      <c r="C19" s="117" t="s">
        <v>150</v>
      </c>
      <c r="D19" s="117">
        <v>6410</v>
      </c>
      <c r="E19" s="118">
        <v>0.22</v>
      </c>
      <c r="F19" s="118">
        <v>50.8</v>
      </c>
      <c r="G19" s="118">
        <v>0</v>
      </c>
      <c r="H19" s="118">
        <v>0.60699999999999998</v>
      </c>
      <c r="I19" s="118">
        <v>3.3000000000000002E-2</v>
      </c>
      <c r="J19" s="118">
        <v>2.5999999999999999E-2</v>
      </c>
      <c r="K19" s="118">
        <v>1.73148916688E-2</v>
      </c>
      <c r="L19" s="134">
        <f t="shared" si="0"/>
        <v>1.9057924096792533E-3</v>
      </c>
      <c r="M19" s="134">
        <f t="shared" si="1"/>
        <v>0</v>
      </c>
      <c r="N19" s="134">
        <f t="shared" si="2"/>
        <v>0</v>
      </c>
    </row>
    <row r="20" spans="1:14">
      <c r="A20" s="117" t="s">
        <v>232</v>
      </c>
      <c r="B20" s="117" t="s">
        <v>95</v>
      </c>
      <c r="C20" s="117" t="s">
        <v>150</v>
      </c>
      <c r="D20" s="117">
        <v>4110</v>
      </c>
      <c r="E20" s="118">
        <v>0.22</v>
      </c>
      <c r="F20" s="118">
        <v>50.8</v>
      </c>
      <c r="G20" s="118">
        <v>0</v>
      </c>
      <c r="H20" s="118">
        <v>0.69099999999999995</v>
      </c>
      <c r="I20" s="118">
        <v>3.5999999999999997E-2</v>
      </c>
      <c r="J20" s="118">
        <v>0.26200000000000001</v>
      </c>
      <c r="K20" s="118">
        <v>0.73358909787899995</v>
      </c>
      <c r="L20" s="134">
        <f t="shared" si="0"/>
        <v>0.81364812142752818</v>
      </c>
      <c r="M20" s="134">
        <f t="shared" si="1"/>
        <v>1.5</v>
      </c>
      <c r="N20" s="134">
        <f t="shared" si="2"/>
        <v>0.2</v>
      </c>
    </row>
    <row r="21" spans="1:14">
      <c r="A21" s="117" t="s">
        <v>232</v>
      </c>
      <c r="B21" s="117" t="s">
        <v>95</v>
      </c>
      <c r="C21" s="117" t="s">
        <v>150</v>
      </c>
      <c r="D21" s="117">
        <v>4110</v>
      </c>
      <c r="E21" s="118">
        <v>0.22</v>
      </c>
      <c r="F21" s="118">
        <v>50.8</v>
      </c>
      <c r="G21" s="118">
        <v>0</v>
      </c>
      <c r="H21" s="118">
        <v>0.69099999999999995</v>
      </c>
      <c r="I21" s="118">
        <v>3.5999999999999997E-2</v>
      </c>
      <c r="J21" s="118">
        <v>0.26200000000000001</v>
      </c>
      <c r="K21" s="118">
        <v>9.6466871602400001E-2</v>
      </c>
      <c r="L21" s="134">
        <f t="shared" si="0"/>
        <v>0.10699462285660859</v>
      </c>
      <c r="M21" s="134">
        <f t="shared" si="1"/>
        <v>0.2</v>
      </c>
      <c r="N21" s="134">
        <f t="shared" si="2"/>
        <v>0</v>
      </c>
    </row>
    <row r="22" spans="1:14">
      <c r="A22" s="117" t="s">
        <v>232</v>
      </c>
      <c r="B22" s="117" t="s">
        <v>95</v>
      </c>
      <c r="C22" s="117" t="s">
        <v>150</v>
      </c>
      <c r="D22" s="117">
        <v>1210</v>
      </c>
      <c r="E22" s="118">
        <v>0.22</v>
      </c>
      <c r="F22" s="118">
        <v>50.8</v>
      </c>
      <c r="G22" s="118">
        <v>0</v>
      </c>
      <c r="H22" s="118">
        <v>1.2450000000000001</v>
      </c>
      <c r="I22" s="118">
        <v>0.21299999999999999</v>
      </c>
      <c r="J22" s="118">
        <v>0.28799999999999998</v>
      </c>
      <c r="K22" s="118">
        <v>23.9831141186</v>
      </c>
      <c r="L22" s="134">
        <f t="shared" si="0"/>
        <v>29.240212733397115</v>
      </c>
      <c r="M22" s="134">
        <f t="shared" si="1"/>
        <v>99.1</v>
      </c>
      <c r="N22" s="134">
        <f t="shared" si="2"/>
        <v>22.2</v>
      </c>
    </row>
    <row r="23" spans="1:14">
      <c r="A23" s="117" t="s">
        <v>232</v>
      </c>
      <c r="B23" s="117" t="s">
        <v>95</v>
      </c>
      <c r="C23" s="117" t="s">
        <v>150</v>
      </c>
      <c r="D23" s="117">
        <v>4110</v>
      </c>
      <c r="E23" s="118">
        <v>0.22</v>
      </c>
      <c r="F23" s="118">
        <v>50.8</v>
      </c>
      <c r="G23" s="118">
        <v>0</v>
      </c>
      <c r="H23" s="118">
        <v>0.69099999999999995</v>
      </c>
      <c r="I23" s="118">
        <v>3.5999999999999997E-2</v>
      </c>
      <c r="J23" s="118">
        <v>0.26200000000000001</v>
      </c>
      <c r="K23" s="118">
        <v>14.1094417289</v>
      </c>
      <c r="L23" s="134">
        <f t="shared" si="0"/>
        <v>15.649252136247286</v>
      </c>
      <c r="M23" s="134">
        <f t="shared" si="1"/>
        <v>29.4</v>
      </c>
      <c r="N23" s="134">
        <f t="shared" si="2"/>
        <v>4.5999999999999996</v>
      </c>
    </row>
    <row r="24" spans="1:14">
      <c r="A24" s="117" t="s">
        <v>232</v>
      </c>
      <c r="B24" s="117" t="s">
        <v>95</v>
      </c>
      <c r="C24" s="117" t="s">
        <v>150</v>
      </c>
      <c r="D24" s="117">
        <v>1400</v>
      </c>
      <c r="E24" s="118">
        <v>0.22</v>
      </c>
      <c r="F24" s="118">
        <v>50.8</v>
      </c>
      <c r="G24" s="118">
        <v>0</v>
      </c>
      <c r="H24" s="118">
        <v>0.70899999999999996</v>
      </c>
      <c r="I24" s="118">
        <v>0.11700000000000001</v>
      </c>
      <c r="J24" s="118">
        <v>0.43099999999999999</v>
      </c>
      <c r="K24" s="118">
        <v>3.6526921700999999</v>
      </c>
      <c r="L24" s="134">
        <f t="shared" si="0"/>
        <v>6.6645803771587895</v>
      </c>
      <c r="M24" s="134">
        <f t="shared" si="1"/>
        <v>12.9</v>
      </c>
      <c r="N24" s="134">
        <f t="shared" si="2"/>
        <v>2.9</v>
      </c>
    </row>
    <row r="25" spans="1:14">
      <c r="A25" s="119" t="s">
        <v>233</v>
      </c>
      <c r="B25" s="119" t="s">
        <v>95</v>
      </c>
      <c r="C25" s="119" t="s">
        <v>150</v>
      </c>
      <c r="D25" s="119">
        <v>4110</v>
      </c>
      <c r="E25" s="120">
        <v>0.22</v>
      </c>
      <c r="F25" s="120">
        <v>50.8</v>
      </c>
      <c r="G25" s="120">
        <v>0</v>
      </c>
      <c r="H25" s="120">
        <v>0.69099999999999995</v>
      </c>
      <c r="I25" s="120">
        <v>3.5999999999999997E-2</v>
      </c>
      <c r="J25" s="120">
        <v>0.26200000000000001</v>
      </c>
      <c r="K25" s="120">
        <v>0.38653790313899999</v>
      </c>
      <c r="L25" s="134">
        <f t="shared" si="0"/>
        <v>0.42872207296823617</v>
      </c>
      <c r="M25" s="134">
        <f t="shared" si="1"/>
        <v>0.8</v>
      </c>
      <c r="N25" s="134">
        <f t="shared" si="2"/>
        <v>0.1</v>
      </c>
    </row>
    <row r="26" spans="1:14">
      <c r="A26" s="119" t="s">
        <v>233</v>
      </c>
      <c r="B26" s="119" t="s">
        <v>95</v>
      </c>
      <c r="C26" s="119" t="s">
        <v>150</v>
      </c>
      <c r="D26" s="119">
        <v>8140</v>
      </c>
      <c r="E26" s="120">
        <v>0.22</v>
      </c>
      <c r="F26" s="120">
        <v>50.8</v>
      </c>
      <c r="G26" s="120">
        <v>0</v>
      </c>
      <c r="H26" s="120">
        <v>0.98599999999999999</v>
      </c>
      <c r="I26" s="120">
        <v>0.14299999999999999</v>
      </c>
      <c r="J26" s="120">
        <v>0.44600000000000001</v>
      </c>
      <c r="K26" s="120">
        <v>3.8710525626900001</v>
      </c>
      <c r="L26" s="134">
        <f t="shared" si="0"/>
        <v>7.3088053085295668</v>
      </c>
      <c r="M26" s="134">
        <f t="shared" si="1"/>
        <v>19.600000000000001</v>
      </c>
      <c r="N26" s="134">
        <f t="shared" si="2"/>
        <v>3.7</v>
      </c>
    </row>
    <row r="27" spans="1:14">
      <c r="A27" s="119" t="s">
        <v>233</v>
      </c>
      <c r="B27" s="119" t="s">
        <v>95</v>
      </c>
      <c r="C27" s="119" t="s">
        <v>150</v>
      </c>
      <c r="D27" s="119">
        <v>4110</v>
      </c>
      <c r="E27" s="120">
        <v>0.22</v>
      </c>
      <c r="F27" s="120">
        <v>50.8</v>
      </c>
      <c r="G27" s="120">
        <v>0</v>
      </c>
      <c r="H27" s="120">
        <v>0.69099999999999995</v>
      </c>
      <c r="I27" s="120">
        <v>3.5999999999999997E-2</v>
      </c>
      <c r="J27" s="120">
        <v>0.26200000000000001</v>
      </c>
      <c r="K27" s="120">
        <v>0.386905245176</v>
      </c>
      <c r="L27" s="134">
        <f t="shared" si="0"/>
        <v>0.4291295042662075</v>
      </c>
      <c r="M27" s="134">
        <f t="shared" si="1"/>
        <v>0.8</v>
      </c>
      <c r="N27" s="134">
        <f t="shared" si="2"/>
        <v>0.1</v>
      </c>
    </row>
    <row r="28" spans="1:14">
      <c r="A28" s="119" t="s">
        <v>233</v>
      </c>
      <c r="B28" s="119" t="s">
        <v>95</v>
      </c>
      <c r="C28" s="119" t="s">
        <v>150</v>
      </c>
      <c r="D28" s="119">
        <v>8140</v>
      </c>
      <c r="E28" s="120">
        <v>0.22</v>
      </c>
      <c r="F28" s="120">
        <v>50.8</v>
      </c>
      <c r="G28" s="120">
        <v>0</v>
      </c>
      <c r="H28" s="120">
        <v>0.98599999999999999</v>
      </c>
      <c r="I28" s="120">
        <v>0.14299999999999999</v>
      </c>
      <c r="J28" s="120">
        <v>0.44600000000000001</v>
      </c>
      <c r="K28" s="120">
        <v>1.5776994237499999</v>
      </c>
      <c r="L28" s="134">
        <f t="shared" si="0"/>
        <v>2.9788016920015834</v>
      </c>
      <c r="M28" s="134">
        <f t="shared" si="1"/>
        <v>8</v>
      </c>
      <c r="N28" s="134">
        <f t="shared" si="2"/>
        <v>1.5</v>
      </c>
    </row>
    <row r="29" spans="1:14">
      <c r="A29" s="119" t="s">
        <v>233</v>
      </c>
      <c r="B29" s="119" t="s">
        <v>93</v>
      </c>
      <c r="C29" s="119" t="s">
        <v>150</v>
      </c>
      <c r="D29" s="119">
        <v>8140</v>
      </c>
      <c r="E29" s="120">
        <v>0.22</v>
      </c>
      <c r="F29" s="120">
        <v>50.8</v>
      </c>
      <c r="G29" s="120">
        <v>0</v>
      </c>
      <c r="H29" s="120">
        <v>0.98599999999999999</v>
      </c>
      <c r="I29" s="120">
        <v>0.14299999999999999</v>
      </c>
      <c r="J29" s="120">
        <v>0.44600000000000001</v>
      </c>
      <c r="K29" s="120">
        <v>0.168921605507</v>
      </c>
      <c r="L29" s="134">
        <f t="shared" si="0"/>
        <v>0.31893525263758316</v>
      </c>
      <c r="M29" s="134">
        <f t="shared" si="1"/>
        <v>0.9</v>
      </c>
      <c r="N29" s="134">
        <f t="shared" si="2"/>
        <v>0.2</v>
      </c>
    </row>
    <row r="30" spans="1:14">
      <c r="A30" s="119" t="s">
        <v>233</v>
      </c>
      <c r="B30" s="119" t="s">
        <v>95</v>
      </c>
      <c r="C30" s="119" t="s">
        <v>150</v>
      </c>
      <c r="D30" s="119">
        <v>4110</v>
      </c>
      <c r="E30" s="120">
        <v>0.22</v>
      </c>
      <c r="F30" s="120">
        <v>50.8</v>
      </c>
      <c r="G30" s="120">
        <v>0</v>
      </c>
      <c r="H30" s="120">
        <v>0.69099999999999995</v>
      </c>
      <c r="I30" s="120">
        <v>3.5999999999999997E-2</v>
      </c>
      <c r="J30" s="120">
        <v>0.26200000000000001</v>
      </c>
      <c r="K30" s="120">
        <v>7.1372075384900002</v>
      </c>
      <c r="L30" s="134">
        <f t="shared" si="0"/>
        <v>7.9161147878572082</v>
      </c>
      <c r="M30" s="134">
        <f t="shared" si="1"/>
        <v>14.9</v>
      </c>
      <c r="N30" s="134">
        <f t="shared" si="2"/>
        <v>2.2999999999999998</v>
      </c>
    </row>
    <row r="31" spans="1:14">
      <c r="A31" s="119" t="s">
        <v>233</v>
      </c>
      <c r="B31" s="119" t="s">
        <v>95</v>
      </c>
      <c r="C31" s="119" t="s">
        <v>150</v>
      </c>
      <c r="D31" s="119">
        <v>1400</v>
      </c>
      <c r="E31" s="120">
        <v>0.22</v>
      </c>
      <c r="F31" s="120">
        <v>50.8</v>
      </c>
      <c r="G31" s="120">
        <v>0</v>
      </c>
      <c r="H31" s="120">
        <v>0.70899999999999996</v>
      </c>
      <c r="I31" s="120">
        <v>0.11700000000000001</v>
      </c>
      <c r="J31" s="120">
        <v>0.43099999999999999</v>
      </c>
      <c r="K31" s="120">
        <v>1.8589128349299999</v>
      </c>
      <c r="L31" s="134">
        <f t="shared" si="0"/>
        <v>3.3917103948521135</v>
      </c>
      <c r="M31" s="134">
        <f t="shared" si="1"/>
        <v>6.5</v>
      </c>
      <c r="N31" s="134">
        <f t="shared" si="2"/>
        <v>1.5</v>
      </c>
    </row>
    <row r="32" spans="1:14">
      <c r="A32" s="119" t="s">
        <v>233</v>
      </c>
      <c r="B32" s="119" t="s">
        <v>95</v>
      </c>
      <c r="C32" s="119" t="s">
        <v>150</v>
      </c>
      <c r="D32" s="119">
        <v>8140</v>
      </c>
      <c r="E32" s="120">
        <v>0.22</v>
      </c>
      <c r="F32" s="120">
        <v>50.8</v>
      </c>
      <c r="G32" s="120">
        <v>0</v>
      </c>
      <c r="H32" s="120">
        <v>0.98599999999999999</v>
      </c>
      <c r="I32" s="120">
        <v>0.14299999999999999</v>
      </c>
      <c r="J32" s="120">
        <v>0.44600000000000001</v>
      </c>
      <c r="K32" s="120">
        <v>5.1970764965000003</v>
      </c>
      <c r="L32" s="134">
        <f t="shared" si="0"/>
        <v>9.8124268971584332</v>
      </c>
      <c r="M32" s="134">
        <f t="shared" si="1"/>
        <v>26.3</v>
      </c>
      <c r="N32" s="134">
        <f t="shared" si="2"/>
        <v>5</v>
      </c>
    </row>
    <row r="33" spans="1:14">
      <c r="A33" s="119" t="s">
        <v>233</v>
      </c>
      <c r="B33" s="119" t="s">
        <v>95</v>
      </c>
      <c r="C33" s="119" t="s">
        <v>150</v>
      </c>
      <c r="D33" s="119">
        <v>8140</v>
      </c>
      <c r="E33" s="120">
        <v>0.22</v>
      </c>
      <c r="F33" s="120">
        <v>50.8</v>
      </c>
      <c r="G33" s="120">
        <v>0</v>
      </c>
      <c r="H33" s="120">
        <v>0.98599999999999999</v>
      </c>
      <c r="I33" s="120">
        <v>0.14299999999999999</v>
      </c>
      <c r="J33" s="120">
        <v>0.44600000000000001</v>
      </c>
      <c r="K33" s="120">
        <v>1.50327380896</v>
      </c>
      <c r="L33" s="134">
        <f t="shared" si="0"/>
        <v>2.8382811695704109</v>
      </c>
      <c r="M33" s="134">
        <f t="shared" si="1"/>
        <v>7.6</v>
      </c>
      <c r="N33" s="134">
        <f t="shared" si="2"/>
        <v>1.4</v>
      </c>
    </row>
    <row r="34" spans="1:14">
      <c r="A34" s="119" t="s">
        <v>233</v>
      </c>
      <c r="B34" s="119" t="s">
        <v>95</v>
      </c>
      <c r="C34" s="119" t="s">
        <v>150</v>
      </c>
      <c r="D34" s="119">
        <v>4110</v>
      </c>
      <c r="E34" s="120">
        <v>0.22</v>
      </c>
      <c r="F34" s="120">
        <v>50.8</v>
      </c>
      <c r="G34" s="120">
        <v>0</v>
      </c>
      <c r="H34" s="120">
        <v>0.69099999999999995</v>
      </c>
      <c r="I34" s="120">
        <v>3.5999999999999997E-2</v>
      </c>
      <c r="J34" s="120">
        <v>0.26200000000000001</v>
      </c>
      <c r="K34" s="120">
        <v>0.28830954951900001</v>
      </c>
      <c r="L34" s="134">
        <f t="shared" si="0"/>
        <v>0.31977373168984019</v>
      </c>
      <c r="M34" s="134">
        <f t="shared" si="1"/>
        <v>0.6</v>
      </c>
      <c r="N34" s="134">
        <f t="shared" si="2"/>
        <v>0.1</v>
      </c>
    </row>
    <row r="35" spans="1:14">
      <c r="A35" s="119" t="s">
        <v>233</v>
      </c>
      <c r="B35" s="119" t="s">
        <v>95</v>
      </c>
      <c r="C35" s="119" t="s">
        <v>150</v>
      </c>
      <c r="D35" s="119">
        <v>8140</v>
      </c>
      <c r="E35" s="120">
        <v>0.22</v>
      </c>
      <c r="F35" s="120">
        <v>50.8</v>
      </c>
      <c r="G35" s="120">
        <v>0</v>
      </c>
      <c r="H35" s="120">
        <v>0.98599999999999999</v>
      </c>
      <c r="I35" s="120">
        <v>0.14299999999999999</v>
      </c>
      <c r="J35" s="120">
        <v>0.44600000000000001</v>
      </c>
      <c r="K35" s="120">
        <v>0.75297236681299995</v>
      </c>
      <c r="L35" s="134">
        <f t="shared" si="0"/>
        <v>1.4216620267007316</v>
      </c>
      <c r="M35" s="134">
        <f t="shared" si="1"/>
        <v>3.8</v>
      </c>
      <c r="N35" s="134">
        <f t="shared" si="2"/>
        <v>0.7</v>
      </c>
    </row>
    <row r="36" spans="1:14">
      <c r="A36" s="121" t="s">
        <v>234</v>
      </c>
      <c r="B36" s="121" t="s">
        <v>95</v>
      </c>
      <c r="C36" s="121" t="s">
        <v>150</v>
      </c>
      <c r="D36" s="121">
        <v>1400</v>
      </c>
      <c r="E36" s="122">
        <v>0.22</v>
      </c>
      <c r="F36" s="122">
        <v>50.8</v>
      </c>
      <c r="G36" s="122">
        <v>0</v>
      </c>
      <c r="H36" s="122">
        <v>0.70899999999999996</v>
      </c>
      <c r="I36" s="122">
        <v>0.11700000000000001</v>
      </c>
      <c r="J36" s="122">
        <v>0.43099999999999999</v>
      </c>
      <c r="K36" s="122">
        <v>0.290780180725</v>
      </c>
      <c r="L36" s="134">
        <f t="shared" si="0"/>
        <v>0.53054782507814424</v>
      </c>
      <c r="M36" s="134">
        <f t="shared" si="1"/>
        <v>1</v>
      </c>
      <c r="N36" s="134">
        <f t="shared" si="2"/>
        <v>0.2</v>
      </c>
    </row>
    <row r="37" spans="1:14">
      <c r="A37" s="121" t="s">
        <v>234</v>
      </c>
      <c r="B37" s="121" t="s">
        <v>95</v>
      </c>
      <c r="C37" s="121" t="s">
        <v>150</v>
      </c>
      <c r="D37" s="121">
        <v>1400</v>
      </c>
      <c r="E37" s="122">
        <v>0.22</v>
      </c>
      <c r="F37" s="122">
        <v>50.8</v>
      </c>
      <c r="G37" s="122">
        <v>0</v>
      </c>
      <c r="H37" s="122">
        <v>0.70899999999999996</v>
      </c>
      <c r="I37" s="122">
        <v>0.11700000000000001</v>
      </c>
      <c r="J37" s="122">
        <v>0.43099999999999999</v>
      </c>
      <c r="K37" s="122">
        <v>0.28482714966900002</v>
      </c>
      <c r="L37" s="134">
        <f t="shared" si="0"/>
        <v>0.51968612304773509</v>
      </c>
      <c r="M37" s="134">
        <f t="shared" si="1"/>
        <v>1</v>
      </c>
      <c r="N37" s="134">
        <f t="shared" si="2"/>
        <v>0.2</v>
      </c>
    </row>
    <row r="38" spans="1:14">
      <c r="A38" s="121" t="s">
        <v>234</v>
      </c>
      <c r="B38" s="121" t="s">
        <v>95</v>
      </c>
      <c r="C38" s="121" t="s">
        <v>150</v>
      </c>
      <c r="D38" s="121">
        <v>4110</v>
      </c>
      <c r="E38" s="122">
        <v>0.22</v>
      </c>
      <c r="F38" s="122">
        <v>50.8</v>
      </c>
      <c r="G38" s="122">
        <v>0</v>
      </c>
      <c r="H38" s="122">
        <v>0.69099999999999995</v>
      </c>
      <c r="I38" s="122">
        <v>3.5999999999999997E-2</v>
      </c>
      <c r="J38" s="122">
        <v>0.26200000000000001</v>
      </c>
      <c r="K38" s="122">
        <v>1.2229105980999999</v>
      </c>
      <c r="L38" s="134">
        <f t="shared" si="0"/>
        <v>1.3563709080393132</v>
      </c>
      <c r="M38" s="134">
        <f t="shared" si="1"/>
        <v>2.6</v>
      </c>
      <c r="N38" s="134">
        <f t="shared" si="2"/>
        <v>0.4</v>
      </c>
    </row>
    <row r="39" spans="1:14">
      <c r="A39" s="121" t="s">
        <v>234</v>
      </c>
      <c r="B39" s="121" t="s">
        <v>95</v>
      </c>
      <c r="C39" s="121" t="s">
        <v>150</v>
      </c>
      <c r="D39" s="121">
        <v>1400</v>
      </c>
      <c r="E39" s="122">
        <v>0.22</v>
      </c>
      <c r="F39" s="122">
        <v>50.8</v>
      </c>
      <c r="G39" s="122">
        <v>0</v>
      </c>
      <c r="H39" s="122">
        <v>0.70899999999999996</v>
      </c>
      <c r="I39" s="122">
        <v>0.11700000000000001</v>
      </c>
      <c r="J39" s="122">
        <v>0.43099999999999999</v>
      </c>
      <c r="K39" s="122">
        <v>9.3555646898900005</v>
      </c>
      <c r="L39" s="134">
        <f t="shared" si="0"/>
        <v>17.069851481016965</v>
      </c>
      <c r="M39" s="134">
        <f t="shared" si="1"/>
        <v>32.9</v>
      </c>
      <c r="N39" s="134">
        <f t="shared" si="2"/>
        <v>7.5</v>
      </c>
    </row>
    <row r="40" spans="1:14">
      <c r="A40" s="121" t="s">
        <v>234</v>
      </c>
      <c r="B40" s="121" t="s">
        <v>95</v>
      </c>
      <c r="C40" s="121" t="s">
        <v>150</v>
      </c>
      <c r="D40" s="121">
        <v>4110</v>
      </c>
      <c r="E40" s="122">
        <v>0.22</v>
      </c>
      <c r="F40" s="122">
        <v>50.8</v>
      </c>
      <c r="G40" s="122">
        <v>0</v>
      </c>
      <c r="H40" s="122">
        <v>0.69099999999999995</v>
      </c>
      <c r="I40" s="122">
        <v>3.5999999999999997E-2</v>
      </c>
      <c r="J40" s="122">
        <v>0.26200000000000001</v>
      </c>
      <c r="K40" s="122">
        <v>4.5788219904599997E-2</v>
      </c>
      <c r="L40" s="134">
        <f t="shared" si="0"/>
        <v>5.0785240970188682E-2</v>
      </c>
      <c r="M40" s="134">
        <f t="shared" si="1"/>
        <v>0.1</v>
      </c>
      <c r="N40" s="134">
        <f t="shared" si="2"/>
        <v>0</v>
      </c>
    </row>
    <row r="41" spans="1:14">
      <c r="A41" s="121" t="s">
        <v>234</v>
      </c>
      <c r="B41" s="121" t="s">
        <v>95</v>
      </c>
      <c r="C41" s="121" t="s">
        <v>150</v>
      </c>
      <c r="D41" s="121">
        <v>8140</v>
      </c>
      <c r="E41" s="122">
        <v>0.22</v>
      </c>
      <c r="F41" s="122">
        <v>50.8</v>
      </c>
      <c r="G41" s="122">
        <v>0</v>
      </c>
      <c r="H41" s="122">
        <v>0.98599999999999999</v>
      </c>
      <c r="I41" s="122">
        <v>0.14299999999999999</v>
      </c>
      <c r="J41" s="122">
        <v>0.44600000000000001</v>
      </c>
      <c r="K41" s="122">
        <v>6.36800697592E-3</v>
      </c>
      <c r="L41" s="134">
        <f t="shared" si="0"/>
        <v>1.2023221704335355E-2</v>
      </c>
      <c r="M41" s="134">
        <f t="shared" si="1"/>
        <v>0</v>
      </c>
      <c r="N41" s="134">
        <f t="shared" si="2"/>
        <v>0</v>
      </c>
    </row>
    <row r="42" spans="1:14">
      <c r="A42" s="121" t="s">
        <v>234</v>
      </c>
      <c r="B42" s="121" t="s">
        <v>95</v>
      </c>
      <c r="C42" s="121" t="s">
        <v>150</v>
      </c>
      <c r="D42" s="121">
        <v>1411</v>
      </c>
      <c r="E42" s="122">
        <v>0.22</v>
      </c>
      <c r="F42" s="122">
        <v>50.8</v>
      </c>
      <c r="G42" s="122">
        <v>0</v>
      </c>
      <c r="H42" s="122">
        <v>1.4430000000000001</v>
      </c>
      <c r="I42" s="122">
        <v>0.22500000000000001</v>
      </c>
      <c r="J42" s="122">
        <v>0.43099999999999999</v>
      </c>
      <c r="K42" s="122">
        <v>0.171348524793</v>
      </c>
      <c r="L42" s="134">
        <f t="shared" si="0"/>
        <v>0.3126368067198147</v>
      </c>
      <c r="M42" s="134">
        <f t="shared" si="1"/>
        <v>1.2</v>
      </c>
      <c r="N42" s="134">
        <f t="shared" si="2"/>
        <v>0.2</v>
      </c>
    </row>
    <row r="43" spans="1:14">
      <c r="A43" s="121" t="s">
        <v>234</v>
      </c>
      <c r="B43" s="121" t="s">
        <v>95</v>
      </c>
      <c r="C43" s="121" t="s">
        <v>150</v>
      </c>
      <c r="D43" s="121">
        <v>1400</v>
      </c>
      <c r="E43" s="122">
        <v>0.22</v>
      </c>
      <c r="F43" s="122">
        <v>50.8</v>
      </c>
      <c r="G43" s="122">
        <v>0</v>
      </c>
      <c r="H43" s="122">
        <v>0.70899999999999996</v>
      </c>
      <c r="I43" s="122">
        <v>0.11700000000000001</v>
      </c>
      <c r="J43" s="122">
        <v>0.43099999999999999</v>
      </c>
      <c r="K43" s="122">
        <v>7.1175782123599998E-2</v>
      </c>
      <c r="L43" s="134">
        <f t="shared" si="0"/>
        <v>0.12986495953664975</v>
      </c>
      <c r="M43" s="134">
        <f t="shared" si="1"/>
        <v>0.3</v>
      </c>
      <c r="N43" s="134">
        <f t="shared" si="2"/>
        <v>0.1</v>
      </c>
    </row>
    <row r="44" spans="1:14">
      <c r="A44" s="121" t="s">
        <v>234</v>
      </c>
      <c r="B44" s="121" t="s">
        <v>91</v>
      </c>
      <c r="C44" s="121" t="s">
        <v>150</v>
      </c>
      <c r="D44" s="121">
        <v>1400</v>
      </c>
      <c r="E44" s="122">
        <v>0.22</v>
      </c>
      <c r="F44" s="122">
        <v>50.8</v>
      </c>
      <c r="G44" s="122">
        <v>0</v>
      </c>
      <c r="H44" s="122">
        <v>0.70899999999999996</v>
      </c>
      <c r="I44" s="122">
        <v>0.11700000000000001</v>
      </c>
      <c r="J44" s="122">
        <v>0.43099999999999999</v>
      </c>
      <c r="K44" s="122">
        <v>1.85295843076</v>
      </c>
      <c r="L44" s="134">
        <f t="shared" si="0"/>
        <v>3.3808461874836708</v>
      </c>
      <c r="M44" s="134">
        <f t="shared" si="1"/>
        <v>6.5</v>
      </c>
      <c r="N44" s="134">
        <f t="shared" si="2"/>
        <v>1.5</v>
      </c>
    </row>
    <row r="45" spans="1:14">
      <c r="A45" s="121" t="s">
        <v>234</v>
      </c>
      <c r="B45" s="121" t="s">
        <v>95</v>
      </c>
      <c r="C45" s="121" t="s">
        <v>150</v>
      </c>
      <c r="D45" s="121">
        <v>8140</v>
      </c>
      <c r="E45" s="122">
        <v>0.22</v>
      </c>
      <c r="F45" s="122">
        <v>50.8</v>
      </c>
      <c r="G45" s="122">
        <v>0</v>
      </c>
      <c r="H45" s="122">
        <v>0.98599999999999999</v>
      </c>
      <c r="I45" s="122">
        <v>0.14299999999999999</v>
      </c>
      <c r="J45" s="122">
        <v>0.44600000000000001</v>
      </c>
      <c r="K45" s="122">
        <v>4.97488336881E-2</v>
      </c>
      <c r="L45" s="134">
        <f t="shared" si="0"/>
        <v>9.3929114592045337E-2</v>
      </c>
      <c r="M45" s="134">
        <f t="shared" si="1"/>
        <v>0.3</v>
      </c>
      <c r="N45" s="134">
        <f t="shared" si="2"/>
        <v>0</v>
      </c>
    </row>
    <row r="46" spans="1:14">
      <c r="A46" s="121" t="s">
        <v>234</v>
      </c>
      <c r="B46" s="121" t="s">
        <v>95</v>
      </c>
      <c r="C46" s="121" t="s">
        <v>150</v>
      </c>
      <c r="D46" s="121">
        <v>1400</v>
      </c>
      <c r="E46" s="122">
        <v>0.22</v>
      </c>
      <c r="F46" s="122">
        <v>50.8</v>
      </c>
      <c r="G46" s="122">
        <v>0</v>
      </c>
      <c r="H46" s="122">
        <v>0.70899999999999996</v>
      </c>
      <c r="I46" s="122">
        <v>0.11700000000000001</v>
      </c>
      <c r="J46" s="122">
        <v>0.43099999999999999</v>
      </c>
      <c r="K46" s="122">
        <v>2.1238580658999999</v>
      </c>
      <c r="L46" s="134">
        <f t="shared" si="0"/>
        <v>3.8751206317722766</v>
      </c>
      <c r="M46" s="134">
        <f t="shared" si="1"/>
        <v>7.5</v>
      </c>
      <c r="N46" s="134">
        <f t="shared" si="2"/>
        <v>1.7</v>
      </c>
    </row>
    <row r="47" spans="1:14">
      <c r="A47" s="121" t="s">
        <v>234</v>
      </c>
      <c r="B47" s="121" t="s">
        <v>93</v>
      </c>
      <c r="C47" s="121" t="s">
        <v>150</v>
      </c>
      <c r="D47" s="121">
        <v>4110</v>
      </c>
      <c r="E47" s="122">
        <v>0.22</v>
      </c>
      <c r="F47" s="122">
        <v>50.8</v>
      </c>
      <c r="G47" s="122">
        <v>0</v>
      </c>
      <c r="H47" s="122">
        <v>0.69099999999999995</v>
      </c>
      <c r="I47" s="122">
        <v>3.5999999999999997E-2</v>
      </c>
      <c r="J47" s="122">
        <v>0.26200000000000001</v>
      </c>
      <c r="K47" s="122">
        <v>2.0989900872099998</v>
      </c>
      <c r="L47" s="134">
        <f t="shared" si="0"/>
        <v>2.3280598720608512</v>
      </c>
      <c r="M47" s="134">
        <f t="shared" si="1"/>
        <v>4.4000000000000004</v>
      </c>
      <c r="N47" s="134">
        <f t="shared" si="2"/>
        <v>0.7</v>
      </c>
    </row>
    <row r="48" spans="1:14">
      <c r="A48" s="121" t="s">
        <v>234</v>
      </c>
      <c r="B48" s="121" t="s">
        <v>93</v>
      </c>
      <c r="C48" s="121" t="s">
        <v>150</v>
      </c>
      <c r="D48" s="121">
        <v>1411</v>
      </c>
      <c r="E48" s="122">
        <v>0.22</v>
      </c>
      <c r="F48" s="122">
        <v>50.8</v>
      </c>
      <c r="G48" s="122">
        <v>0</v>
      </c>
      <c r="H48" s="122">
        <v>1.4430000000000001</v>
      </c>
      <c r="I48" s="122">
        <v>0.22500000000000001</v>
      </c>
      <c r="J48" s="122">
        <v>0.43099999999999999</v>
      </c>
      <c r="K48" s="122">
        <v>2.1905842063199999E-4</v>
      </c>
      <c r="L48" s="134">
        <f t="shared" si="0"/>
        <v>3.9968669233779279E-4</v>
      </c>
      <c r="M48" s="134">
        <f t="shared" si="1"/>
        <v>0</v>
      </c>
      <c r="N48" s="134">
        <f t="shared" si="2"/>
        <v>0</v>
      </c>
    </row>
    <row r="49" spans="1:14">
      <c r="A49" s="121" t="s">
        <v>234</v>
      </c>
      <c r="B49" s="121" t="s">
        <v>93</v>
      </c>
      <c r="C49" s="121" t="s">
        <v>150</v>
      </c>
      <c r="D49" s="121">
        <v>1411</v>
      </c>
      <c r="E49" s="122">
        <v>0.22</v>
      </c>
      <c r="F49" s="122">
        <v>50.8</v>
      </c>
      <c r="G49" s="122">
        <v>0</v>
      </c>
      <c r="H49" s="122">
        <v>1.4430000000000001</v>
      </c>
      <c r="I49" s="122">
        <v>0.22500000000000001</v>
      </c>
      <c r="J49" s="122">
        <v>0.43099999999999999</v>
      </c>
      <c r="K49" s="122">
        <v>8.0172365797699999E-3</v>
      </c>
      <c r="L49" s="134">
        <f t="shared" si="0"/>
        <v>1.4627982622229016E-2</v>
      </c>
      <c r="M49" s="134">
        <f t="shared" si="1"/>
        <v>0.1</v>
      </c>
      <c r="N49" s="134">
        <f t="shared" si="2"/>
        <v>0</v>
      </c>
    </row>
    <row r="50" spans="1:14">
      <c r="A50" s="121" t="s">
        <v>234</v>
      </c>
      <c r="B50" s="121" t="s">
        <v>93</v>
      </c>
      <c r="C50" s="121" t="s">
        <v>150</v>
      </c>
      <c r="D50" s="121">
        <v>1400</v>
      </c>
      <c r="E50" s="122">
        <v>0.22</v>
      </c>
      <c r="F50" s="122">
        <v>50.8</v>
      </c>
      <c r="G50" s="122">
        <v>0</v>
      </c>
      <c r="H50" s="122">
        <v>0.70899999999999996</v>
      </c>
      <c r="I50" s="122">
        <v>0.11700000000000001</v>
      </c>
      <c r="J50" s="122">
        <v>0.43099999999999999</v>
      </c>
      <c r="K50" s="122">
        <v>0.68079224870300004</v>
      </c>
      <c r="L50" s="134">
        <f t="shared" si="0"/>
        <v>1.2421508439085371</v>
      </c>
      <c r="M50" s="134">
        <f t="shared" si="1"/>
        <v>2.4</v>
      </c>
      <c r="N50" s="134">
        <f t="shared" si="2"/>
        <v>0.5</v>
      </c>
    </row>
    <row r="51" spans="1:14">
      <c r="A51" s="124" t="s">
        <v>235</v>
      </c>
      <c r="B51" s="123"/>
      <c r="C51" s="124" t="s">
        <v>150</v>
      </c>
      <c r="D51" s="124">
        <v>4110</v>
      </c>
      <c r="E51" s="125">
        <v>0.22</v>
      </c>
      <c r="F51" s="125">
        <v>50.8</v>
      </c>
      <c r="G51" s="125">
        <v>0</v>
      </c>
      <c r="H51" s="125">
        <v>0.69099999999999995</v>
      </c>
      <c r="I51" s="125">
        <v>3.5999999999999997E-2</v>
      </c>
      <c r="J51" s="125">
        <v>0.26200000000000001</v>
      </c>
      <c r="K51" s="125">
        <v>0.45742697031700003</v>
      </c>
      <c r="L51" s="134">
        <f t="shared" si="0"/>
        <v>0.5073475003442619</v>
      </c>
      <c r="M51" s="134">
        <f t="shared" si="1"/>
        <v>1</v>
      </c>
      <c r="N51" s="134">
        <f t="shared" si="2"/>
        <v>0.2</v>
      </c>
    </row>
    <row r="52" spans="1:14">
      <c r="A52" s="124" t="s">
        <v>235</v>
      </c>
      <c r="B52" s="124" t="s">
        <v>95</v>
      </c>
      <c r="C52" s="124" t="s">
        <v>150</v>
      </c>
      <c r="D52" s="124">
        <v>4110</v>
      </c>
      <c r="E52" s="125">
        <v>0.22</v>
      </c>
      <c r="F52" s="125">
        <v>50.8</v>
      </c>
      <c r="G52" s="125">
        <v>0</v>
      </c>
      <c r="H52" s="125">
        <v>0.69099999999999995</v>
      </c>
      <c r="I52" s="125">
        <v>3.5999999999999997E-2</v>
      </c>
      <c r="J52" s="125">
        <v>0.26200000000000001</v>
      </c>
      <c r="K52" s="125">
        <v>1.68379796617</v>
      </c>
      <c r="L52" s="134">
        <f t="shared" si="0"/>
        <v>1.8675564508780191</v>
      </c>
      <c r="M52" s="134">
        <f t="shared" si="1"/>
        <v>3.5</v>
      </c>
      <c r="N52" s="134">
        <f t="shared" si="2"/>
        <v>0.6</v>
      </c>
    </row>
    <row r="53" spans="1:14">
      <c r="A53" s="124" t="s">
        <v>235</v>
      </c>
      <c r="B53" s="124" t="s">
        <v>95</v>
      </c>
      <c r="C53" s="124" t="s">
        <v>150</v>
      </c>
      <c r="D53" s="124">
        <v>1210</v>
      </c>
      <c r="E53" s="125">
        <v>0.22</v>
      </c>
      <c r="F53" s="125">
        <v>50.8</v>
      </c>
      <c r="G53" s="125">
        <v>0</v>
      </c>
      <c r="H53" s="125">
        <v>1.2450000000000001</v>
      </c>
      <c r="I53" s="125">
        <v>0.21299999999999999</v>
      </c>
      <c r="J53" s="125">
        <v>0.28799999999999998</v>
      </c>
      <c r="K53" s="125">
        <v>0.21051026275900001</v>
      </c>
      <c r="L53" s="134">
        <f t="shared" si="0"/>
        <v>0.25665411235577279</v>
      </c>
      <c r="M53" s="134">
        <f t="shared" si="1"/>
        <v>0.9</v>
      </c>
      <c r="N53" s="134">
        <f t="shared" si="2"/>
        <v>0.2</v>
      </c>
    </row>
    <row r="54" spans="1:14">
      <c r="A54" s="124" t="s">
        <v>235</v>
      </c>
      <c r="B54" s="124" t="s">
        <v>92</v>
      </c>
      <c r="C54" s="124" t="s">
        <v>150</v>
      </c>
      <c r="D54" s="124">
        <v>4110</v>
      </c>
      <c r="E54" s="125">
        <v>0.22</v>
      </c>
      <c r="F54" s="125">
        <v>50.8</v>
      </c>
      <c r="G54" s="125">
        <v>0</v>
      </c>
      <c r="H54" s="125">
        <v>0.69099999999999995</v>
      </c>
      <c r="I54" s="125">
        <v>3.5999999999999997E-2</v>
      </c>
      <c r="J54" s="125">
        <v>0.26200000000000001</v>
      </c>
      <c r="K54" s="125">
        <v>2.2996489870899999</v>
      </c>
      <c r="L54" s="134">
        <f t="shared" si="0"/>
        <v>2.5506173465477553</v>
      </c>
      <c r="M54" s="134">
        <f t="shared" si="1"/>
        <v>4.8</v>
      </c>
      <c r="N54" s="134">
        <f t="shared" si="2"/>
        <v>0.8</v>
      </c>
    </row>
    <row r="55" spans="1:14">
      <c r="A55" s="124" t="s">
        <v>235</v>
      </c>
      <c r="B55" s="124" t="s">
        <v>92</v>
      </c>
      <c r="C55" s="124" t="s">
        <v>150</v>
      </c>
      <c r="D55" s="124">
        <v>6170</v>
      </c>
      <c r="E55" s="125">
        <v>0.22</v>
      </c>
      <c r="F55" s="125">
        <v>50.8</v>
      </c>
      <c r="G55" s="125">
        <v>0</v>
      </c>
      <c r="H55" s="125">
        <v>0.60699999999999998</v>
      </c>
      <c r="I55" s="125">
        <v>3.3000000000000002E-2</v>
      </c>
      <c r="J55" s="125">
        <v>2.5999999999999999E-2</v>
      </c>
      <c r="K55" s="125">
        <v>2.4413685985499999E-2</v>
      </c>
      <c r="L55" s="134">
        <f t="shared" si="0"/>
        <v>2.6871330374706997E-3</v>
      </c>
      <c r="M55" s="134">
        <f t="shared" si="1"/>
        <v>0</v>
      </c>
      <c r="N55" s="134">
        <f t="shared" si="2"/>
        <v>0</v>
      </c>
    </row>
    <row r="56" spans="1:14">
      <c r="A56" s="124" t="s">
        <v>235</v>
      </c>
      <c r="B56" s="124" t="s">
        <v>95</v>
      </c>
      <c r="C56" s="124" t="s">
        <v>150</v>
      </c>
      <c r="D56" s="124">
        <v>4110</v>
      </c>
      <c r="E56" s="125">
        <v>0.22</v>
      </c>
      <c r="F56" s="125">
        <v>50.8</v>
      </c>
      <c r="G56" s="125">
        <v>0</v>
      </c>
      <c r="H56" s="125">
        <v>0.69099999999999995</v>
      </c>
      <c r="I56" s="125">
        <v>3.5999999999999997E-2</v>
      </c>
      <c r="J56" s="125">
        <v>0.26200000000000001</v>
      </c>
      <c r="K56" s="125">
        <v>2.01698570045E-2</v>
      </c>
      <c r="L56" s="134">
        <f t="shared" si="0"/>
        <v>2.2371060732257766E-2</v>
      </c>
      <c r="M56" s="134">
        <f t="shared" si="1"/>
        <v>0</v>
      </c>
      <c r="N56" s="134">
        <f t="shared" si="2"/>
        <v>0</v>
      </c>
    </row>
    <row r="57" spans="1:14">
      <c r="A57" s="124" t="s">
        <v>235</v>
      </c>
      <c r="B57" s="124" t="s">
        <v>95</v>
      </c>
      <c r="C57" s="124" t="s">
        <v>150</v>
      </c>
      <c r="D57" s="124">
        <v>4110</v>
      </c>
      <c r="E57" s="125">
        <v>0.22</v>
      </c>
      <c r="F57" s="125">
        <v>50.8</v>
      </c>
      <c r="G57" s="125">
        <v>0</v>
      </c>
      <c r="H57" s="125">
        <v>0.69099999999999995</v>
      </c>
      <c r="I57" s="125">
        <v>3.5999999999999997E-2</v>
      </c>
      <c r="J57" s="125">
        <v>0.26200000000000001</v>
      </c>
      <c r="K57" s="125">
        <v>6.5756154840000001</v>
      </c>
      <c r="L57" s="134">
        <f t="shared" si="0"/>
        <v>7.2932343204872003</v>
      </c>
      <c r="M57" s="134">
        <f t="shared" si="1"/>
        <v>13.7</v>
      </c>
      <c r="N57" s="134">
        <f t="shared" si="2"/>
        <v>2.2000000000000002</v>
      </c>
    </row>
    <row r="58" spans="1:14">
      <c r="A58" s="124" t="s">
        <v>235</v>
      </c>
      <c r="B58" s="124" t="s">
        <v>93</v>
      </c>
      <c r="C58" s="124" t="s">
        <v>150</v>
      </c>
      <c r="D58" s="124">
        <v>4110</v>
      </c>
      <c r="E58" s="125">
        <v>0.22</v>
      </c>
      <c r="F58" s="125">
        <v>50.8</v>
      </c>
      <c r="G58" s="125">
        <v>0</v>
      </c>
      <c r="H58" s="125">
        <v>0.69099999999999995</v>
      </c>
      <c r="I58" s="125">
        <v>3.5999999999999997E-2</v>
      </c>
      <c r="J58" s="125">
        <v>0.26200000000000001</v>
      </c>
      <c r="K58" s="125">
        <v>1.46066887154</v>
      </c>
      <c r="L58" s="134">
        <f t="shared" si="0"/>
        <v>1.6200765343873986</v>
      </c>
      <c r="M58" s="134">
        <f t="shared" si="1"/>
        <v>3</v>
      </c>
      <c r="N58" s="134">
        <f t="shared" si="2"/>
        <v>0.5</v>
      </c>
    </row>
    <row r="59" spans="1:14">
      <c r="A59" s="124" t="s">
        <v>235</v>
      </c>
      <c r="B59" s="124" t="s">
        <v>93</v>
      </c>
      <c r="C59" s="124" t="s">
        <v>150</v>
      </c>
      <c r="D59" s="124">
        <v>6170</v>
      </c>
      <c r="E59" s="125">
        <v>0.22</v>
      </c>
      <c r="F59" s="125">
        <v>50.8</v>
      </c>
      <c r="G59" s="125">
        <v>0</v>
      </c>
      <c r="H59" s="125">
        <v>0.60699999999999998</v>
      </c>
      <c r="I59" s="125">
        <v>3.3000000000000002E-2</v>
      </c>
      <c r="J59" s="125">
        <v>2.5999999999999999E-2</v>
      </c>
      <c r="K59" s="125">
        <v>0.360095276242</v>
      </c>
      <c r="L59" s="134">
        <f t="shared" si="0"/>
        <v>3.9634486738369466E-2</v>
      </c>
      <c r="M59" s="134">
        <f t="shared" si="1"/>
        <v>0.1</v>
      </c>
      <c r="N59" s="134">
        <f t="shared" si="2"/>
        <v>0.1</v>
      </c>
    </row>
    <row r="60" spans="1:14">
      <c r="A60" s="124" t="s">
        <v>235</v>
      </c>
      <c r="B60" s="124" t="s">
        <v>93</v>
      </c>
      <c r="C60" s="124" t="s">
        <v>150</v>
      </c>
      <c r="D60" s="124">
        <v>1210</v>
      </c>
      <c r="E60" s="125">
        <v>0.22</v>
      </c>
      <c r="F60" s="125">
        <v>50.8</v>
      </c>
      <c r="G60" s="125">
        <v>0</v>
      </c>
      <c r="H60" s="125">
        <v>1.2450000000000001</v>
      </c>
      <c r="I60" s="125">
        <v>0.21299999999999999</v>
      </c>
      <c r="J60" s="125">
        <v>0.28799999999999998</v>
      </c>
      <c r="K60" s="125">
        <v>2.6296526230299998E-2</v>
      </c>
      <c r="L60" s="134">
        <f t="shared" si="0"/>
        <v>3.2060724779981752E-2</v>
      </c>
      <c r="M60" s="134">
        <f t="shared" si="1"/>
        <v>0.1</v>
      </c>
      <c r="N60" s="134">
        <f t="shared" si="2"/>
        <v>0</v>
      </c>
    </row>
    <row r="61" spans="1:14">
      <c r="A61" s="124" t="s">
        <v>235</v>
      </c>
      <c r="B61" s="124" t="s">
        <v>95</v>
      </c>
      <c r="C61" s="124" t="s">
        <v>150</v>
      </c>
      <c r="D61" s="124">
        <v>4110</v>
      </c>
      <c r="E61" s="125">
        <v>0.22</v>
      </c>
      <c r="F61" s="125">
        <v>50.8</v>
      </c>
      <c r="G61" s="125">
        <v>0</v>
      </c>
      <c r="H61" s="125">
        <v>0.69099999999999995</v>
      </c>
      <c r="I61" s="125">
        <v>3.5999999999999997E-2</v>
      </c>
      <c r="J61" s="125">
        <v>0.26200000000000001</v>
      </c>
      <c r="K61" s="125">
        <v>6.7761175250500001</v>
      </c>
      <c r="L61" s="134">
        <f t="shared" si="0"/>
        <v>7.5156178176171231</v>
      </c>
      <c r="M61" s="134">
        <f t="shared" si="1"/>
        <v>14.1</v>
      </c>
      <c r="N61" s="134">
        <f t="shared" si="2"/>
        <v>2.2000000000000002</v>
      </c>
    </row>
    <row r="62" spans="1:14">
      <c r="A62" s="135" t="s">
        <v>241</v>
      </c>
      <c r="B62" s="135" t="s">
        <v>95</v>
      </c>
      <c r="C62" s="135" t="s">
        <v>150</v>
      </c>
      <c r="D62" s="135">
        <v>8140</v>
      </c>
      <c r="E62" s="136">
        <v>0.22</v>
      </c>
      <c r="F62" s="136">
        <v>50.8</v>
      </c>
      <c r="G62" s="136">
        <v>0</v>
      </c>
      <c r="H62" s="136">
        <v>0.98599999999999999</v>
      </c>
      <c r="I62" s="136">
        <v>0.14299999999999999</v>
      </c>
      <c r="J62" s="136">
        <v>0.44600000000000001</v>
      </c>
      <c r="K62" s="136">
        <v>1.74615455225E-2</v>
      </c>
      <c r="L62" s="134">
        <f t="shared" si="0"/>
        <v>3.2968562049514837E-2</v>
      </c>
      <c r="M62" s="134">
        <f t="shared" si="1"/>
        <v>0.1</v>
      </c>
      <c r="N62" s="134">
        <f t="shared" si="2"/>
        <v>0</v>
      </c>
    </row>
    <row r="63" spans="1:14">
      <c r="A63" s="135" t="s">
        <v>241</v>
      </c>
      <c r="B63" s="135" t="s">
        <v>95</v>
      </c>
      <c r="C63" s="135" t="s">
        <v>150</v>
      </c>
      <c r="D63" s="135">
        <v>1400</v>
      </c>
      <c r="E63" s="136">
        <v>0.22</v>
      </c>
      <c r="F63" s="136">
        <v>50.8</v>
      </c>
      <c r="G63" s="136">
        <v>0</v>
      </c>
      <c r="H63" s="136">
        <v>0.70899999999999996</v>
      </c>
      <c r="I63" s="136">
        <v>0.11700000000000001</v>
      </c>
      <c r="J63" s="136">
        <v>0.43099999999999999</v>
      </c>
      <c r="K63" s="136">
        <v>1.2227367032500001</v>
      </c>
      <c r="L63" s="134">
        <f t="shared" si="0"/>
        <v>2.2309646308598419</v>
      </c>
      <c r="M63" s="134">
        <f t="shared" si="1"/>
        <v>4.3</v>
      </c>
      <c r="N63" s="134">
        <f t="shared" si="2"/>
        <v>1</v>
      </c>
    </row>
    <row r="64" spans="1:14">
      <c r="A64" s="135" t="s">
        <v>241</v>
      </c>
      <c r="B64" s="135" t="s">
        <v>95</v>
      </c>
      <c r="C64" s="135" t="s">
        <v>150</v>
      </c>
      <c r="D64" s="135">
        <v>1400</v>
      </c>
      <c r="E64" s="136">
        <v>0.22</v>
      </c>
      <c r="F64" s="136">
        <v>50.8</v>
      </c>
      <c r="G64" s="136">
        <v>0</v>
      </c>
      <c r="H64" s="136">
        <v>0.70899999999999996</v>
      </c>
      <c r="I64" s="136">
        <v>0.11700000000000001</v>
      </c>
      <c r="J64" s="136">
        <v>0.43099999999999999</v>
      </c>
      <c r="K64" s="136">
        <v>2.2068410587699998</v>
      </c>
      <c r="L64" s="134">
        <f t="shared" si="0"/>
        <v>4.0265286344631157</v>
      </c>
      <c r="M64" s="134">
        <f t="shared" si="1"/>
        <v>7.8</v>
      </c>
      <c r="N64" s="134">
        <f t="shared" si="2"/>
        <v>1.8</v>
      </c>
    </row>
    <row r="65" spans="1:14">
      <c r="A65" s="135" t="s">
        <v>242</v>
      </c>
      <c r="B65" s="134"/>
      <c r="C65" s="135" t="s">
        <v>150</v>
      </c>
      <c r="D65" s="135">
        <v>2210</v>
      </c>
      <c r="E65" s="136">
        <v>0.22</v>
      </c>
      <c r="F65" s="136">
        <v>50.8</v>
      </c>
      <c r="G65" s="136">
        <v>0</v>
      </c>
      <c r="H65" s="136">
        <v>1.347</v>
      </c>
      <c r="I65" s="136">
        <v>0.27400000000000002</v>
      </c>
      <c r="J65" s="136">
        <v>0.315</v>
      </c>
      <c r="K65" s="136">
        <v>0.42649119291499998</v>
      </c>
      <c r="L65" s="134">
        <f t="shared" si="0"/>
        <v>0.56872600575215249</v>
      </c>
      <c r="M65" s="134">
        <f t="shared" si="1"/>
        <v>2.1</v>
      </c>
      <c r="N65" s="134">
        <f t="shared" si="2"/>
        <v>0.5</v>
      </c>
    </row>
    <row r="66" spans="1:14">
      <c r="A66" s="135" t="s">
        <v>242</v>
      </c>
      <c r="B66" s="134"/>
      <c r="C66" s="135" t="s">
        <v>150</v>
      </c>
      <c r="D66" s="135">
        <v>4220</v>
      </c>
      <c r="E66" s="136">
        <v>0.22</v>
      </c>
      <c r="F66" s="136">
        <v>50.8</v>
      </c>
      <c r="G66" s="136">
        <v>0</v>
      </c>
      <c r="H66" s="136">
        <v>0.69099999999999995</v>
      </c>
      <c r="I66" s="136">
        <v>3.5999999999999997E-2</v>
      </c>
      <c r="J66" s="136">
        <v>0.26200000000000001</v>
      </c>
      <c r="K66" s="136">
        <v>6.7594926190900004E-2</v>
      </c>
      <c r="L66" s="134">
        <f t="shared" si="0"/>
        <v>7.4971785802533553E-2</v>
      </c>
      <c r="M66" s="134">
        <f t="shared" si="1"/>
        <v>0.1</v>
      </c>
      <c r="N66" s="134">
        <f t="shared" si="2"/>
        <v>0</v>
      </c>
    </row>
    <row r="67" spans="1:14">
      <c r="A67" s="135" t="s">
        <v>242</v>
      </c>
      <c r="B67" s="134"/>
      <c r="C67" s="135" t="s">
        <v>150</v>
      </c>
      <c r="D67" s="135">
        <v>5300</v>
      </c>
      <c r="E67" s="136">
        <v>0.22</v>
      </c>
      <c r="F67" s="136">
        <v>50.8</v>
      </c>
      <c r="G67" s="136">
        <v>0</v>
      </c>
      <c r="H67" s="136">
        <v>0.505</v>
      </c>
      <c r="I67" s="136">
        <v>6.8000000000000005E-2</v>
      </c>
      <c r="J67" s="136">
        <v>5.2999999999999999E-2</v>
      </c>
      <c r="K67" s="136">
        <v>0.288400933847</v>
      </c>
      <c r="L67" s="134">
        <f t="shared" ref="L67:L130" si="3">F67*J67*K67/12</f>
        <v>6.4707556190805218E-2</v>
      </c>
      <c r="M67" s="134">
        <f t="shared" ref="M67:M130" si="4">ROUND(2.721*H67*L67,1)</f>
        <v>0.1</v>
      </c>
      <c r="N67" s="134">
        <f t="shared" ref="N67:N130" si="5">ROUND((2.721*I67*L67)+(E67*K67),1)</f>
        <v>0.1</v>
      </c>
    </row>
    <row r="68" spans="1:14">
      <c r="A68" s="135" t="s">
        <v>242</v>
      </c>
      <c r="B68" s="135" t="s">
        <v>93</v>
      </c>
      <c r="C68" s="135" t="s">
        <v>150</v>
      </c>
      <c r="D68" s="135">
        <v>1390</v>
      </c>
      <c r="E68" s="136">
        <v>0.22</v>
      </c>
      <c r="F68" s="136">
        <v>50.8</v>
      </c>
      <c r="G68" s="136">
        <v>0</v>
      </c>
      <c r="H68" s="136">
        <v>1.395</v>
      </c>
      <c r="I68" s="136">
        <v>0.33900000000000002</v>
      </c>
      <c r="J68" s="136">
        <v>0.39300000000000002</v>
      </c>
      <c r="K68" s="136">
        <v>0.16894836120100001</v>
      </c>
      <c r="L68" s="134">
        <f t="shared" si="3"/>
        <v>0.28107938853010372</v>
      </c>
      <c r="M68" s="134">
        <f t="shared" si="4"/>
        <v>1.1000000000000001</v>
      </c>
      <c r="N68" s="134">
        <f t="shared" si="5"/>
        <v>0.3</v>
      </c>
    </row>
    <row r="69" spans="1:14">
      <c r="A69" s="135" t="s">
        <v>242</v>
      </c>
      <c r="B69" s="135" t="s">
        <v>93</v>
      </c>
      <c r="C69" s="135" t="s">
        <v>150</v>
      </c>
      <c r="D69" s="135">
        <v>2210</v>
      </c>
      <c r="E69" s="136">
        <v>0.22</v>
      </c>
      <c r="F69" s="136">
        <v>50.8</v>
      </c>
      <c r="G69" s="136">
        <v>0</v>
      </c>
      <c r="H69" s="136">
        <v>1.347</v>
      </c>
      <c r="I69" s="136">
        <v>0.27400000000000002</v>
      </c>
      <c r="J69" s="136">
        <v>0.315</v>
      </c>
      <c r="K69" s="136">
        <v>2.9365460933700001</v>
      </c>
      <c r="L69" s="134">
        <f t="shared" si="3"/>
        <v>3.9158842155088949</v>
      </c>
      <c r="M69" s="134">
        <f t="shared" si="4"/>
        <v>14.4</v>
      </c>
      <c r="N69" s="134">
        <f t="shared" si="5"/>
        <v>3.6</v>
      </c>
    </row>
    <row r="70" spans="1:14">
      <c r="A70" s="135" t="s">
        <v>242</v>
      </c>
      <c r="B70" s="135" t="s">
        <v>93</v>
      </c>
      <c r="C70" s="135" t="s">
        <v>150</v>
      </c>
      <c r="D70" s="135">
        <v>4220</v>
      </c>
      <c r="E70" s="136">
        <v>0.22</v>
      </c>
      <c r="F70" s="136">
        <v>50.8</v>
      </c>
      <c r="G70" s="136">
        <v>0</v>
      </c>
      <c r="H70" s="136">
        <v>0.69099999999999995</v>
      </c>
      <c r="I70" s="136">
        <v>3.5999999999999997E-2</v>
      </c>
      <c r="J70" s="136">
        <v>0.26200000000000001</v>
      </c>
      <c r="K70" s="136">
        <v>0.275100039149</v>
      </c>
      <c r="L70" s="134">
        <f t="shared" si="3"/>
        <v>0.30512262342146085</v>
      </c>
      <c r="M70" s="134">
        <f t="shared" si="4"/>
        <v>0.6</v>
      </c>
      <c r="N70" s="134">
        <f t="shared" si="5"/>
        <v>0.1</v>
      </c>
    </row>
    <row r="71" spans="1:14">
      <c r="A71" s="135" t="s">
        <v>242</v>
      </c>
      <c r="B71" s="135" t="s">
        <v>95</v>
      </c>
      <c r="C71" s="135" t="s">
        <v>150</v>
      </c>
      <c r="D71" s="135">
        <v>1400</v>
      </c>
      <c r="E71" s="136">
        <v>0.22</v>
      </c>
      <c r="F71" s="136">
        <v>50.8</v>
      </c>
      <c r="G71" s="136">
        <v>0</v>
      </c>
      <c r="H71" s="136">
        <v>0.70899999999999996</v>
      </c>
      <c r="I71" s="136">
        <v>0.11700000000000001</v>
      </c>
      <c r="J71" s="136">
        <v>0.43099999999999999</v>
      </c>
      <c r="K71" s="136">
        <v>6.6880614476300004E-2</v>
      </c>
      <c r="L71" s="134">
        <f t="shared" si="3"/>
        <v>0.12202813981964111</v>
      </c>
      <c r="M71" s="134">
        <f t="shared" si="4"/>
        <v>0.2</v>
      </c>
      <c r="N71" s="134">
        <f t="shared" si="5"/>
        <v>0.1</v>
      </c>
    </row>
    <row r="72" spans="1:14">
      <c r="A72" s="135" t="s">
        <v>242</v>
      </c>
      <c r="B72" s="135" t="s">
        <v>95</v>
      </c>
      <c r="C72" s="135" t="s">
        <v>150</v>
      </c>
      <c r="D72" s="135">
        <v>4220</v>
      </c>
      <c r="E72" s="136">
        <v>0.22</v>
      </c>
      <c r="F72" s="136">
        <v>50.8</v>
      </c>
      <c r="G72" s="136">
        <v>0</v>
      </c>
      <c r="H72" s="136">
        <v>0.69099999999999995</v>
      </c>
      <c r="I72" s="136">
        <v>3.5999999999999997E-2</v>
      </c>
      <c r="J72" s="136">
        <v>0.26200000000000001</v>
      </c>
      <c r="K72" s="136">
        <v>4.4673953822899998E-4</v>
      </c>
      <c r="L72" s="134">
        <f t="shared" si="3"/>
        <v>4.9549371316772481E-4</v>
      </c>
      <c r="M72" s="134">
        <f t="shared" si="4"/>
        <v>0</v>
      </c>
      <c r="N72" s="134">
        <f t="shared" si="5"/>
        <v>0</v>
      </c>
    </row>
    <row r="73" spans="1:14">
      <c r="A73" s="135" t="s">
        <v>242</v>
      </c>
      <c r="B73" s="135" t="s">
        <v>95</v>
      </c>
      <c r="C73" s="135" t="s">
        <v>150</v>
      </c>
      <c r="D73" s="135">
        <v>1330</v>
      </c>
      <c r="E73" s="136">
        <v>0.22</v>
      </c>
      <c r="F73" s="136">
        <v>50.8</v>
      </c>
      <c r="G73" s="136">
        <v>0</v>
      </c>
      <c r="H73" s="136">
        <v>1.395</v>
      </c>
      <c r="I73" s="136">
        <v>0.33900000000000002</v>
      </c>
      <c r="J73" s="136">
        <v>0.39300000000000002</v>
      </c>
      <c r="K73" s="136">
        <v>0.24334337317800001</v>
      </c>
      <c r="L73" s="134">
        <f t="shared" si="3"/>
        <v>0.40485036995623863</v>
      </c>
      <c r="M73" s="134">
        <f t="shared" si="4"/>
        <v>1.5</v>
      </c>
      <c r="N73" s="134">
        <f t="shared" si="5"/>
        <v>0.4</v>
      </c>
    </row>
    <row r="74" spans="1:14">
      <c r="A74" s="135" t="s">
        <v>242</v>
      </c>
      <c r="B74" s="135" t="s">
        <v>95</v>
      </c>
      <c r="C74" s="135" t="s">
        <v>150</v>
      </c>
      <c r="D74" s="135">
        <v>1710</v>
      </c>
      <c r="E74" s="136">
        <v>0.22</v>
      </c>
      <c r="F74" s="136">
        <v>50.8</v>
      </c>
      <c r="G74" s="136">
        <v>0</v>
      </c>
      <c r="H74" s="136">
        <v>0.96799999999999997</v>
      </c>
      <c r="I74" s="136">
        <v>0.125</v>
      </c>
      <c r="J74" s="136">
        <v>0.34100000000000003</v>
      </c>
      <c r="K74" s="136">
        <v>1.6014865486600001</v>
      </c>
      <c r="L74" s="134">
        <f t="shared" si="3"/>
        <v>2.3118525987606211</v>
      </c>
      <c r="M74" s="134">
        <f t="shared" si="4"/>
        <v>6.1</v>
      </c>
      <c r="N74" s="134">
        <f t="shared" si="5"/>
        <v>1.1000000000000001</v>
      </c>
    </row>
    <row r="75" spans="1:14">
      <c r="A75" s="135" t="s">
        <v>242</v>
      </c>
      <c r="B75" s="135" t="s">
        <v>95</v>
      </c>
      <c r="C75" s="135" t="s">
        <v>150</v>
      </c>
      <c r="D75" s="135">
        <v>2210</v>
      </c>
      <c r="E75" s="136">
        <v>0.22</v>
      </c>
      <c r="F75" s="136">
        <v>50.8</v>
      </c>
      <c r="G75" s="136">
        <v>0</v>
      </c>
      <c r="H75" s="136">
        <v>1.347</v>
      </c>
      <c r="I75" s="136">
        <v>0.27400000000000002</v>
      </c>
      <c r="J75" s="136">
        <v>0.315</v>
      </c>
      <c r="K75" s="136">
        <v>10.653377152699999</v>
      </c>
      <c r="L75" s="134">
        <f t="shared" si="3"/>
        <v>14.206278433125448</v>
      </c>
      <c r="M75" s="134">
        <f t="shared" si="4"/>
        <v>52.1</v>
      </c>
      <c r="N75" s="134">
        <f t="shared" si="5"/>
        <v>12.9</v>
      </c>
    </row>
    <row r="76" spans="1:14">
      <c r="A76" s="135" t="s">
        <v>242</v>
      </c>
      <c r="B76" s="135" t="s">
        <v>95</v>
      </c>
      <c r="C76" s="135" t="s">
        <v>150</v>
      </c>
      <c r="D76" s="135">
        <v>4220</v>
      </c>
      <c r="E76" s="136">
        <v>0.22</v>
      </c>
      <c r="F76" s="136">
        <v>50.8</v>
      </c>
      <c r="G76" s="136">
        <v>0</v>
      </c>
      <c r="H76" s="136">
        <v>0.69099999999999995</v>
      </c>
      <c r="I76" s="136">
        <v>3.5999999999999997E-2</v>
      </c>
      <c r="J76" s="136">
        <v>0.26200000000000001</v>
      </c>
      <c r="K76" s="136">
        <v>0.23800829754700001</v>
      </c>
      <c r="L76" s="134">
        <f t="shared" si="3"/>
        <v>0.26398293641929593</v>
      </c>
      <c r="M76" s="134">
        <f t="shared" si="4"/>
        <v>0.5</v>
      </c>
      <c r="N76" s="134">
        <f t="shared" si="5"/>
        <v>0.1</v>
      </c>
    </row>
    <row r="77" spans="1:14">
      <c r="A77" s="135" t="s">
        <v>242</v>
      </c>
      <c r="B77" s="135" t="s">
        <v>95</v>
      </c>
      <c r="C77" s="135" t="s">
        <v>150</v>
      </c>
      <c r="D77" s="135">
        <v>5300</v>
      </c>
      <c r="E77" s="136">
        <v>0.22</v>
      </c>
      <c r="F77" s="136">
        <v>50.8</v>
      </c>
      <c r="G77" s="136">
        <v>0</v>
      </c>
      <c r="H77" s="136">
        <v>0.505</v>
      </c>
      <c r="I77" s="136">
        <v>6.8000000000000005E-2</v>
      </c>
      <c r="J77" s="136">
        <v>5.2999999999999999E-2</v>
      </c>
      <c r="K77" s="136">
        <v>2.4678088451900001E-2</v>
      </c>
      <c r="L77" s="134">
        <f t="shared" si="3"/>
        <v>5.5369404456579625E-3</v>
      </c>
      <c r="M77" s="134">
        <f t="shared" si="4"/>
        <v>0</v>
      </c>
      <c r="N77" s="134">
        <f t="shared" si="5"/>
        <v>0</v>
      </c>
    </row>
    <row r="78" spans="1:14">
      <c r="A78" s="135" t="s">
        <v>242</v>
      </c>
      <c r="B78" s="135" t="s">
        <v>95</v>
      </c>
      <c r="C78" s="135" t="s">
        <v>150</v>
      </c>
      <c r="D78" s="135">
        <v>2210</v>
      </c>
      <c r="E78" s="136">
        <v>0.22</v>
      </c>
      <c r="F78" s="136">
        <v>50.8</v>
      </c>
      <c r="G78" s="136">
        <v>0</v>
      </c>
      <c r="H78" s="136">
        <v>1.347</v>
      </c>
      <c r="I78" s="136">
        <v>0.27400000000000002</v>
      </c>
      <c r="J78" s="136">
        <v>0.315</v>
      </c>
      <c r="K78" s="136">
        <v>2.3077240893500002</v>
      </c>
      <c r="L78" s="134">
        <f t="shared" si="3"/>
        <v>3.0773500731482248</v>
      </c>
      <c r="M78" s="134">
        <f t="shared" si="4"/>
        <v>11.3</v>
      </c>
      <c r="N78" s="134">
        <f t="shared" si="5"/>
        <v>2.8</v>
      </c>
    </row>
    <row r="79" spans="1:14">
      <c r="A79" s="135" t="s">
        <v>242</v>
      </c>
      <c r="B79" s="135" t="s">
        <v>95</v>
      </c>
      <c r="C79" s="135" t="s">
        <v>150</v>
      </c>
      <c r="D79" s="135">
        <v>4200</v>
      </c>
      <c r="E79" s="136">
        <v>0.22</v>
      </c>
      <c r="F79" s="136">
        <v>50.8</v>
      </c>
      <c r="G79" s="136">
        <v>0</v>
      </c>
      <c r="H79" s="136">
        <v>0.69099999999999995</v>
      </c>
      <c r="I79" s="136">
        <v>3.5999999999999997E-2</v>
      </c>
      <c r="J79" s="136">
        <v>0.26200000000000001</v>
      </c>
      <c r="K79" s="136">
        <v>0.525871906266</v>
      </c>
      <c r="L79" s="134">
        <f t="shared" si="3"/>
        <v>0.58326206030316274</v>
      </c>
      <c r="M79" s="134">
        <f t="shared" si="4"/>
        <v>1.1000000000000001</v>
      </c>
      <c r="N79" s="134">
        <f t="shared" si="5"/>
        <v>0.2</v>
      </c>
    </row>
    <row r="80" spans="1:14">
      <c r="A80" s="135" t="s">
        <v>242</v>
      </c>
      <c r="B80" s="135" t="s">
        <v>95</v>
      </c>
      <c r="C80" s="135" t="s">
        <v>150</v>
      </c>
      <c r="D80" s="135">
        <v>4200</v>
      </c>
      <c r="E80" s="136">
        <v>0.22</v>
      </c>
      <c r="F80" s="136">
        <v>50.8</v>
      </c>
      <c r="G80" s="136">
        <v>0</v>
      </c>
      <c r="H80" s="136">
        <v>0.69099999999999995</v>
      </c>
      <c r="I80" s="136">
        <v>3.5999999999999997E-2</v>
      </c>
      <c r="J80" s="136">
        <v>0.26200000000000001</v>
      </c>
      <c r="K80" s="136">
        <v>0.16047781838799999</v>
      </c>
      <c r="L80" s="134">
        <f t="shared" si="3"/>
        <v>0.17799129763474372</v>
      </c>
      <c r="M80" s="134">
        <f t="shared" si="4"/>
        <v>0.3</v>
      </c>
      <c r="N80" s="134">
        <f t="shared" si="5"/>
        <v>0.1</v>
      </c>
    </row>
    <row r="81" spans="1:14">
      <c r="A81" s="135" t="s">
        <v>242</v>
      </c>
      <c r="B81" s="135" t="s">
        <v>95</v>
      </c>
      <c r="C81" s="135" t="s">
        <v>150</v>
      </c>
      <c r="D81" s="135">
        <v>5300</v>
      </c>
      <c r="E81" s="136">
        <v>0.22</v>
      </c>
      <c r="F81" s="136">
        <v>50.8</v>
      </c>
      <c r="G81" s="136">
        <v>0</v>
      </c>
      <c r="H81" s="136">
        <v>0.505</v>
      </c>
      <c r="I81" s="136">
        <v>6.8000000000000005E-2</v>
      </c>
      <c r="J81" s="136">
        <v>5.2999999999999999E-2</v>
      </c>
      <c r="K81" s="136">
        <v>1.7177442340500001E-3</v>
      </c>
      <c r="L81" s="134">
        <f t="shared" si="3"/>
        <v>3.8540454797968501E-4</v>
      </c>
      <c r="M81" s="134">
        <f t="shared" si="4"/>
        <v>0</v>
      </c>
      <c r="N81" s="134">
        <f t="shared" si="5"/>
        <v>0</v>
      </c>
    </row>
    <row r="82" spans="1:14">
      <c r="A82" s="135" t="s">
        <v>242</v>
      </c>
      <c r="B82" s="135" t="s">
        <v>95</v>
      </c>
      <c r="C82" s="135" t="s">
        <v>150</v>
      </c>
      <c r="D82" s="135">
        <v>2210</v>
      </c>
      <c r="E82" s="136">
        <v>0.22</v>
      </c>
      <c r="F82" s="136">
        <v>50.8</v>
      </c>
      <c r="G82" s="136">
        <v>0</v>
      </c>
      <c r="H82" s="136">
        <v>1.347</v>
      </c>
      <c r="I82" s="136">
        <v>0.27400000000000002</v>
      </c>
      <c r="J82" s="136">
        <v>0.315</v>
      </c>
      <c r="K82" s="136">
        <v>1.3538334222599999</v>
      </c>
      <c r="L82" s="134">
        <f t="shared" si="3"/>
        <v>1.8053368685837097</v>
      </c>
      <c r="M82" s="134">
        <f t="shared" si="4"/>
        <v>6.6</v>
      </c>
      <c r="N82" s="134">
        <f t="shared" si="5"/>
        <v>1.6</v>
      </c>
    </row>
    <row r="83" spans="1:14">
      <c r="A83" s="135" t="s">
        <v>242</v>
      </c>
      <c r="B83" s="135" t="s">
        <v>95</v>
      </c>
      <c r="C83" s="135" t="s">
        <v>150</v>
      </c>
      <c r="D83" s="135">
        <v>2210</v>
      </c>
      <c r="E83" s="136">
        <v>0.22</v>
      </c>
      <c r="F83" s="136">
        <v>50.8</v>
      </c>
      <c r="G83" s="136">
        <v>0</v>
      </c>
      <c r="H83" s="136">
        <v>1.347</v>
      </c>
      <c r="I83" s="136">
        <v>0.27400000000000002</v>
      </c>
      <c r="J83" s="136">
        <v>0.315</v>
      </c>
      <c r="K83" s="136">
        <v>3.2029274844500001E-2</v>
      </c>
      <c r="L83" s="134">
        <f t="shared" si="3"/>
        <v>4.2711038005140749E-2</v>
      </c>
      <c r="M83" s="134">
        <f t="shared" si="4"/>
        <v>0.2</v>
      </c>
      <c r="N83" s="134">
        <f t="shared" si="5"/>
        <v>0</v>
      </c>
    </row>
    <row r="84" spans="1:14">
      <c r="A84" s="135" t="s">
        <v>242</v>
      </c>
      <c r="B84" s="135" t="s">
        <v>95</v>
      </c>
      <c r="C84" s="135" t="s">
        <v>150</v>
      </c>
      <c r="D84" s="135">
        <v>6172</v>
      </c>
      <c r="E84" s="136">
        <v>0.22</v>
      </c>
      <c r="F84" s="136">
        <v>50.8</v>
      </c>
      <c r="G84" s="136">
        <v>0</v>
      </c>
      <c r="H84" s="136">
        <v>0.60699999999999998</v>
      </c>
      <c r="I84" s="136">
        <v>3.3000000000000002E-2</v>
      </c>
      <c r="J84" s="136">
        <v>2.5999999999999999E-2</v>
      </c>
      <c r="K84" s="136">
        <v>0.101523669252</v>
      </c>
      <c r="L84" s="134">
        <f t="shared" si="3"/>
        <v>1.11743718623368E-2</v>
      </c>
      <c r="M84" s="134">
        <f t="shared" si="4"/>
        <v>0</v>
      </c>
      <c r="N84" s="134">
        <f t="shared" si="5"/>
        <v>0</v>
      </c>
    </row>
    <row r="85" spans="1:14">
      <c r="A85" s="135" t="s">
        <v>242</v>
      </c>
      <c r="B85" s="135" t="s">
        <v>95</v>
      </c>
      <c r="C85" s="135" t="s">
        <v>150</v>
      </c>
      <c r="D85" s="135">
        <v>4200</v>
      </c>
      <c r="E85" s="136">
        <v>0.22</v>
      </c>
      <c r="F85" s="136">
        <v>50.8</v>
      </c>
      <c r="G85" s="136">
        <v>0</v>
      </c>
      <c r="H85" s="136">
        <v>0.69099999999999995</v>
      </c>
      <c r="I85" s="136">
        <v>3.5999999999999997E-2</v>
      </c>
      <c r="J85" s="136">
        <v>0.26200000000000001</v>
      </c>
      <c r="K85" s="136">
        <v>0.22335733848700001</v>
      </c>
      <c r="L85" s="134">
        <f t="shared" si="3"/>
        <v>0.24773306936054795</v>
      </c>
      <c r="M85" s="134">
        <f t="shared" si="4"/>
        <v>0.5</v>
      </c>
      <c r="N85" s="134">
        <f t="shared" si="5"/>
        <v>0.1</v>
      </c>
    </row>
    <row r="86" spans="1:14">
      <c r="A86" s="135" t="s">
        <v>242</v>
      </c>
      <c r="B86" s="135" t="s">
        <v>95</v>
      </c>
      <c r="C86" s="135" t="s">
        <v>150</v>
      </c>
      <c r="D86" s="135">
        <v>4340</v>
      </c>
      <c r="E86" s="136">
        <v>0.22</v>
      </c>
      <c r="F86" s="136">
        <v>50.8</v>
      </c>
      <c r="G86" s="136">
        <v>0</v>
      </c>
      <c r="H86" s="136">
        <v>0.69099999999999995</v>
      </c>
      <c r="I86" s="136">
        <v>3.5999999999999997E-2</v>
      </c>
      <c r="J86" s="136">
        <v>0.26200000000000001</v>
      </c>
      <c r="K86" s="136">
        <v>0.14142813413200001</v>
      </c>
      <c r="L86" s="134">
        <f t="shared" si="3"/>
        <v>0.15686265783693895</v>
      </c>
      <c r="M86" s="134">
        <f t="shared" si="4"/>
        <v>0.3</v>
      </c>
      <c r="N86" s="134">
        <f t="shared" si="5"/>
        <v>0</v>
      </c>
    </row>
    <row r="87" spans="1:14">
      <c r="A87" s="135" t="s">
        <v>242</v>
      </c>
      <c r="B87" s="135" t="s">
        <v>95</v>
      </c>
      <c r="C87" s="135" t="s">
        <v>150</v>
      </c>
      <c r="D87" s="135">
        <v>5300</v>
      </c>
      <c r="E87" s="136">
        <v>0.22</v>
      </c>
      <c r="F87" s="136">
        <v>50.8</v>
      </c>
      <c r="G87" s="136">
        <v>0</v>
      </c>
      <c r="H87" s="136">
        <v>0.505</v>
      </c>
      <c r="I87" s="136">
        <v>6.8000000000000005E-2</v>
      </c>
      <c r="J87" s="136">
        <v>5.2999999999999999E-2</v>
      </c>
      <c r="K87" s="136">
        <v>2.7293574921599998E-3</v>
      </c>
      <c r="L87" s="134">
        <f t="shared" si="3"/>
        <v>6.1237684265763191E-4</v>
      </c>
      <c r="M87" s="134">
        <f t="shared" si="4"/>
        <v>0</v>
      </c>
      <c r="N87" s="134">
        <f t="shared" si="5"/>
        <v>0</v>
      </c>
    </row>
    <row r="88" spans="1:14">
      <c r="A88" s="135" t="s">
        <v>242</v>
      </c>
      <c r="B88" s="135" t="s">
        <v>95</v>
      </c>
      <c r="C88" s="135" t="s">
        <v>150</v>
      </c>
      <c r="D88" s="135">
        <v>2210</v>
      </c>
      <c r="E88" s="136">
        <v>0.22</v>
      </c>
      <c r="F88" s="136">
        <v>50.8</v>
      </c>
      <c r="G88" s="136">
        <v>0</v>
      </c>
      <c r="H88" s="136">
        <v>1.347</v>
      </c>
      <c r="I88" s="136">
        <v>0.27400000000000002</v>
      </c>
      <c r="J88" s="136">
        <v>0.315</v>
      </c>
      <c r="K88" s="136">
        <v>0.44357916728399999</v>
      </c>
      <c r="L88" s="134">
        <f t="shared" si="3"/>
        <v>0.59151281957321389</v>
      </c>
      <c r="M88" s="134">
        <f t="shared" si="4"/>
        <v>2.2000000000000002</v>
      </c>
      <c r="N88" s="134">
        <f t="shared" si="5"/>
        <v>0.5</v>
      </c>
    </row>
    <row r="89" spans="1:14">
      <c r="A89" s="135" t="s">
        <v>242</v>
      </c>
      <c r="B89" s="135" t="s">
        <v>95</v>
      </c>
      <c r="C89" s="135" t="s">
        <v>150</v>
      </c>
      <c r="D89" s="135">
        <v>2210</v>
      </c>
      <c r="E89" s="136">
        <v>0.22</v>
      </c>
      <c r="F89" s="136">
        <v>50.8</v>
      </c>
      <c r="G89" s="136">
        <v>0</v>
      </c>
      <c r="H89" s="136">
        <v>1.347</v>
      </c>
      <c r="I89" s="136">
        <v>0.27400000000000002</v>
      </c>
      <c r="J89" s="136">
        <v>0.315</v>
      </c>
      <c r="K89" s="136">
        <v>6.2073724515900004</v>
      </c>
      <c r="L89" s="134">
        <f t="shared" si="3"/>
        <v>8.2775311641952651</v>
      </c>
      <c r="M89" s="134">
        <f t="shared" si="4"/>
        <v>30.3</v>
      </c>
      <c r="N89" s="134">
        <f t="shared" si="5"/>
        <v>7.5</v>
      </c>
    </row>
    <row r="90" spans="1:14">
      <c r="A90" s="135" t="s">
        <v>242</v>
      </c>
      <c r="B90" s="135" t="s">
        <v>95</v>
      </c>
      <c r="C90" s="135" t="s">
        <v>150</v>
      </c>
      <c r="D90" s="135">
        <v>1210</v>
      </c>
      <c r="E90" s="136">
        <v>0.22</v>
      </c>
      <c r="F90" s="136">
        <v>50.8</v>
      </c>
      <c r="G90" s="136">
        <v>0</v>
      </c>
      <c r="H90" s="136">
        <v>1.2450000000000001</v>
      </c>
      <c r="I90" s="136">
        <v>0.21299999999999999</v>
      </c>
      <c r="J90" s="136">
        <v>0.28799999999999998</v>
      </c>
      <c r="K90" s="136">
        <v>0.69434978727600005</v>
      </c>
      <c r="L90" s="134">
        <f t="shared" si="3"/>
        <v>0.84655126064689912</v>
      </c>
      <c r="M90" s="134">
        <f t="shared" si="4"/>
        <v>2.9</v>
      </c>
      <c r="N90" s="134">
        <f t="shared" si="5"/>
        <v>0.6</v>
      </c>
    </row>
    <row r="91" spans="1:14">
      <c r="A91" s="135" t="s">
        <v>242</v>
      </c>
      <c r="B91" s="135" t="s">
        <v>95</v>
      </c>
      <c r="C91" s="135" t="s">
        <v>150</v>
      </c>
      <c r="D91" s="135">
        <v>1710</v>
      </c>
      <c r="E91" s="136">
        <v>0.22</v>
      </c>
      <c r="F91" s="136">
        <v>50.8</v>
      </c>
      <c r="G91" s="136">
        <v>0</v>
      </c>
      <c r="H91" s="136">
        <v>0.96799999999999997</v>
      </c>
      <c r="I91" s="136">
        <v>0.125</v>
      </c>
      <c r="J91" s="136">
        <v>0.34100000000000003</v>
      </c>
      <c r="K91" s="136">
        <v>10.6103791297</v>
      </c>
      <c r="L91" s="134">
        <f t="shared" si="3"/>
        <v>15.316789632330597</v>
      </c>
      <c r="M91" s="134">
        <f t="shared" si="4"/>
        <v>40.299999999999997</v>
      </c>
      <c r="N91" s="134">
        <f t="shared" si="5"/>
        <v>7.5</v>
      </c>
    </row>
    <row r="92" spans="1:14">
      <c r="A92" s="135" t="s">
        <v>242</v>
      </c>
      <c r="B92" s="135" t="s">
        <v>95</v>
      </c>
      <c r="C92" s="135" t="s">
        <v>150</v>
      </c>
      <c r="D92" s="135">
        <v>4110</v>
      </c>
      <c r="E92" s="136">
        <v>0.22</v>
      </c>
      <c r="F92" s="136">
        <v>50.8</v>
      </c>
      <c r="G92" s="136">
        <v>0</v>
      </c>
      <c r="H92" s="136">
        <v>0.69099999999999995</v>
      </c>
      <c r="I92" s="136">
        <v>3.5999999999999997E-2</v>
      </c>
      <c r="J92" s="136">
        <v>0.26200000000000001</v>
      </c>
      <c r="K92" s="136">
        <v>0.41122162425100001</v>
      </c>
      <c r="L92" s="134">
        <f t="shared" si="3"/>
        <v>0.45609961084425915</v>
      </c>
      <c r="M92" s="134">
        <f t="shared" si="4"/>
        <v>0.9</v>
      </c>
      <c r="N92" s="134">
        <f t="shared" si="5"/>
        <v>0.1</v>
      </c>
    </row>
    <row r="93" spans="1:14">
      <c r="A93" s="135" t="s">
        <v>242</v>
      </c>
      <c r="B93" s="135" t="s">
        <v>95</v>
      </c>
      <c r="C93" s="135" t="s">
        <v>150</v>
      </c>
      <c r="D93" s="135">
        <v>6172</v>
      </c>
      <c r="E93" s="136">
        <v>0.22</v>
      </c>
      <c r="F93" s="136">
        <v>50.8</v>
      </c>
      <c r="G93" s="136">
        <v>0</v>
      </c>
      <c r="H93" s="136">
        <v>0.60699999999999998</v>
      </c>
      <c r="I93" s="136">
        <v>3.3000000000000002E-2</v>
      </c>
      <c r="J93" s="136">
        <v>2.5999999999999999E-2</v>
      </c>
      <c r="K93" s="136">
        <v>0.66461133367500003</v>
      </c>
      <c r="L93" s="134">
        <f t="shared" si="3"/>
        <v>7.3151554126495003E-2</v>
      </c>
      <c r="M93" s="134">
        <f t="shared" si="4"/>
        <v>0.1</v>
      </c>
      <c r="N93" s="134">
        <f t="shared" si="5"/>
        <v>0.2</v>
      </c>
    </row>
    <row r="94" spans="1:14">
      <c r="A94" s="135" t="s">
        <v>242</v>
      </c>
      <c r="B94" s="135" t="s">
        <v>95</v>
      </c>
      <c r="C94" s="135" t="s">
        <v>150</v>
      </c>
      <c r="D94" s="135">
        <v>4340</v>
      </c>
      <c r="E94" s="136">
        <v>0.22</v>
      </c>
      <c r="F94" s="136">
        <v>50.8</v>
      </c>
      <c r="G94" s="136">
        <v>0</v>
      </c>
      <c r="H94" s="136">
        <v>0.69099999999999995</v>
      </c>
      <c r="I94" s="136">
        <v>3.5999999999999997E-2</v>
      </c>
      <c r="J94" s="136">
        <v>0.26200000000000001</v>
      </c>
      <c r="K94" s="136">
        <v>4.2589233629400001</v>
      </c>
      <c r="L94" s="134">
        <f t="shared" si="3"/>
        <v>4.7237138659488522</v>
      </c>
      <c r="M94" s="134">
        <f t="shared" si="4"/>
        <v>8.9</v>
      </c>
      <c r="N94" s="134">
        <f t="shared" si="5"/>
        <v>1.4</v>
      </c>
    </row>
    <row r="95" spans="1:14">
      <c r="A95" s="135" t="s">
        <v>242</v>
      </c>
      <c r="B95" s="135" t="s">
        <v>91</v>
      </c>
      <c r="C95" s="135" t="s">
        <v>150</v>
      </c>
      <c r="D95" s="135">
        <v>2210</v>
      </c>
      <c r="E95" s="136">
        <v>0.22</v>
      </c>
      <c r="F95" s="136">
        <v>50.8</v>
      </c>
      <c r="G95" s="136">
        <v>0</v>
      </c>
      <c r="H95" s="136">
        <v>1.347</v>
      </c>
      <c r="I95" s="136">
        <v>0.27400000000000002</v>
      </c>
      <c r="J95" s="136">
        <v>0.315</v>
      </c>
      <c r="K95" s="136">
        <v>0.40706417655999999</v>
      </c>
      <c r="L95" s="134">
        <f t="shared" si="3"/>
        <v>0.5428200794427599</v>
      </c>
      <c r="M95" s="134">
        <f t="shared" si="4"/>
        <v>2</v>
      </c>
      <c r="N95" s="134">
        <f t="shared" si="5"/>
        <v>0.5</v>
      </c>
    </row>
    <row r="96" spans="1:14">
      <c r="A96" s="135" t="s">
        <v>242</v>
      </c>
      <c r="B96" s="135" t="s">
        <v>91</v>
      </c>
      <c r="C96" s="135" t="s">
        <v>150</v>
      </c>
      <c r="D96" s="135">
        <v>4220</v>
      </c>
      <c r="E96" s="136">
        <v>0.22</v>
      </c>
      <c r="F96" s="136">
        <v>50.8</v>
      </c>
      <c r="G96" s="136">
        <v>0</v>
      </c>
      <c r="H96" s="136">
        <v>0.69099999999999995</v>
      </c>
      <c r="I96" s="136">
        <v>3.5999999999999997E-2</v>
      </c>
      <c r="J96" s="136">
        <v>0.26200000000000001</v>
      </c>
      <c r="K96" s="136">
        <v>0.62073421071900003</v>
      </c>
      <c r="L96" s="134">
        <f t="shared" si="3"/>
        <v>0.68847700424880021</v>
      </c>
      <c r="M96" s="134">
        <f t="shared" si="4"/>
        <v>1.3</v>
      </c>
      <c r="N96" s="134">
        <f t="shared" si="5"/>
        <v>0.2</v>
      </c>
    </row>
    <row r="97" spans="1:14">
      <c r="A97" s="135" t="s">
        <v>242</v>
      </c>
      <c r="B97" s="135" t="s">
        <v>95</v>
      </c>
      <c r="C97" s="135" t="s">
        <v>150</v>
      </c>
      <c r="D97" s="135">
        <v>1210</v>
      </c>
      <c r="E97" s="136">
        <v>0.22</v>
      </c>
      <c r="F97" s="136">
        <v>50.8</v>
      </c>
      <c r="G97" s="136">
        <v>0</v>
      </c>
      <c r="H97" s="136">
        <v>1.2450000000000001</v>
      </c>
      <c r="I97" s="136">
        <v>0.21299999999999999</v>
      </c>
      <c r="J97" s="136">
        <v>0.28799999999999998</v>
      </c>
      <c r="K97" s="136">
        <v>0.48378727850699998</v>
      </c>
      <c r="L97" s="134">
        <f t="shared" si="3"/>
        <v>0.58983344995573428</v>
      </c>
      <c r="M97" s="134">
        <f t="shared" si="4"/>
        <v>2</v>
      </c>
      <c r="N97" s="134">
        <f t="shared" si="5"/>
        <v>0.4</v>
      </c>
    </row>
    <row r="98" spans="1:14">
      <c r="A98" s="135" t="s">
        <v>242</v>
      </c>
      <c r="B98" s="135" t="s">
        <v>95</v>
      </c>
      <c r="C98" s="135" t="s">
        <v>150</v>
      </c>
      <c r="D98" s="135">
        <v>1330</v>
      </c>
      <c r="E98" s="136">
        <v>0.22</v>
      </c>
      <c r="F98" s="136">
        <v>50.8</v>
      </c>
      <c r="G98" s="136">
        <v>0</v>
      </c>
      <c r="H98" s="136">
        <v>1.395</v>
      </c>
      <c r="I98" s="136">
        <v>0.33900000000000002</v>
      </c>
      <c r="J98" s="136">
        <v>0.39300000000000002</v>
      </c>
      <c r="K98" s="136">
        <v>0.155355399023</v>
      </c>
      <c r="L98" s="134">
        <f t="shared" si="3"/>
        <v>0.25846477735456513</v>
      </c>
      <c r="M98" s="134">
        <f t="shared" si="4"/>
        <v>1</v>
      </c>
      <c r="N98" s="134">
        <f t="shared" si="5"/>
        <v>0.3</v>
      </c>
    </row>
    <row r="99" spans="1:14">
      <c r="A99" s="135" t="s">
        <v>242</v>
      </c>
      <c r="B99" s="135" t="s">
        <v>95</v>
      </c>
      <c r="C99" s="135" t="s">
        <v>150</v>
      </c>
      <c r="D99" s="135">
        <v>1710</v>
      </c>
      <c r="E99" s="136">
        <v>0.22</v>
      </c>
      <c r="F99" s="136">
        <v>50.8</v>
      </c>
      <c r="G99" s="136">
        <v>0</v>
      </c>
      <c r="H99" s="136">
        <v>0.96799999999999997</v>
      </c>
      <c r="I99" s="136">
        <v>0.125</v>
      </c>
      <c r="J99" s="136">
        <v>0.34100000000000003</v>
      </c>
      <c r="K99" s="136">
        <v>0.81325915522100001</v>
      </c>
      <c r="L99" s="134">
        <f t="shared" si="3"/>
        <v>1.1739938078385284</v>
      </c>
      <c r="M99" s="134">
        <f t="shared" si="4"/>
        <v>3.1</v>
      </c>
      <c r="N99" s="134">
        <f t="shared" si="5"/>
        <v>0.6</v>
      </c>
    </row>
    <row r="100" spans="1:14">
      <c r="A100" s="135" t="s">
        <v>242</v>
      </c>
      <c r="B100" s="135" t="s">
        <v>95</v>
      </c>
      <c r="C100" s="135" t="s">
        <v>150</v>
      </c>
      <c r="D100" s="135">
        <v>4340</v>
      </c>
      <c r="E100" s="136">
        <v>0.22</v>
      </c>
      <c r="F100" s="136">
        <v>50.8</v>
      </c>
      <c r="G100" s="136">
        <v>0</v>
      </c>
      <c r="H100" s="136">
        <v>0.69099999999999995</v>
      </c>
      <c r="I100" s="136">
        <v>3.5999999999999997E-2</v>
      </c>
      <c r="J100" s="136">
        <v>0.26200000000000001</v>
      </c>
      <c r="K100" s="136">
        <v>0.104775783714</v>
      </c>
      <c r="L100" s="134">
        <f t="shared" si="3"/>
        <v>0.11621031424332119</v>
      </c>
      <c r="M100" s="134">
        <f t="shared" si="4"/>
        <v>0.2</v>
      </c>
      <c r="N100" s="134">
        <f t="shared" si="5"/>
        <v>0</v>
      </c>
    </row>
    <row r="101" spans="1:14">
      <c r="A101" s="135" t="s">
        <v>242</v>
      </c>
      <c r="B101" s="135" t="s">
        <v>95</v>
      </c>
      <c r="C101" s="135" t="s">
        <v>150</v>
      </c>
      <c r="D101" s="135">
        <v>1330</v>
      </c>
      <c r="E101" s="136">
        <v>0.22</v>
      </c>
      <c r="F101" s="136">
        <v>50.8</v>
      </c>
      <c r="G101" s="136">
        <v>0</v>
      </c>
      <c r="H101" s="136">
        <v>1.395</v>
      </c>
      <c r="I101" s="136">
        <v>0.33900000000000002</v>
      </c>
      <c r="J101" s="136">
        <v>0.39300000000000002</v>
      </c>
      <c r="K101" s="136">
        <v>0.323054523398</v>
      </c>
      <c r="L101" s="134">
        <f t="shared" si="3"/>
        <v>0.53746581057725262</v>
      </c>
      <c r="M101" s="134">
        <f t="shared" si="4"/>
        <v>2</v>
      </c>
      <c r="N101" s="134">
        <f t="shared" si="5"/>
        <v>0.6</v>
      </c>
    </row>
    <row r="102" spans="1:14">
      <c r="A102" s="135" t="s">
        <v>242</v>
      </c>
      <c r="B102" s="135" t="s">
        <v>95</v>
      </c>
      <c r="C102" s="135" t="s">
        <v>150</v>
      </c>
      <c r="D102" s="135">
        <v>2210</v>
      </c>
      <c r="E102" s="136">
        <v>0.22</v>
      </c>
      <c r="F102" s="136">
        <v>50.8</v>
      </c>
      <c r="G102" s="136">
        <v>0</v>
      </c>
      <c r="H102" s="136">
        <v>1.347</v>
      </c>
      <c r="I102" s="136">
        <v>0.27400000000000002</v>
      </c>
      <c r="J102" s="136">
        <v>0.315</v>
      </c>
      <c r="K102" s="136">
        <v>5.4473388138200001</v>
      </c>
      <c r="L102" s="134">
        <f t="shared" si="3"/>
        <v>7.2640263082289698</v>
      </c>
      <c r="M102" s="134">
        <f t="shared" si="4"/>
        <v>26.6</v>
      </c>
      <c r="N102" s="134">
        <f t="shared" si="5"/>
        <v>6.6</v>
      </c>
    </row>
    <row r="103" spans="1:14">
      <c r="A103" s="135" t="s">
        <v>242</v>
      </c>
      <c r="B103" s="135" t="s">
        <v>95</v>
      </c>
      <c r="C103" s="135" t="s">
        <v>150</v>
      </c>
      <c r="D103" s="135">
        <v>4220</v>
      </c>
      <c r="E103" s="136">
        <v>0.22</v>
      </c>
      <c r="F103" s="136">
        <v>50.8</v>
      </c>
      <c r="G103" s="136">
        <v>0</v>
      </c>
      <c r="H103" s="136">
        <v>0.69099999999999995</v>
      </c>
      <c r="I103" s="136">
        <v>3.5999999999999997E-2</v>
      </c>
      <c r="J103" s="136">
        <v>0.26200000000000001</v>
      </c>
      <c r="K103" s="136">
        <v>0.197506465746</v>
      </c>
      <c r="L103" s="134">
        <f t="shared" si="3"/>
        <v>0.21906100470774681</v>
      </c>
      <c r="M103" s="134">
        <f t="shared" si="4"/>
        <v>0.4</v>
      </c>
      <c r="N103" s="134">
        <f t="shared" si="5"/>
        <v>0.1</v>
      </c>
    </row>
    <row r="104" spans="1:14">
      <c r="A104" s="135" t="s">
        <v>242</v>
      </c>
      <c r="B104" s="135" t="s">
        <v>95</v>
      </c>
      <c r="C104" s="135" t="s">
        <v>150</v>
      </c>
      <c r="D104" s="135">
        <v>1550</v>
      </c>
      <c r="E104" s="136">
        <v>0.22</v>
      </c>
      <c r="F104" s="136">
        <v>50.8</v>
      </c>
      <c r="G104" s="136">
        <v>0</v>
      </c>
      <c r="H104" s="136">
        <v>0.72099999999999997</v>
      </c>
      <c r="I104" s="136">
        <v>0.17</v>
      </c>
      <c r="J104" s="136">
        <v>0.34100000000000003</v>
      </c>
      <c r="K104" s="136">
        <v>5.5484231998399997E-2</v>
      </c>
      <c r="L104" s="134">
        <f t="shared" si="3"/>
        <v>8.0095187838490289E-2</v>
      </c>
      <c r="M104" s="134">
        <f t="shared" si="4"/>
        <v>0.2</v>
      </c>
      <c r="N104" s="134">
        <f t="shared" si="5"/>
        <v>0</v>
      </c>
    </row>
    <row r="105" spans="1:14">
      <c r="A105" s="135" t="s">
        <v>242</v>
      </c>
      <c r="B105" s="135" t="s">
        <v>95</v>
      </c>
      <c r="C105" s="135" t="s">
        <v>150</v>
      </c>
      <c r="D105" s="135">
        <v>2210</v>
      </c>
      <c r="E105" s="136">
        <v>0.22</v>
      </c>
      <c r="F105" s="136">
        <v>50.8</v>
      </c>
      <c r="G105" s="136">
        <v>0</v>
      </c>
      <c r="H105" s="136">
        <v>1.347</v>
      </c>
      <c r="I105" s="136">
        <v>0.27400000000000002</v>
      </c>
      <c r="J105" s="136">
        <v>0.315</v>
      </c>
      <c r="K105" s="136">
        <v>1.1806659612199999</v>
      </c>
      <c r="L105" s="134">
        <f t="shared" si="3"/>
        <v>1.57441805928687</v>
      </c>
      <c r="M105" s="134">
        <f t="shared" si="4"/>
        <v>5.8</v>
      </c>
      <c r="N105" s="134">
        <f t="shared" si="5"/>
        <v>1.4</v>
      </c>
    </row>
    <row r="106" spans="1:14">
      <c r="A106" s="135" t="s">
        <v>242</v>
      </c>
      <c r="B106" s="135" t="s">
        <v>91</v>
      </c>
      <c r="C106" s="135" t="s">
        <v>150</v>
      </c>
      <c r="D106" s="135">
        <v>4200</v>
      </c>
      <c r="E106" s="136">
        <v>0.22</v>
      </c>
      <c r="F106" s="136">
        <v>50.8</v>
      </c>
      <c r="G106" s="136">
        <v>0</v>
      </c>
      <c r="H106" s="136">
        <v>0.69099999999999995</v>
      </c>
      <c r="I106" s="136">
        <v>3.5999999999999997E-2</v>
      </c>
      <c r="J106" s="136">
        <v>0.26200000000000001</v>
      </c>
      <c r="K106" s="136">
        <v>5.2296776546500001E-2</v>
      </c>
      <c r="L106" s="134">
        <f t="shared" si="3"/>
        <v>5.8004098093608035E-2</v>
      </c>
      <c r="M106" s="134">
        <f t="shared" si="4"/>
        <v>0.1</v>
      </c>
      <c r="N106" s="134">
        <f t="shared" si="5"/>
        <v>0</v>
      </c>
    </row>
    <row r="107" spans="1:14">
      <c r="A107" s="135" t="s">
        <v>242</v>
      </c>
      <c r="B107" s="135" t="s">
        <v>91</v>
      </c>
      <c r="C107" s="135" t="s">
        <v>150</v>
      </c>
      <c r="D107" s="135">
        <v>4200</v>
      </c>
      <c r="E107" s="136">
        <v>0.22</v>
      </c>
      <c r="F107" s="136">
        <v>50.8</v>
      </c>
      <c r="G107" s="136">
        <v>0</v>
      </c>
      <c r="H107" s="136">
        <v>0.69099999999999995</v>
      </c>
      <c r="I107" s="136">
        <v>3.5999999999999997E-2</v>
      </c>
      <c r="J107" s="136">
        <v>0.26200000000000001</v>
      </c>
      <c r="K107" s="136">
        <v>2.8180351749899999E-2</v>
      </c>
      <c r="L107" s="134">
        <f t="shared" si="3"/>
        <v>3.1255767470872421E-2</v>
      </c>
      <c r="M107" s="134">
        <f t="shared" si="4"/>
        <v>0.1</v>
      </c>
      <c r="N107" s="134">
        <f t="shared" si="5"/>
        <v>0</v>
      </c>
    </row>
    <row r="108" spans="1:14">
      <c r="A108" s="135" t="s">
        <v>242</v>
      </c>
      <c r="B108" s="135" t="s">
        <v>91</v>
      </c>
      <c r="C108" s="135" t="s">
        <v>150</v>
      </c>
      <c r="D108" s="135">
        <v>4340</v>
      </c>
      <c r="E108" s="136">
        <v>0.22</v>
      </c>
      <c r="F108" s="136">
        <v>50.8</v>
      </c>
      <c r="G108" s="136">
        <v>0</v>
      </c>
      <c r="H108" s="136">
        <v>0.69099999999999995</v>
      </c>
      <c r="I108" s="136">
        <v>3.5999999999999997E-2</v>
      </c>
      <c r="J108" s="136">
        <v>0.26200000000000001</v>
      </c>
      <c r="K108" s="136">
        <v>0.44450660645000001</v>
      </c>
      <c r="L108" s="134">
        <f t="shared" si="3"/>
        <v>0.49301709410057665</v>
      </c>
      <c r="M108" s="134">
        <f t="shared" si="4"/>
        <v>0.9</v>
      </c>
      <c r="N108" s="134">
        <f t="shared" si="5"/>
        <v>0.1</v>
      </c>
    </row>
    <row r="109" spans="1:14">
      <c r="A109" s="135" t="s">
        <v>242</v>
      </c>
      <c r="B109" s="135" t="s">
        <v>91</v>
      </c>
      <c r="C109" s="135" t="s">
        <v>150</v>
      </c>
      <c r="D109" s="135">
        <v>5300</v>
      </c>
      <c r="E109" s="136">
        <v>0.22</v>
      </c>
      <c r="F109" s="136">
        <v>50.8</v>
      </c>
      <c r="G109" s="136">
        <v>0</v>
      </c>
      <c r="H109" s="136">
        <v>0.505</v>
      </c>
      <c r="I109" s="136">
        <v>6.8000000000000005E-2</v>
      </c>
      <c r="J109" s="136">
        <v>5.2999999999999999E-2</v>
      </c>
      <c r="K109" s="136">
        <v>1.8015642960700001E-2</v>
      </c>
      <c r="L109" s="134">
        <f t="shared" si="3"/>
        <v>4.0421097589490558E-3</v>
      </c>
      <c r="M109" s="134">
        <f t="shared" si="4"/>
        <v>0</v>
      </c>
      <c r="N109" s="134">
        <f t="shared" si="5"/>
        <v>0</v>
      </c>
    </row>
    <row r="110" spans="1:14">
      <c r="A110" s="135" t="s">
        <v>242</v>
      </c>
      <c r="B110" s="135" t="s">
        <v>91</v>
      </c>
      <c r="C110" s="135" t="s">
        <v>150</v>
      </c>
      <c r="D110" s="135">
        <v>5300</v>
      </c>
      <c r="E110" s="136">
        <v>0.22</v>
      </c>
      <c r="F110" s="136">
        <v>50.8</v>
      </c>
      <c r="G110" s="136">
        <v>0</v>
      </c>
      <c r="H110" s="136">
        <v>0.505</v>
      </c>
      <c r="I110" s="136">
        <v>6.8000000000000005E-2</v>
      </c>
      <c r="J110" s="136">
        <v>5.2999999999999999E-2</v>
      </c>
      <c r="K110" s="136">
        <v>0.38604356476000001</v>
      </c>
      <c r="L110" s="134">
        <f t="shared" si="3"/>
        <v>8.6615307813318665E-2</v>
      </c>
      <c r="M110" s="134">
        <f t="shared" si="4"/>
        <v>0.1</v>
      </c>
      <c r="N110" s="134">
        <f t="shared" si="5"/>
        <v>0.1</v>
      </c>
    </row>
    <row r="111" spans="1:14">
      <c r="A111" s="135" t="s">
        <v>242</v>
      </c>
      <c r="B111" s="135" t="s">
        <v>91</v>
      </c>
      <c r="C111" s="135" t="s">
        <v>150</v>
      </c>
      <c r="D111" s="135">
        <v>5300</v>
      </c>
      <c r="E111" s="136">
        <v>0.22</v>
      </c>
      <c r="F111" s="136">
        <v>50.8</v>
      </c>
      <c r="G111" s="136">
        <v>0</v>
      </c>
      <c r="H111" s="136">
        <v>0.505</v>
      </c>
      <c r="I111" s="136">
        <v>6.8000000000000005E-2</v>
      </c>
      <c r="J111" s="136">
        <v>5.2999999999999999E-2</v>
      </c>
      <c r="K111" s="136">
        <v>2.988528394E-3</v>
      </c>
      <c r="L111" s="134">
        <f t="shared" si="3"/>
        <v>6.7052615400046663E-4</v>
      </c>
      <c r="M111" s="134">
        <f t="shared" si="4"/>
        <v>0</v>
      </c>
      <c r="N111" s="134">
        <f t="shared" si="5"/>
        <v>0</v>
      </c>
    </row>
    <row r="112" spans="1:14">
      <c r="A112" s="135" t="s">
        <v>242</v>
      </c>
      <c r="B112" s="135" t="s">
        <v>91</v>
      </c>
      <c r="C112" s="135" t="s">
        <v>150</v>
      </c>
      <c r="D112" s="135">
        <v>5300</v>
      </c>
      <c r="E112" s="136">
        <v>0.22</v>
      </c>
      <c r="F112" s="136">
        <v>50.8</v>
      </c>
      <c r="G112" s="136">
        <v>0</v>
      </c>
      <c r="H112" s="136">
        <v>0.505</v>
      </c>
      <c r="I112" s="136">
        <v>6.8000000000000005E-2</v>
      </c>
      <c r="J112" s="136">
        <v>5.2999999999999999E-2</v>
      </c>
      <c r="K112" s="136">
        <v>1.8279568757799999E-2</v>
      </c>
      <c r="L112" s="134">
        <f t="shared" si="3"/>
        <v>4.101325910291726E-3</v>
      </c>
      <c r="M112" s="134">
        <f t="shared" si="4"/>
        <v>0</v>
      </c>
      <c r="N112" s="134">
        <f t="shared" si="5"/>
        <v>0</v>
      </c>
    </row>
    <row r="113" spans="1:14">
      <c r="A113" s="135" t="s">
        <v>242</v>
      </c>
      <c r="B113" s="135" t="s">
        <v>91</v>
      </c>
      <c r="C113" s="135" t="s">
        <v>150</v>
      </c>
      <c r="D113" s="135">
        <v>5300</v>
      </c>
      <c r="E113" s="136">
        <v>0.22</v>
      </c>
      <c r="F113" s="136">
        <v>50.8</v>
      </c>
      <c r="G113" s="136">
        <v>0</v>
      </c>
      <c r="H113" s="136">
        <v>0.505</v>
      </c>
      <c r="I113" s="136">
        <v>6.8000000000000005E-2</v>
      </c>
      <c r="J113" s="136">
        <v>5.2999999999999999E-2</v>
      </c>
      <c r="K113" s="136">
        <v>7.6539021472300003E-4</v>
      </c>
      <c r="L113" s="134">
        <f t="shared" si="3"/>
        <v>1.7172805117668375E-4</v>
      </c>
      <c r="M113" s="134">
        <f t="shared" si="4"/>
        <v>0</v>
      </c>
      <c r="N113" s="134">
        <f t="shared" si="5"/>
        <v>0</v>
      </c>
    </row>
    <row r="114" spans="1:14">
      <c r="A114" s="135" t="s">
        <v>242</v>
      </c>
      <c r="B114" s="135" t="s">
        <v>91</v>
      </c>
      <c r="C114" s="135" t="s">
        <v>150</v>
      </c>
      <c r="D114" s="135">
        <v>5300</v>
      </c>
      <c r="E114" s="136">
        <v>0.22</v>
      </c>
      <c r="F114" s="136">
        <v>50.8</v>
      </c>
      <c r="G114" s="136">
        <v>0</v>
      </c>
      <c r="H114" s="136">
        <v>0.505</v>
      </c>
      <c r="I114" s="136">
        <v>6.8000000000000005E-2</v>
      </c>
      <c r="J114" s="136">
        <v>5.2999999999999999E-2</v>
      </c>
      <c r="K114" s="136">
        <v>8.70135180466E-2</v>
      </c>
      <c r="L114" s="134">
        <f t="shared" si="3"/>
        <v>1.9522932999055484E-2</v>
      </c>
      <c r="M114" s="134">
        <f t="shared" si="4"/>
        <v>0</v>
      </c>
      <c r="N114" s="134">
        <f t="shared" si="5"/>
        <v>0</v>
      </c>
    </row>
    <row r="115" spans="1:14">
      <c r="A115" s="135" t="s">
        <v>242</v>
      </c>
      <c r="B115" s="135" t="s">
        <v>91</v>
      </c>
      <c r="C115" s="135" t="s">
        <v>150</v>
      </c>
      <c r="D115" s="135">
        <v>2210</v>
      </c>
      <c r="E115" s="136">
        <v>0.22</v>
      </c>
      <c r="F115" s="136">
        <v>50.8</v>
      </c>
      <c r="G115" s="136">
        <v>0</v>
      </c>
      <c r="H115" s="136">
        <v>1.347</v>
      </c>
      <c r="I115" s="136">
        <v>0.27400000000000002</v>
      </c>
      <c r="J115" s="136">
        <v>0.315</v>
      </c>
      <c r="K115" s="136">
        <v>30.411608990600001</v>
      </c>
      <c r="L115" s="134">
        <f t="shared" si="3"/>
        <v>40.5538805889651</v>
      </c>
      <c r="M115" s="134">
        <f t="shared" si="4"/>
        <v>148.6</v>
      </c>
      <c r="N115" s="134">
        <f t="shared" si="5"/>
        <v>36.9</v>
      </c>
    </row>
    <row r="116" spans="1:14">
      <c r="A116" s="135" t="s">
        <v>242</v>
      </c>
      <c r="B116" s="135" t="s">
        <v>91</v>
      </c>
      <c r="C116" s="135" t="s">
        <v>150</v>
      </c>
      <c r="D116" s="135">
        <v>5300</v>
      </c>
      <c r="E116" s="136">
        <v>0.22</v>
      </c>
      <c r="F116" s="136">
        <v>50.8</v>
      </c>
      <c r="G116" s="136">
        <v>0</v>
      </c>
      <c r="H116" s="136">
        <v>0.505</v>
      </c>
      <c r="I116" s="136">
        <v>6.8000000000000005E-2</v>
      </c>
      <c r="J116" s="136">
        <v>5.2999999999999999E-2</v>
      </c>
      <c r="K116" s="136">
        <v>1.0210663173299999E-3</v>
      </c>
      <c r="L116" s="134">
        <f t="shared" si="3"/>
        <v>2.2909324606494095E-4</v>
      </c>
      <c r="M116" s="134">
        <f t="shared" si="4"/>
        <v>0</v>
      </c>
      <c r="N116" s="134">
        <f t="shared" si="5"/>
        <v>0</v>
      </c>
    </row>
    <row r="117" spans="1:14">
      <c r="A117" s="135" t="s">
        <v>242</v>
      </c>
      <c r="B117" s="135" t="s">
        <v>91</v>
      </c>
      <c r="C117" s="135" t="s">
        <v>150</v>
      </c>
      <c r="D117" s="135">
        <v>5300</v>
      </c>
      <c r="E117" s="136">
        <v>0.22</v>
      </c>
      <c r="F117" s="136">
        <v>50.8</v>
      </c>
      <c r="G117" s="136">
        <v>0</v>
      </c>
      <c r="H117" s="136">
        <v>0.505</v>
      </c>
      <c r="I117" s="136">
        <v>6.8000000000000005E-2</v>
      </c>
      <c r="J117" s="136">
        <v>5.2999999999999999E-2</v>
      </c>
      <c r="K117" s="136">
        <v>1.79494501037E-3</v>
      </c>
      <c r="L117" s="134">
        <f t="shared" si="3"/>
        <v>4.027258288266823E-4</v>
      </c>
      <c r="M117" s="134">
        <f t="shared" si="4"/>
        <v>0</v>
      </c>
      <c r="N117" s="134">
        <f t="shared" si="5"/>
        <v>0</v>
      </c>
    </row>
    <row r="118" spans="1:14">
      <c r="A118" s="135" t="s">
        <v>242</v>
      </c>
      <c r="B118" s="135" t="s">
        <v>91</v>
      </c>
      <c r="C118" s="135" t="s">
        <v>150</v>
      </c>
      <c r="D118" s="135">
        <v>5300</v>
      </c>
      <c r="E118" s="136">
        <v>0.22</v>
      </c>
      <c r="F118" s="136">
        <v>50.8</v>
      </c>
      <c r="G118" s="136">
        <v>0</v>
      </c>
      <c r="H118" s="136">
        <v>0.505</v>
      </c>
      <c r="I118" s="136">
        <v>6.8000000000000005E-2</v>
      </c>
      <c r="J118" s="136">
        <v>5.2999999999999999E-2</v>
      </c>
      <c r="K118" s="136">
        <v>4.4281167757499998E-6</v>
      </c>
      <c r="L118" s="134">
        <f t="shared" si="3"/>
        <v>9.9352180058577494E-7</v>
      </c>
      <c r="M118" s="134">
        <f t="shared" si="4"/>
        <v>0</v>
      </c>
      <c r="N118" s="134">
        <f t="shared" si="5"/>
        <v>0</v>
      </c>
    </row>
    <row r="119" spans="1:14">
      <c r="A119" s="135" t="s">
        <v>242</v>
      </c>
      <c r="B119" s="135" t="s">
        <v>91</v>
      </c>
      <c r="C119" s="135" t="s">
        <v>150</v>
      </c>
      <c r="D119" s="135">
        <v>5300</v>
      </c>
      <c r="E119" s="136">
        <v>0.22</v>
      </c>
      <c r="F119" s="136">
        <v>50.8</v>
      </c>
      <c r="G119" s="136">
        <v>0</v>
      </c>
      <c r="H119" s="136">
        <v>0.505</v>
      </c>
      <c r="I119" s="136">
        <v>6.8000000000000005E-2</v>
      </c>
      <c r="J119" s="136">
        <v>5.2999999999999999E-2</v>
      </c>
      <c r="K119" s="136">
        <v>7.8527474330899998E-3</v>
      </c>
      <c r="L119" s="134">
        <f t="shared" si="3"/>
        <v>1.761894765737626E-3</v>
      </c>
      <c r="M119" s="134">
        <f t="shared" si="4"/>
        <v>0</v>
      </c>
      <c r="N119" s="134">
        <f t="shared" si="5"/>
        <v>0</v>
      </c>
    </row>
    <row r="120" spans="1:14">
      <c r="A120" s="135" t="s">
        <v>242</v>
      </c>
      <c r="B120" s="135" t="s">
        <v>91</v>
      </c>
      <c r="C120" s="135" t="s">
        <v>150</v>
      </c>
      <c r="D120" s="135">
        <v>5300</v>
      </c>
      <c r="E120" s="136">
        <v>0.22</v>
      </c>
      <c r="F120" s="136">
        <v>50.8</v>
      </c>
      <c r="G120" s="136">
        <v>0</v>
      </c>
      <c r="H120" s="136">
        <v>0.505</v>
      </c>
      <c r="I120" s="136">
        <v>6.8000000000000005E-2</v>
      </c>
      <c r="J120" s="136">
        <v>5.2999999999999999E-2</v>
      </c>
      <c r="K120" s="136">
        <v>4.2313929223300001E-4</v>
      </c>
      <c r="L120" s="134">
        <f t="shared" si="3"/>
        <v>9.493835253401075E-5</v>
      </c>
      <c r="M120" s="134">
        <f t="shared" si="4"/>
        <v>0</v>
      </c>
      <c r="N120" s="134">
        <f t="shared" si="5"/>
        <v>0</v>
      </c>
    </row>
    <row r="121" spans="1:14">
      <c r="A121" s="135" t="s">
        <v>242</v>
      </c>
      <c r="B121" s="135" t="s">
        <v>91</v>
      </c>
      <c r="C121" s="135" t="s">
        <v>150</v>
      </c>
      <c r="D121" s="135">
        <v>5300</v>
      </c>
      <c r="E121" s="136">
        <v>0.22</v>
      </c>
      <c r="F121" s="136">
        <v>50.8</v>
      </c>
      <c r="G121" s="136">
        <v>0</v>
      </c>
      <c r="H121" s="136">
        <v>0.505</v>
      </c>
      <c r="I121" s="136">
        <v>6.8000000000000005E-2</v>
      </c>
      <c r="J121" s="136">
        <v>5.2999999999999999E-2</v>
      </c>
      <c r="K121" s="136">
        <v>9.3328863003899996E-3</v>
      </c>
      <c r="L121" s="134">
        <f t="shared" si="3"/>
        <v>2.093988589597503E-3</v>
      </c>
      <c r="M121" s="134">
        <f t="shared" si="4"/>
        <v>0</v>
      </c>
      <c r="N121" s="134">
        <f t="shared" si="5"/>
        <v>0</v>
      </c>
    </row>
    <row r="122" spans="1:14">
      <c r="A122" s="135" t="s">
        <v>242</v>
      </c>
      <c r="B122" s="135" t="s">
        <v>91</v>
      </c>
      <c r="C122" s="135" t="s">
        <v>150</v>
      </c>
      <c r="D122" s="135">
        <v>6172</v>
      </c>
      <c r="E122" s="136">
        <v>0.22</v>
      </c>
      <c r="F122" s="136">
        <v>50.8</v>
      </c>
      <c r="G122" s="136">
        <v>0</v>
      </c>
      <c r="H122" s="136">
        <v>0.60699999999999998</v>
      </c>
      <c r="I122" s="136">
        <v>3.3000000000000002E-2</v>
      </c>
      <c r="J122" s="136">
        <v>2.5999999999999999E-2</v>
      </c>
      <c r="K122" s="136">
        <v>0.90725933855200003</v>
      </c>
      <c r="L122" s="134">
        <f t="shared" si="3"/>
        <v>9.9859011196623479E-2</v>
      </c>
      <c r="M122" s="134">
        <f t="shared" si="4"/>
        <v>0.2</v>
      </c>
      <c r="N122" s="134">
        <f t="shared" si="5"/>
        <v>0.2</v>
      </c>
    </row>
    <row r="123" spans="1:14">
      <c r="A123" s="135" t="s">
        <v>242</v>
      </c>
      <c r="B123" s="135" t="s">
        <v>91</v>
      </c>
      <c r="C123" s="135" t="s">
        <v>150</v>
      </c>
      <c r="D123" s="135">
        <v>6172</v>
      </c>
      <c r="E123" s="136">
        <v>0.22</v>
      </c>
      <c r="F123" s="136">
        <v>50.8</v>
      </c>
      <c r="G123" s="136">
        <v>0</v>
      </c>
      <c r="H123" s="136">
        <v>0.60699999999999998</v>
      </c>
      <c r="I123" s="136">
        <v>3.3000000000000002E-2</v>
      </c>
      <c r="J123" s="136">
        <v>2.5999999999999999E-2</v>
      </c>
      <c r="K123" s="136">
        <v>1.38114620432</v>
      </c>
      <c r="L123" s="134">
        <f t="shared" si="3"/>
        <v>0.15201815888882134</v>
      </c>
      <c r="M123" s="134">
        <f t="shared" si="4"/>
        <v>0.3</v>
      </c>
      <c r="N123" s="134">
        <f t="shared" si="5"/>
        <v>0.3</v>
      </c>
    </row>
    <row r="124" spans="1:14">
      <c r="A124" s="135" t="s">
        <v>242</v>
      </c>
      <c r="B124" s="135" t="s">
        <v>91</v>
      </c>
      <c r="C124" s="135" t="s">
        <v>150</v>
      </c>
      <c r="D124" s="135">
        <v>1400</v>
      </c>
      <c r="E124" s="136">
        <v>0.22</v>
      </c>
      <c r="F124" s="136">
        <v>50.8</v>
      </c>
      <c r="G124" s="136">
        <v>0</v>
      </c>
      <c r="H124" s="136">
        <v>0.70899999999999996</v>
      </c>
      <c r="I124" s="136">
        <v>0.11700000000000001</v>
      </c>
      <c r="J124" s="136">
        <v>0.43099999999999999</v>
      </c>
      <c r="K124" s="136">
        <v>0.40126169063299999</v>
      </c>
      <c r="L124" s="134">
        <f t="shared" si="3"/>
        <v>0.73212870533928409</v>
      </c>
      <c r="M124" s="134">
        <f t="shared" si="4"/>
        <v>1.4</v>
      </c>
      <c r="N124" s="134">
        <f t="shared" si="5"/>
        <v>0.3</v>
      </c>
    </row>
    <row r="125" spans="1:14">
      <c r="A125" s="135" t="s">
        <v>242</v>
      </c>
      <c r="B125" s="135" t="s">
        <v>91</v>
      </c>
      <c r="C125" s="135" t="s">
        <v>150</v>
      </c>
      <c r="D125" s="135">
        <v>5300</v>
      </c>
      <c r="E125" s="136">
        <v>0.22</v>
      </c>
      <c r="F125" s="136">
        <v>50.8</v>
      </c>
      <c r="G125" s="136">
        <v>0</v>
      </c>
      <c r="H125" s="136">
        <v>0.505</v>
      </c>
      <c r="I125" s="136">
        <v>6.8000000000000005E-2</v>
      </c>
      <c r="J125" s="136">
        <v>5.2999999999999999E-2</v>
      </c>
      <c r="K125" s="136">
        <v>5.8933106857400001E-3</v>
      </c>
      <c r="L125" s="134">
        <f t="shared" si="3"/>
        <v>1.3222624741905311E-3</v>
      </c>
      <c r="M125" s="134">
        <f t="shared" si="4"/>
        <v>0</v>
      </c>
      <c r="N125" s="134">
        <f t="shared" si="5"/>
        <v>0</v>
      </c>
    </row>
    <row r="126" spans="1:14">
      <c r="A126" s="135" t="s">
        <v>242</v>
      </c>
      <c r="B126" s="135" t="s">
        <v>91</v>
      </c>
      <c r="C126" s="135" t="s">
        <v>150</v>
      </c>
      <c r="D126" s="135">
        <v>5300</v>
      </c>
      <c r="E126" s="136">
        <v>0.22</v>
      </c>
      <c r="F126" s="136">
        <v>50.8</v>
      </c>
      <c r="G126" s="136">
        <v>0</v>
      </c>
      <c r="H126" s="136">
        <v>0.505</v>
      </c>
      <c r="I126" s="136">
        <v>6.8000000000000005E-2</v>
      </c>
      <c r="J126" s="136">
        <v>5.2999999999999999E-2</v>
      </c>
      <c r="K126" s="136">
        <v>4.6397796421500002E-4</v>
      </c>
      <c r="L126" s="134">
        <f t="shared" si="3"/>
        <v>1.0410118923770549E-4</v>
      </c>
      <c r="M126" s="134">
        <f t="shared" si="4"/>
        <v>0</v>
      </c>
      <c r="N126" s="134">
        <f t="shared" si="5"/>
        <v>0</v>
      </c>
    </row>
    <row r="127" spans="1:14">
      <c r="A127" s="135" t="s">
        <v>242</v>
      </c>
      <c r="B127" s="135" t="s">
        <v>91</v>
      </c>
      <c r="C127" s="135" t="s">
        <v>150</v>
      </c>
      <c r="D127" s="135">
        <v>5300</v>
      </c>
      <c r="E127" s="136">
        <v>0.22</v>
      </c>
      <c r="F127" s="136">
        <v>50.8</v>
      </c>
      <c r="G127" s="136">
        <v>0</v>
      </c>
      <c r="H127" s="136">
        <v>0.505</v>
      </c>
      <c r="I127" s="136">
        <v>6.8000000000000005E-2</v>
      </c>
      <c r="J127" s="136">
        <v>5.2999999999999999E-2</v>
      </c>
      <c r="K127" s="136">
        <v>1.79154634888E-3</v>
      </c>
      <c r="L127" s="134">
        <f t="shared" si="3"/>
        <v>4.019632824770426E-4</v>
      </c>
      <c r="M127" s="134">
        <f t="shared" si="4"/>
        <v>0</v>
      </c>
      <c r="N127" s="134">
        <f t="shared" si="5"/>
        <v>0</v>
      </c>
    </row>
    <row r="128" spans="1:14">
      <c r="A128" s="135" t="s">
        <v>242</v>
      </c>
      <c r="B128" s="135" t="s">
        <v>91</v>
      </c>
      <c r="C128" s="135" t="s">
        <v>150</v>
      </c>
      <c r="D128" s="135">
        <v>5300</v>
      </c>
      <c r="E128" s="136">
        <v>0.22</v>
      </c>
      <c r="F128" s="136">
        <v>50.8</v>
      </c>
      <c r="G128" s="136">
        <v>0</v>
      </c>
      <c r="H128" s="136">
        <v>0.505</v>
      </c>
      <c r="I128" s="136">
        <v>6.8000000000000005E-2</v>
      </c>
      <c r="J128" s="136">
        <v>5.2999999999999999E-2</v>
      </c>
      <c r="K128" s="136">
        <v>1.21367242554E-3</v>
      </c>
      <c r="L128" s="134">
        <f t="shared" si="3"/>
        <v>2.7230763654365796E-4</v>
      </c>
      <c r="M128" s="134">
        <f t="shared" si="4"/>
        <v>0</v>
      </c>
      <c r="N128" s="134">
        <f t="shared" si="5"/>
        <v>0</v>
      </c>
    </row>
    <row r="129" spans="1:14">
      <c r="A129" s="135" t="s">
        <v>242</v>
      </c>
      <c r="B129" s="135" t="s">
        <v>91</v>
      </c>
      <c r="C129" s="135" t="s">
        <v>150</v>
      </c>
      <c r="D129" s="135">
        <v>5300</v>
      </c>
      <c r="E129" s="136">
        <v>0.22</v>
      </c>
      <c r="F129" s="136">
        <v>50.8</v>
      </c>
      <c r="G129" s="136">
        <v>0</v>
      </c>
      <c r="H129" s="136">
        <v>0.505</v>
      </c>
      <c r="I129" s="136">
        <v>6.8000000000000005E-2</v>
      </c>
      <c r="J129" s="136">
        <v>5.2999999999999999E-2</v>
      </c>
      <c r="K129" s="136">
        <v>3.1242096563200003E-4</v>
      </c>
      <c r="L129" s="134">
        <f t="shared" si="3"/>
        <v>7.0096850655633066E-5</v>
      </c>
      <c r="M129" s="134">
        <f t="shared" si="4"/>
        <v>0</v>
      </c>
      <c r="N129" s="134">
        <f t="shared" si="5"/>
        <v>0</v>
      </c>
    </row>
    <row r="130" spans="1:14">
      <c r="A130" s="135" t="s">
        <v>242</v>
      </c>
      <c r="B130" s="135" t="s">
        <v>91</v>
      </c>
      <c r="C130" s="135" t="s">
        <v>150</v>
      </c>
      <c r="D130" s="135">
        <v>5300</v>
      </c>
      <c r="E130" s="136">
        <v>0.22</v>
      </c>
      <c r="F130" s="136">
        <v>50.8</v>
      </c>
      <c r="G130" s="136">
        <v>0</v>
      </c>
      <c r="H130" s="136">
        <v>0.505</v>
      </c>
      <c r="I130" s="136">
        <v>6.8000000000000005E-2</v>
      </c>
      <c r="J130" s="136">
        <v>5.2999999999999999E-2</v>
      </c>
      <c r="K130" s="136">
        <v>7.3910325517700004E-4</v>
      </c>
      <c r="L130" s="134">
        <f t="shared" si="3"/>
        <v>1.6583013368654624E-4</v>
      </c>
      <c r="M130" s="134">
        <f t="shared" si="4"/>
        <v>0</v>
      </c>
      <c r="N130" s="134">
        <f t="shared" si="5"/>
        <v>0</v>
      </c>
    </row>
    <row r="131" spans="1:14">
      <c r="A131" s="135" t="s">
        <v>242</v>
      </c>
      <c r="B131" s="135" t="s">
        <v>91</v>
      </c>
      <c r="C131" s="135" t="s">
        <v>150</v>
      </c>
      <c r="D131" s="135">
        <v>5300</v>
      </c>
      <c r="E131" s="136">
        <v>0.22</v>
      </c>
      <c r="F131" s="136">
        <v>50.8</v>
      </c>
      <c r="G131" s="136">
        <v>0</v>
      </c>
      <c r="H131" s="136">
        <v>0.505</v>
      </c>
      <c r="I131" s="136">
        <v>6.8000000000000005E-2</v>
      </c>
      <c r="J131" s="136">
        <v>5.2999999999999999E-2</v>
      </c>
      <c r="K131" s="136">
        <v>5.3060572081599998E-2</v>
      </c>
      <c r="L131" s="134">
        <f t="shared" ref="L131:L194" si="6">F131*J131*K131/12</f>
        <v>1.1905023689374983E-2</v>
      </c>
      <c r="M131" s="134">
        <f t="shared" ref="M131:M194" si="7">ROUND(2.721*H131*L131,1)</f>
        <v>0</v>
      </c>
      <c r="N131" s="134">
        <f t="shared" ref="N131:N194" si="8">ROUND((2.721*I131*L131)+(E131*K131),1)</f>
        <v>0</v>
      </c>
    </row>
    <row r="132" spans="1:14">
      <c r="A132" s="135" t="s">
        <v>242</v>
      </c>
      <c r="B132" s="135" t="s">
        <v>91</v>
      </c>
      <c r="C132" s="135" t="s">
        <v>150</v>
      </c>
      <c r="D132" s="135">
        <v>5300</v>
      </c>
      <c r="E132" s="136">
        <v>0.22</v>
      </c>
      <c r="F132" s="136">
        <v>50.8</v>
      </c>
      <c r="G132" s="136">
        <v>0</v>
      </c>
      <c r="H132" s="136">
        <v>0.505</v>
      </c>
      <c r="I132" s="136">
        <v>6.8000000000000005E-2</v>
      </c>
      <c r="J132" s="136">
        <v>5.2999999999999999E-2</v>
      </c>
      <c r="K132" s="136">
        <v>6.5107873900199999E-6</v>
      </c>
      <c r="L132" s="134">
        <f t="shared" si="6"/>
        <v>1.4608036640741537E-6</v>
      </c>
      <c r="M132" s="134">
        <f t="shared" si="7"/>
        <v>0</v>
      </c>
      <c r="N132" s="134">
        <f t="shared" si="8"/>
        <v>0</v>
      </c>
    </row>
    <row r="133" spans="1:14">
      <c r="A133" s="135" t="s">
        <v>242</v>
      </c>
      <c r="B133" s="135" t="s">
        <v>91</v>
      </c>
      <c r="C133" s="135" t="s">
        <v>150</v>
      </c>
      <c r="D133" s="135">
        <v>4340</v>
      </c>
      <c r="E133" s="136">
        <v>0.22</v>
      </c>
      <c r="F133" s="136">
        <v>50.8</v>
      </c>
      <c r="G133" s="136">
        <v>0</v>
      </c>
      <c r="H133" s="136">
        <v>0.69099999999999995</v>
      </c>
      <c r="I133" s="136">
        <v>3.5999999999999997E-2</v>
      </c>
      <c r="J133" s="136">
        <v>0.26200000000000001</v>
      </c>
      <c r="K133" s="136">
        <v>1.7180483251099998E-2</v>
      </c>
      <c r="L133" s="134">
        <f t="shared" si="6"/>
        <v>1.9055446656570045E-2</v>
      </c>
      <c r="M133" s="134">
        <f t="shared" si="7"/>
        <v>0</v>
      </c>
      <c r="N133" s="134">
        <f t="shared" si="8"/>
        <v>0</v>
      </c>
    </row>
    <row r="134" spans="1:14">
      <c r="A134" s="135" t="s">
        <v>242</v>
      </c>
      <c r="B134" s="135" t="s">
        <v>93</v>
      </c>
      <c r="C134" s="135" t="s">
        <v>150</v>
      </c>
      <c r="D134" s="135">
        <v>4340</v>
      </c>
      <c r="E134" s="136">
        <v>0.22</v>
      </c>
      <c r="F134" s="136">
        <v>50.8</v>
      </c>
      <c r="G134" s="136">
        <v>0</v>
      </c>
      <c r="H134" s="136">
        <v>0.69099999999999995</v>
      </c>
      <c r="I134" s="136">
        <v>3.5999999999999997E-2</v>
      </c>
      <c r="J134" s="136">
        <v>0.26200000000000001</v>
      </c>
      <c r="K134" s="136">
        <v>3.9539584179100001E-2</v>
      </c>
      <c r="L134" s="134">
        <f t="shared" si="6"/>
        <v>4.3854670799179117E-2</v>
      </c>
      <c r="M134" s="134">
        <f t="shared" si="7"/>
        <v>0.1</v>
      </c>
      <c r="N134" s="134">
        <f t="shared" si="8"/>
        <v>0</v>
      </c>
    </row>
    <row r="135" spans="1:14">
      <c r="A135" s="135" t="s">
        <v>242</v>
      </c>
      <c r="B135" s="135" t="s">
        <v>93</v>
      </c>
      <c r="C135" s="135" t="s">
        <v>150</v>
      </c>
      <c r="D135" s="135">
        <v>1330</v>
      </c>
      <c r="E135" s="136">
        <v>0.22</v>
      </c>
      <c r="F135" s="136">
        <v>50.8</v>
      </c>
      <c r="G135" s="136">
        <v>0</v>
      </c>
      <c r="H135" s="136">
        <v>1.395</v>
      </c>
      <c r="I135" s="136">
        <v>0.33900000000000002</v>
      </c>
      <c r="J135" s="136">
        <v>0.39300000000000002</v>
      </c>
      <c r="K135" s="136">
        <v>0.44931029436300002</v>
      </c>
      <c r="L135" s="134">
        <f t="shared" si="6"/>
        <v>0.74751753673172316</v>
      </c>
      <c r="M135" s="134">
        <f t="shared" si="7"/>
        <v>2.8</v>
      </c>
      <c r="N135" s="134">
        <f t="shared" si="8"/>
        <v>0.8</v>
      </c>
    </row>
    <row r="136" spans="1:14">
      <c r="A136" s="135" t="s">
        <v>242</v>
      </c>
      <c r="B136" s="135" t="s">
        <v>93</v>
      </c>
      <c r="C136" s="135" t="s">
        <v>150</v>
      </c>
      <c r="D136" s="135">
        <v>2210</v>
      </c>
      <c r="E136" s="136">
        <v>0.22</v>
      </c>
      <c r="F136" s="136">
        <v>50.8</v>
      </c>
      <c r="G136" s="136">
        <v>0</v>
      </c>
      <c r="H136" s="136">
        <v>1.347</v>
      </c>
      <c r="I136" s="136">
        <v>0.27400000000000002</v>
      </c>
      <c r="J136" s="136">
        <v>0.315</v>
      </c>
      <c r="K136" s="136">
        <v>10.9576521836</v>
      </c>
      <c r="L136" s="134">
        <f t="shared" si="6"/>
        <v>14.612029186830599</v>
      </c>
      <c r="M136" s="134">
        <f t="shared" si="7"/>
        <v>53.6</v>
      </c>
      <c r="N136" s="134">
        <f t="shared" si="8"/>
        <v>13.3</v>
      </c>
    </row>
    <row r="137" spans="1:14">
      <c r="A137" s="135" t="s">
        <v>242</v>
      </c>
      <c r="B137" s="135" t="s">
        <v>95</v>
      </c>
      <c r="C137" s="135" t="s">
        <v>150</v>
      </c>
      <c r="D137" s="135">
        <v>1330</v>
      </c>
      <c r="E137" s="136">
        <v>0.22</v>
      </c>
      <c r="F137" s="136">
        <v>50.8</v>
      </c>
      <c r="G137" s="136">
        <v>0</v>
      </c>
      <c r="H137" s="136">
        <v>1.395</v>
      </c>
      <c r="I137" s="136">
        <v>0.33900000000000002</v>
      </c>
      <c r="J137" s="136">
        <v>0.39300000000000002</v>
      </c>
      <c r="K137" s="136">
        <v>0.80469632444000005</v>
      </c>
      <c r="L137" s="134">
        <f t="shared" si="6"/>
        <v>1.3387732749708281</v>
      </c>
      <c r="M137" s="134">
        <f t="shared" si="7"/>
        <v>5.0999999999999996</v>
      </c>
      <c r="N137" s="134">
        <f t="shared" si="8"/>
        <v>1.4</v>
      </c>
    </row>
    <row r="138" spans="1:14">
      <c r="A138" s="135" t="s">
        <v>242</v>
      </c>
      <c r="B138" s="135" t="s">
        <v>95</v>
      </c>
      <c r="C138" s="135" t="s">
        <v>150</v>
      </c>
      <c r="D138" s="135">
        <v>1710</v>
      </c>
      <c r="E138" s="136">
        <v>0.22</v>
      </c>
      <c r="F138" s="136">
        <v>50.8</v>
      </c>
      <c r="G138" s="136">
        <v>0</v>
      </c>
      <c r="H138" s="136">
        <v>0.96799999999999997</v>
      </c>
      <c r="I138" s="136">
        <v>0.125</v>
      </c>
      <c r="J138" s="136">
        <v>0.34100000000000003</v>
      </c>
      <c r="K138" s="136">
        <v>2.5984249836000002</v>
      </c>
      <c r="L138" s="134">
        <f t="shared" si="6"/>
        <v>3.7509996921588407</v>
      </c>
      <c r="M138" s="134">
        <f t="shared" si="7"/>
        <v>9.9</v>
      </c>
      <c r="N138" s="134">
        <f t="shared" si="8"/>
        <v>1.8</v>
      </c>
    </row>
    <row r="139" spans="1:14">
      <c r="A139" s="135" t="s">
        <v>242</v>
      </c>
      <c r="B139" s="135" t="s">
        <v>95</v>
      </c>
      <c r="C139" s="135" t="s">
        <v>150</v>
      </c>
      <c r="D139" s="135">
        <v>4110</v>
      </c>
      <c r="E139" s="136">
        <v>0.22</v>
      </c>
      <c r="F139" s="136">
        <v>50.8</v>
      </c>
      <c r="G139" s="136">
        <v>0</v>
      </c>
      <c r="H139" s="136">
        <v>0.69099999999999995</v>
      </c>
      <c r="I139" s="136">
        <v>3.5999999999999997E-2</v>
      </c>
      <c r="J139" s="136">
        <v>0.26200000000000001</v>
      </c>
      <c r="K139" s="136">
        <v>0.148458361682</v>
      </c>
      <c r="L139" s="134">
        <f t="shared" si="6"/>
        <v>0.16466011755356227</v>
      </c>
      <c r="M139" s="134">
        <f t="shared" si="7"/>
        <v>0.3</v>
      </c>
      <c r="N139" s="134">
        <f t="shared" si="8"/>
        <v>0</v>
      </c>
    </row>
    <row r="140" spans="1:14">
      <c r="A140" s="135" t="s">
        <v>242</v>
      </c>
      <c r="B140" s="135" t="s">
        <v>95</v>
      </c>
      <c r="C140" s="135" t="s">
        <v>150</v>
      </c>
      <c r="D140" s="135">
        <v>1400</v>
      </c>
      <c r="E140" s="136">
        <v>0.22</v>
      </c>
      <c r="F140" s="136">
        <v>50.8</v>
      </c>
      <c r="G140" s="136">
        <v>0</v>
      </c>
      <c r="H140" s="136">
        <v>0.70899999999999996</v>
      </c>
      <c r="I140" s="136">
        <v>0.11700000000000001</v>
      </c>
      <c r="J140" s="136">
        <v>0.43099999999999999</v>
      </c>
      <c r="K140" s="136">
        <v>3.6518622449000002</v>
      </c>
      <c r="L140" s="134">
        <f t="shared" si="6"/>
        <v>6.6630661233030439</v>
      </c>
      <c r="M140" s="134">
        <f t="shared" si="7"/>
        <v>12.9</v>
      </c>
      <c r="N140" s="134">
        <f t="shared" si="8"/>
        <v>2.9</v>
      </c>
    </row>
    <row r="141" spans="1:14">
      <c r="A141" s="135" t="s">
        <v>242</v>
      </c>
      <c r="B141" s="135" t="s">
        <v>95</v>
      </c>
      <c r="C141" s="135" t="s">
        <v>150</v>
      </c>
      <c r="D141" s="135">
        <v>4220</v>
      </c>
      <c r="E141" s="136">
        <v>0.22</v>
      </c>
      <c r="F141" s="136">
        <v>50.8</v>
      </c>
      <c r="G141" s="136">
        <v>0</v>
      </c>
      <c r="H141" s="136">
        <v>0.69099999999999995</v>
      </c>
      <c r="I141" s="136">
        <v>3.5999999999999997E-2</v>
      </c>
      <c r="J141" s="136">
        <v>0.26200000000000001</v>
      </c>
      <c r="K141" s="136">
        <v>7.2839105420399994E-2</v>
      </c>
      <c r="L141" s="134">
        <f t="shared" si="6"/>
        <v>8.0788279791946319E-2</v>
      </c>
      <c r="M141" s="134">
        <f t="shared" si="7"/>
        <v>0.2</v>
      </c>
      <c r="N141" s="134">
        <f t="shared" si="8"/>
        <v>0</v>
      </c>
    </row>
    <row r="142" spans="1:14">
      <c r="A142" s="135" t="s">
        <v>242</v>
      </c>
      <c r="B142" s="135" t="s">
        <v>91</v>
      </c>
      <c r="C142" s="135" t="s">
        <v>150</v>
      </c>
      <c r="D142" s="135">
        <v>2210</v>
      </c>
      <c r="E142" s="136">
        <v>0.22</v>
      </c>
      <c r="F142" s="136">
        <v>50.8</v>
      </c>
      <c r="G142" s="136">
        <v>0</v>
      </c>
      <c r="H142" s="136">
        <v>1.347</v>
      </c>
      <c r="I142" s="136">
        <v>0.27400000000000002</v>
      </c>
      <c r="J142" s="136">
        <v>0.315</v>
      </c>
      <c r="K142" s="136">
        <v>1.3804827798399999</v>
      </c>
      <c r="L142" s="134">
        <f t="shared" si="6"/>
        <v>1.8408737869166396</v>
      </c>
      <c r="M142" s="134">
        <f t="shared" si="7"/>
        <v>6.7</v>
      </c>
      <c r="N142" s="134">
        <f t="shared" si="8"/>
        <v>1.7</v>
      </c>
    </row>
    <row r="143" spans="1:14">
      <c r="A143" s="135" t="s">
        <v>242</v>
      </c>
      <c r="B143" s="135" t="s">
        <v>91</v>
      </c>
      <c r="C143" s="135" t="s">
        <v>150</v>
      </c>
      <c r="D143" s="135">
        <v>4220</v>
      </c>
      <c r="E143" s="136">
        <v>0.22</v>
      </c>
      <c r="F143" s="136">
        <v>50.8</v>
      </c>
      <c r="G143" s="136">
        <v>0</v>
      </c>
      <c r="H143" s="136">
        <v>0.69099999999999995</v>
      </c>
      <c r="I143" s="136">
        <v>3.5999999999999997E-2</v>
      </c>
      <c r="J143" s="136">
        <v>0.26200000000000001</v>
      </c>
      <c r="K143" s="136">
        <v>3.8773878633199997E-2</v>
      </c>
      <c r="L143" s="134">
        <f t="shared" si="6"/>
        <v>4.3005401254703222E-2</v>
      </c>
      <c r="M143" s="134">
        <f t="shared" si="7"/>
        <v>0.1</v>
      </c>
      <c r="N143" s="134">
        <f t="shared" si="8"/>
        <v>0</v>
      </c>
    </row>
    <row r="144" spans="1:14">
      <c r="A144" s="135" t="s">
        <v>242</v>
      </c>
      <c r="B144" s="135" t="s">
        <v>91</v>
      </c>
      <c r="C144" s="135" t="s">
        <v>150</v>
      </c>
      <c r="D144" s="135">
        <v>5300</v>
      </c>
      <c r="E144" s="136">
        <v>0.22</v>
      </c>
      <c r="F144" s="136">
        <v>50.8</v>
      </c>
      <c r="G144" s="136">
        <v>0</v>
      </c>
      <c r="H144" s="136">
        <v>0.505</v>
      </c>
      <c r="I144" s="136">
        <v>6.8000000000000005E-2</v>
      </c>
      <c r="J144" s="136">
        <v>5.2999999999999999E-2</v>
      </c>
      <c r="K144" s="136">
        <v>0.26552541849</v>
      </c>
      <c r="L144" s="134">
        <f t="shared" si="6"/>
        <v>5.9575053061872996E-2</v>
      </c>
      <c r="M144" s="134">
        <f t="shared" si="7"/>
        <v>0.1</v>
      </c>
      <c r="N144" s="134">
        <f t="shared" si="8"/>
        <v>0.1</v>
      </c>
    </row>
    <row r="145" spans="1:14">
      <c r="A145" s="135" t="s">
        <v>242</v>
      </c>
      <c r="B145" s="135" t="s">
        <v>93</v>
      </c>
      <c r="C145" s="135" t="s">
        <v>150</v>
      </c>
      <c r="D145" s="135">
        <v>4200</v>
      </c>
      <c r="E145" s="136">
        <v>0.22</v>
      </c>
      <c r="F145" s="136">
        <v>50.8</v>
      </c>
      <c r="G145" s="136">
        <v>0</v>
      </c>
      <c r="H145" s="136">
        <v>0.69099999999999995</v>
      </c>
      <c r="I145" s="136">
        <v>3.5999999999999997E-2</v>
      </c>
      <c r="J145" s="136">
        <v>0.26200000000000001</v>
      </c>
      <c r="K145" s="136">
        <v>0.104627676511</v>
      </c>
      <c r="L145" s="134">
        <f t="shared" si="6"/>
        <v>0.11604604360756714</v>
      </c>
      <c r="M145" s="134">
        <f t="shared" si="7"/>
        <v>0.2</v>
      </c>
      <c r="N145" s="134">
        <f t="shared" si="8"/>
        <v>0</v>
      </c>
    </row>
    <row r="146" spans="1:14">
      <c r="A146" s="135" t="s">
        <v>242</v>
      </c>
      <c r="B146" s="135" t="s">
        <v>93</v>
      </c>
      <c r="C146" s="135" t="s">
        <v>150</v>
      </c>
      <c r="D146" s="135">
        <v>2210</v>
      </c>
      <c r="E146" s="136">
        <v>0.22</v>
      </c>
      <c r="F146" s="136">
        <v>50.8</v>
      </c>
      <c r="G146" s="136">
        <v>0</v>
      </c>
      <c r="H146" s="136">
        <v>1.347</v>
      </c>
      <c r="I146" s="136">
        <v>0.27400000000000002</v>
      </c>
      <c r="J146" s="136">
        <v>0.315</v>
      </c>
      <c r="K146" s="136">
        <v>4.7462192955800004</v>
      </c>
      <c r="L146" s="134">
        <f t="shared" si="6"/>
        <v>6.3290834306559303</v>
      </c>
      <c r="M146" s="134">
        <f t="shared" si="7"/>
        <v>23.2</v>
      </c>
      <c r="N146" s="134">
        <f t="shared" si="8"/>
        <v>5.8</v>
      </c>
    </row>
    <row r="147" spans="1:14">
      <c r="A147" s="135" t="s">
        <v>242</v>
      </c>
      <c r="B147" s="135" t="s">
        <v>93</v>
      </c>
      <c r="C147" s="135" t="s">
        <v>150</v>
      </c>
      <c r="D147" s="135">
        <v>4220</v>
      </c>
      <c r="E147" s="136">
        <v>0.22</v>
      </c>
      <c r="F147" s="136">
        <v>50.8</v>
      </c>
      <c r="G147" s="136">
        <v>0</v>
      </c>
      <c r="H147" s="136">
        <v>0.69099999999999995</v>
      </c>
      <c r="I147" s="136">
        <v>3.5999999999999997E-2</v>
      </c>
      <c r="J147" s="136">
        <v>0.26200000000000001</v>
      </c>
      <c r="K147" s="136">
        <v>4.16165293587E-2</v>
      </c>
      <c r="L147" s="134">
        <f t="shared" si="6"/>
        <v>4.6158279929379459E-2</v>
      </c>
      <c r="M147" s="134">
        <f t="shared" si="7"/>
        <v>0.1</v>
      </c>
      <c r="N147" s="134">
        <f t="shared" si="8"/>
        <v>0</v>
      </c>
    </row>
    <row r="148" spans="1:14">
      <c r="A148" s="135" t="s">
        <v>242</v>
      </c>
      <c r="B148" s="135" t="s">
        <v>93</v>
      </c>
      <c r="C148" s="135" t="s">
        <v>150</v>
      </c>
      <c r="D148" s="135">
        <v>5300</v>
      </c>
      <c r="E148" s="136">
        <v>0.22</v>
      </c>
      <c r="F148" s="136">
        <v>50.8</v>
      </c>
      <c r="G148" s="136">
        <v>0</v>
      </c>
      <c r="H148" s="136">
        <v>0.505</v>
      </c>
      <c r="I148" s="136">
        <v>6.8000000000000005E-2</v>
      </c>
      <c r="J148" s="136">
        <v>5.2999999999999999E-2</v>
      </c>
      <c r="K148" s="136">
        <v>0.32981617633900001</v>
      </c>
      <c r="L148" s="134">
        <f t="shared" si="6"/>
        <v>7.3999756097926958E-2</v>
      </c>
      <c r="M148" s="134">
        <f t="shared" si="7"/>
        <v>0.1</v>
      </c>
      <c r="N148" s="134">
        <f t="shared" si="8"/>
        <v>0.1</v>
      </c>
    </row>
    <row r="149" spans="1:14">
      <c r="A149" s="135" t="s">
        <v>242</v>
      </c>
      <c r="B149" s="134"/>
      <c r="C149" s="135" t="s">
        <v>150</v>
      </c>
      <c r="D149" s="135">
        <v>5300</v>
      </c>
      <c r="E149" s="136">
        <v>0.22</v>
      </c>
      <c r="F149" s="136">
        <v>50.8</v>
      </c>
      <c r="G149" s="136">
        <v>0</v>
      </c>
      <c r="H149" s="136">
        <v>0.505</v>
      </c>
      <c r="I149" s="136">
        <v>6.8000000000000005E-2</v>
      </c>
      <c r="J149" s="136">
        <v>5.2999999999999999E-2</v>
      </c>
      <c r="K149" s="136">
        <v>3.65893317989</v>
      </c>
      <c r="L149" s="134">
        <f t="shared" si="6"/>
        <v>0.82094264112798621</v>
      </c>
      <c r="M149" s="134">
        <f t="shared" si="7"/>
        <v>1.1000000000000001</v>
      </c>
      <c r="N149" s="134">
        <f t="shared" si="8"/>
        <v>1</v>
      </c>
    </row>
    <row r="150" spans="1:14">
      <c r="A150" s="135" t="s">
        <v>242</v>
      </c>
      <c r="B150" s="134"/>
      <c r="C150" s="135" t="s">
        <v>150</v>
      </c>
      <c r="D150" s="135">
        <v>2210</v>
      </c>
      <c r="E150" s="136">
        <v>0.22</v>
      </c>
      <c r="F150" s="136">
        <v>50.8</v>
      </c>
      <c r="G150" s="136">
        <v>0</v>
      </c>
      <c r="H150" s="136">
        <v>1.347</v>
      </c>
      <c r="I150" s="136">
        <v>0.27400000000000002</v>
      </c>
      <c r="J150" s="136">
        <v>0.315</v>
      </c>
      <c r="K150" s="136">
        <v>1.0150244751099999E-2</v>
      </c>
      <c r="L150" s="134">
        <f t="shared" si="6"/>
        <v>1.3535351375591849E-2</v>
      </c>
      <c r="M150" s="134">
        <f t="shared" si="7"/>
        <v>0</v>
      </c>
      <c r="N150" s="134">
        <f t="shared" si="8"/>
        <v>0</v>
      </c>
    </row>
    <row r="151" spans="1:14">
      <c r="A151" s="135" t="s">
        <v>242</v>
      </c>
      <c r="B151" s="134"/>
      <c r="C151" s="135" t="s">
        <v>150</v>
      </c>
      <c r="D151" s="135">
        <v>2210</v>
      </c>
      <c r="E151" s="136">
        <v>0.22</v>
      </c>
      <c r="F151" s="136">
        <v>50.8</v>
      </c>
      <c r="G151" s="136">
        <v>0</v>
      </c>
      <c r="H151" s="136">
        <v>1.347</v>
      </c>
      <c r="I151" s="136">
        <v>0.27400000000000002</v>
      </c>
      <c r="J151" s="136">
        <v>0.315</v>
      </c>
      <c r="K151" s="136">
        <v>1.9101845926399999E-3</v>
      </c>
      <c r="L151" s="134">
        <f t="shared" si="6"/>
        <v>2.5472311542854395E-3</v>
      </c>
      <c r="M151" s="134">
        <f t="shared" si="7"/>
        <v>0</v>
      </c>
      <c r="N151" s="134">
        <f t="shared" si="8"/>
        <v>0</v>
      </c>
    </row>
    <row r="152" spans="1:14">
      <c r="A152" s="135" t="s">
        <v>242</v>
      </c>
      <c r="B152" s="134"/>
      <c r="C152" s="135" t="s">
        <v>150</v>
      </c>
      <c r="D152" s="135">
        <v>2210</v>
      </c>
      <c r="E152" s="136">
        <v>0.22</v>
      </c>
      <c r="F152" s="136">
        <v>50.8</v>
      </c>
      <c r="G152" s="136">
        <v>0</v>
      </c>
      <c r="H152" s="136">
        <v>1.347</v>
      </c>
      <c r="I152" s="136">
        <v>0.27400000000000002</v>
      </c>
      <c r="J152" s="136">
        <v>0.315</v>
      </c>
      <c r="K152" s="136">
        <v>6.6111005405499997E-3</v>
      </c>
      <c r="L152" s="134">
        <f t="shared" si="6"/>
        <v>8.8159025708234237E-3</v>
      </c>
      <c r="M152" s="134">
        <f t="shared" si="7"/>
        <v>0</v>
      </c>
      <c r="N152" s="134">
        <f t="shared" si="8"/>
        <v>0</v>
      </c>
    </row>
    <row r="153" spans="1:14">
      <c r="A153" s="135" t="s">
        <v>242</v>
      </c>
      <c r="B153" s="134"/>
      <c r="C153" s="135" t="s">
        <v>150</v>
      </c>
      <c r="D153" s="135">
        <v>6172</v>
      </c>
      <c r="E153" s="136">
        <v>0.22</v>
      </c>
      <c r="F153" s="136">
        <v>50.8</v>
      </c>
      <c r="G153" s="136">
        <v>0</v>
      </c>
      <c r="H153" s="136">
        <v>0.60699999999999998</v>
      </c>
      <c r="I153" s="136">
        <v>3.3000000000000002E-2</v>
      </c>
      <c r="J153" s="136">
        <v>2.5999999999999999E-2</v>
      </c>
      <c r="K153" s="136">
        <v>7.0735797453699997E-2</v>
      </c>
      <c r="L153" s="134">
        <f t="shared" si="6"/>
        <v>7.7856534397372466E-3</v>
      </c>
      <c r="M153" s="134">
        <f t="shared" si="7"/>
        <v>0</v>
      </c>
      <c r="N153" s="134">
        <f t="shared" si="8"/>
        <v>0</v>
      </c>
    </row>
    <row r="154" spans="1:14">
      <c r="A154" s="135" t="s">
        <v>242</v>
      </c>
      <c r="B154" s="134"/>
      <c r="C154" s="135" t="s">
        <v>150</v>
      </c>
      <c r="D154" s="135">
        <v>6172</v>
      </c>
      <c r="E154" s="136">
        <v>0.22</v>
      </c>
      <c r="F154" s="136">
        <v>50.8</v>
      </c>
      <c r="G154" s="136">
        <v>0</v>
      </c>
      <c r="H154" s="136">
        <v>0.60699999999999998</v>
      </c>
      <c r="I154" s="136">
        <v>3.3000000000000002E-2</v>
      </c>
      <c r="J154" s="136">
        <v>2.5999999999999999E-2</v>
      </c>
      <c r="K154" s="136">
        <v>6.1539987145200004E-3</v>
      </c>
      <c r="L154" s="134">
        <f t="shared" si="6"/>
        <v>6.7735012517816803E-4</v>
      </c>
      <c r="M154" s="134">
        <f t="shared" si="7"/>
        <v>0</v>
      </c>
      <c r="N154" s="134">
        <f t="shared" si="8"/>
        <v>0</v>
      </c>
    </row>
    <row r="155" spans="1:14">
      <c r="A155" s="135" t="s">
        <v>242</v>
      </c>
      <c r="B155" s="134"/>
      <c r="C155" s="135" t="s">
        <v>150</v>
      </c>
      <c r="D155" s="135">
        <v>6172</v>
      </c>
      <c r="E155" s="136">
        <v>0.22</v>
      </c>
      <c r="F155" s="136">
        <v>50.8</v>
      </c>
      <c r="G155" s="136">
        <v>0</v>
      </c>
      <c r="H155" s="136">
        <v>0.60699999999999998</v>
      </c>
      <c r="I155" s="136">
        <v>3.3000000000000002E-2</v>
      </c>
      <c r="J155" s="136">
        <v>2.5999999999999999E-2</v>
      </c>
      <c r="K155" s="136">
        <v>2.7384273628399999E-2</v>
      </c>
      <c r="L155" s="134">
        <f t="shared" si="6"/>
        <v>3.0140957173658933E-3</v>
      </c>
      <c r="M155" s="134">
        <f t="shared" si="7"/>
        <v>0</v>
      </c>
      <c r="N155" s="134">
        <f t="shared" si="8"/>
        <v>0</v>
      </c>
    </row>
    <row r="156" spans="1:14">
      <c r="A156" s="135" t="s">
        <v>242</v>
      </c>
      <c r="B156" s="134"/>
      <c r="C156" s="135" t="s">
        <v>150</v>
      </c>
      <c r="D156" s="135">
        <v>6172</v>
      </c>
      <c r="E156" s="136">
        <v>0.22</v>
      </c>
      <c r="F156" s="136">
        <v>50.8</v>
      </c>
      <c r="G156" s="136">
        <v>0</v>
      </c>
      <c r="H156" s="136">
        <v>0.60699999999999998</v>
      </c>
      <c r="I156" s="136">
        <v>3.3000000000000002E-2</v>
      </c>
      <c r="J156" s="136">
        <v>2.5999999999999999E-2</v>
      </c>
      <c r="K156" s="136">
        <v>4.14666281021E-2</v>
      </c>
      <c r="L156" s="134">
        <f t="shared" si="6"/>
        <v>4.5640935331044729E-3</v>
      </c>
      <c r="M156" s="134">
        <f t="shared" si="7"/>
        <v>0</v>
      </c>
      <c r="N156" s="134">
        <f t="shared" si="8"/>
        <v>0</v>
      </c>
    </row>
    <row r="157" spans="1:14">
      <c r="A157" s="135" t="s">
        <v>242</v>
      </c>
      <c r="B157" s="135" t="s">
        <v>93</v>
      </c>
      <c r="C157" s="135" t="s">
        <v>150</v>
      </c>
      <c r="D157" s="135">
        <v>1710</v>
      </c>
      <c r="E157" s="136">
        <v>0.22</v>
      </c>
      <c r="F157" s="136">
        <v>50.8</v>
      </c>
      <c r="G157" s="136">
        <v>0</v>
      </c>
      <c r="H157" s="136">
        <v>0.96799999999999997</v>
      </c>
      <c r="I157" s="136">
        <v>0.125</v>
      </c>
      <c r="J157" s="136">
        <v>0.34100000000000003</v>
      </c>
      <c r="K157" s="136">
        <v>1.0478596040000001</v>
      </c>
      <c r="L157" s="134">
        <f t="shared" si="6"/>
        <v>1.5126551956809335</v>
      </c>
      <c r="M157" s="134">
        <f t="shared" si="7"/>
        <v>4</v>
      </c>
      <c r="N157" s="134">
        <f t="shared" si="8"/>
        <v>0.7</v>
      </c>
    </row>
    <row r="158" spans="1:14">
      <c r="A158" s="135" t="s">
        <v>242</v>
      </c>
      <c r="B158" s="134"/>
      <c r="C158" s="135" t="s">
        <v>150</v>
      </c>
      <c r="D158" s="135">
        <v>2210</v>
      </c>
      <c r="E158" s="136">
        <v>0.22</v>
      </c>
      <c r="F158" s="136">
        <v>50.8</v>
      </c>
      <c r="G158" s="136">
        <v>0</v>
      </c>
      <c r="H158" s="136">
        <v>1.347</v>
      </c>
      <c r="I158" s="136">
        <v>0.27400000000000002</v>
      </c>
      <c r="J158" s="136">
        <v>0.315</v>
      </c>
      <c r="K158" s="136">
        <v>1.44201504775E-3</v>
      </c>
      <c r="L158" s="134">
        <f t="shared" si="6"/>
        <v>1.9229270661746246E-3</v>
      </c>
      <c r="M158" s="134">
        <f t="shared" si="7"/>
        <v>0</v>
      </c>
      <c r="N158" s="134">
        <f t="shared" si="8"/>
        <v>0</v>
      </c>
    </row>
    <row r="159" spans="1:14">
      <c r="A159" s="135" t="s">
        <v>242</v>
      </c>
      <c r="B159" s="134"/>
      <c r="C159" s="135" t="s">
        <v>150</v>
      </c>
      <c r="D159" s="135">
        <v>2210</v>
      </c>
      <c r="E159" s="136">
        <v>0.22</v>
      </c>
      <c r="F159" s="136">
        <v>50.8</v>
      </c>
      <c r="G159" s="136">
        <v>0</v>
      </c>
      <c r="H159" s="136">
        <v>1.347</v>
      </c>
      <c r="I159" s="136">
        <v>0.27400000000000002</v>
      </c>
      <c r="J159" s="136">
        <v>0.315</v>
      </c>
      <c r="K159" s="136">
        <v>1.21459842997E-3</v>
      </c>
      <c r="L159" s="134">
        <f t="shared" si="6"/>
        <v>1.6196670063649951E-3</v>
      </c>
      <c r="M159" s="134">
        <f t="shared" si="7"/>
        <v>0</v>
      </c>
      <c r="N159" s="134">
        <f t="shared" si="8"/>
        <v>0</v>
      </c>
    </row>
    <row r="160" spans="1:14">
      <c r="A160" s="135" t="s">
        <v>242</v>
      </c>
      <c r="B160" s="134"/>
      <c r="C160" s="135" t="s">
        <v>150</v>
      </c>
      <c r="D160" s="135">
        <v>2210</v>
      </c>
      <c r="E160" s="136">
        <v>0.22</v>
      </c>
      <c r="F160" s="136">
        <v>50.8</v>
      </c>
      <c r="G160" s="136">
        <v>0</v>
      </c>
      <c r="H160" s="136">
        <v>1.347</v>
      </c>
      <c r="I160" s="136">
        <v>0.27400000000000002</v>
      </c>
      <c r="J160" s="136">
        <v>0.315</v>
      </c>
      <c r="K160" s="136">
        <v>2.6494118002399998E-4</v>
      </c>
      <c r="L160" s="134">
        <f t="shared" si="6"/>
        <v>3.5329906356200397E-4</v>
      </c>
      <c r="M160" s="134">
        <f t="shared" si="7"/>
        <v>0</v>
      </c>
      <c r="N160" s="134">
        <f t="shared" si="8"/>
        <v>0</v>
      </c>
    </row>
    <row r="161" spans="1:14">
      <c r="A161" s="135" t="s">
        <v>242</v>
      </c>
      <c r="B161" s="134"/>
      <c r="C161" s="135" t="s">
        <v>150</v>
      </c>
      <c r="D161" s="135">
        <v>2210</v>
      </c>
      <c r="E161" s="136">
        <v>0.22</v>
      </c>
      <c r="F161" s="136">
        <v>50.8</v>
      </c>
      <c r="G161" s="136">
        <v>0</v>
      </c>
      <c r="H161" s="136">
        <v>1.347</v>
      </c>
      <c r="I161" s="136">
        <v>0.27400000000000002</v>
      </c>
      <c r="J161" s="136">
        <v>0.315</v>
      </c>
      <c r="K161" s="136">
        <v>3.3040903352199999E-6</v>
      </c>
      <c r="L161" s="134">
        <f t="shared" si="6"/>
        <v>4.4060044620158693E-6</v>
      </c>
      <c r="M161" s="134">
        <f t="shared" si="7"/>
        <v>0</v>
      </c>
      <c r="N161" s="134">
        <f t="shared" si="8"/>
        <v>0</v>
      </c>
    </row>
    <row r="162" spans="1:14">
      <c r="A162" s="135" t="s">
        <v>242</v>
      </c>
      <c r="B162" s="134"/>
      <c r="C162" s="135" t="s">
        <v>150</v>
      </c>
      <c r="D162" s="135">
        <v>2210</v>
      </c>
      <c r="E162" s="136">
        <v>0.22</v>
      </c>
      <c r="F162" s="136">
        <v>50.8</v>
      </c>
      <c r="G162" s="136">
        <v>0</v>
      </c>
      <c r="H162" s="136">
        <v>1.347</v>
      </c>
      <c r="I162" s="136">
        <v>0.27400000000000002</v>
      </c>
      <c r="J162" s="136">
        <v>0.315</v>
      </c>
      <c r="K162" s="136">
        <v>8.4764896512300007E-3</v>
      </c>
      <c r="L162" s="134">
        <f t="shared" si="6"/>
        <v>1.1303398949915206E-2</v>
      </c>
      <c r="M162" s="134">
        <f t="shared" si="7"/>
        <v>0</v>
      </c>
      <c r="N162" s="134">
        <f t="shared" si="8"/>
        <v>0</v>
      </c>
    </row>
    <row r="163" spans="1:14">
      <c r="A163" s="135" t="s">
        <v>242</v>
      </c>
      <c r="B163" s="134"/>
      <c r="C163" s="135" t="s">
        <v>150</v>
      </c>
      <c r="D163" s="135">
        <v>2210</v>
      </c>
      <c r="E163" s="136">
        <v>0.22</v>
      </c>
      <c r="F163" s="136">
        <v>50.8</v>
      </c>
      <c r="G163" s="136">
        <v>0</v>
      </c>
      <c r="H163" s="136">
        <v>1.347</v>
      </c>
      <c r="I163" s="136">
        <v>0.27400000000000002</v>
      </c>
      <c r="J163" s="136">
        <v>0.315</v>
      </c>
      <c r="K163" s="136">
        <v>2.6133878448800002E-3</v>
      </c>
      <c r="L163" s="134">
        <f t="shared" si="6"/>
        <v>3.4849526911474803E-3</v>
      </c>
      <c r="M163" s="134">
        <f t="shared" si="7"/>
        <v>0</v>
      </c>
      <c r="N163" s="134">
        <f t="shared" si="8"/>
        <v>0</v>
      </c>
    </row>
    <row r="164" spans="1:14">
      <c r="A164" s="135" t="s">
        <v>242</v>
      </c>
      <c r="B164" s="134"/>
      <c r="C164" s="135" t="s">
        <v>150</v>
      </c>
      <c r="D164" s="135">
        <v>2210</v>
      </c>
      <c r="E164" s="136">
        <v>0.22</v>
      </c>
      <c r="F164" s="136">
        <v>50.8</v>
      </c>
      <c r="G164" s="136">
        <v>0</v>
      </c>
      <c r="H164" s="136">
        <v>1.347</v>
      </c>
      <c r="I164" s="136">
        <v>0.27400000000000002</v>
      </c>
      <c r="J164" s="136">
        <v>0.315</v>
      </c>
      <c r="K164" s="136">
        <v>1.1544156584000001E-3</v>
      </c>
      <c r="L164" s="134">
        <f t="shared" si="6"/>
        <v>1.5394132804764E-3</v>
      </c>
      <c r="M164" s="134">
        <f t="shared" si="7"/>
        <v>0</v>
      </c>
      <c r="N164" s="134">
        <f t="shared" si="8"/>
        <v>0</v>
      </c>
    </row>
    <row r="165" spans="1:14">
      <c r="A165" s="135" t="s">
        <v>242</v>
      </c>
      <c r="B165" s="134"/>
      <c r="C165" s="135" t="s">
        <v>150</v>
      </c>
      <c r="D165" s="135">
        <v>2210</v>
      </c>
      <c r="E165" s="136">
        <v>0.22</v>
      </c>
      <c r="F165" s="136">
        <v>50.8</v>
      </c>
      <c r="G165" s="136">
        <v>0</v>
      </c>
      <c r="H165" s="136">
        <v>1.347</v>
      </c>
      <c r="I165" s="136">
        <v>0.27400000000000002</v>
      </c>
      <c r="J165" s="136">
        <v>0.315</v>
      </c>
      <c r="K165" s="136">
        <v>1.6489752113500001E-4</v>
      </c>
      <c r="L165" s="134">
        <f t="shared" si="6"/>
        <v>2.1989084443352249E-4</v>
      </c>
      <c r="M165" s="134">
        <f t="shared" si="7"/>
        <v>0</v>
      </c>
      <c r="N165" s="134">
        <f t="shared" si="8"/>
        <v>0</v>
      </c>
    </row>
    <row r="166" spans="1:14">
      <c r="A166" s="135" t="s">
        <v>242</v>
      </c>
      <c r="B166" s="134"/>
      <c r="C166" s="135" t="s">
        <v>150</v>
      </c>
      <c r="D166" s="135">
        <v>5300</v>
      </c>
      <c r="E166" s="136">
        <v>0.22</v>
      </c>
      <c r="F166" s="136">
        <v>50.8</v>
      </c>
      <c r="G166" s="136">
        <v>0</v>
      </c>
      <c r="H166" s="136">
        <v>0.505</v>
      </c>
      <c r="I166" s="136">
        <v>6.8000000000000005E-2</v>
      </c>
      <c r="J166" s="136">
        <v>5.2999999999999999E-2</v>
      </c>
      <c r="K166" s="136">
        <v>0.84793548939499996</v>
      </c>
      <c r="L166" s="134">
        <f t="shared" si="6"/>
        <v>0.19024845930392478</v>
      </c>
      <c r="M166" s="134">
        <f t="shared" si="7"/>
        <v>0.3</v>
      </c>
      <c r="N166" s="134">
        <f t="shared" si="8"/>
        <v>0.2</v>
      </c>
    </row>
    <row r="167" spans="1:14">
      <c r="A167" s="135" t="s">
        <v>242</v>
      </c>
      <c r="B167" s="135" t="s">
        <v>95</v>
      </c>
      <c r="C167" s="135" t="s">
        <v>150</v>
      </c>
      <c r="D167" s="135">
        <v>2210</v>
      </c>
      <c r="E167" s="136">
        <v>0.22</v>
      </c>
      <c r="F167" s="136">
        <v>50.8</v>
      </c>
      <c r="G167" s="136">
        <v>0</v>
      </c>
      <c r="H167" s="136">
        <v>1.347</v>
      </c>
      <c r="I167" s="136">
        <v>0.27400000000000002</v>
      </c>
      <c r="J167" s="136">
        <v>0.315</v>
      </c>
      <c r="K167" s="136">
        <v>4.5599883656699998</v>
      </c>
      <c r="L167" s="134">
        <f t="shared" si="6"/>
        <v>6.0807444856209445</v>
      </c>
      <c r="M167" s="134">
        <f t="shared" si="7"/>
        <v>22.3</v>
      </c>
      <c r="N167" s="134">
        <f t="shared" si="8"/>
        <v>5.5</v>
      </c>
    </row>
    <row r="168" spans="1:14">
      <c r="A168" s="135" t="s">
        <v>242</v>
      </c>
      <c r="B168" s="135" t="s">
        <v>95</v>
      </c>
      <c r="C168" s="135" t="s">
        <v>150</v>
      </c>
      <c r="D168" s="135">
        <v>4200</v>
      </c>
      <c r="E168" s="136">
        <v>0.22</v>
      </c>
      <c r="F168" s="136">
        <v>50.8</v>
      </c>
      <c r="G168" s="136">
        <v>0</v>
      </c>
      <c r="H168" s="136">
        <v>0.69099999999999995</v>
      </c>
      <c r="I168" s="136">
        <v>3.5999999999999997E-2</v>
      </c>
      <c r="J168" s="136">
        <v>0.26200000000000001</v>
      </c>
      <c r="K168" s="136">
        <v>0.54464388245899997</v>
      </c>
      <c r="L168" s="134">
        <f t="shared" si="6"/>
        <v>0.60408268483135885</v>
      </c>
      <c r="M168" s="134">
        <f t="shared" si="7"/>
        <v>1.1000000000000001</v>
      </c>
      <c r="N168" s="134">
        <f t="shared" si="8"/>
        <v>0.2</v>
      </c>
    </row>
    <row r="169" spans="1:14">
      <c r="A169" s="135" t="s">
        <v>242</v>
      </c>
      <c r="B169" s="135" t="s">
        <v>95</v>
      </c>
      <c r="C169" s="135" t="s">
        <v>150</v>
      </c>
      <c r="D169" s="135">
        <v>2210</v>
      </c>
      <c r="E169" s="136">
        <v>0.22</v>
      </c>
      <c r="F169" s="136">
        <v>50.8</v>
      </c>
      <c r="G169" s="136">
        <v>0</v>
      </c>
      <c r="H169" s="136">
        <v>1.347</v>
      </c>
      <c r="I169" s="136">
        <v>0.27400000000000002</v>
      </c>
      <c r="J169" s="136">
        <v>0.315</v>
      </c>
      <c r="K169" s="136">
        <v>4.4695720676400002E-3</v>
      </c>
      <c r="L169" s="134">
        <f t="shared" si="6"/>
        <v>5.9601743521979396E-3</v>
      </c>
      <c r="M169" s="134">
        <f t="shared" si="7"/>
        <v>0</v>
      </c>
      <c r="N169" s="134">
        <f t="shared" si="8"/>
        <v>0</v>
      </c>
    </row>
    <row r="170" spans="1:14">
      <c r="A170" s="135" t="s">
        <v>242</v>
      </c>
      <c r="B170" s="135" t="s">
        <v>95</v>
      </c>
      <c r="C170" s="135" t="s">
        <v>150</v>
      </c>
      <c r="D170" s="135">
        <v>2210</v>
      </c>
      <c r="E170" s="136">
        <v>0.22</v>
      </c>
      <c r="F170" s="136">
        <v>50.8</v>
      </c>
      <c r="G170" s="136">
        <v>0</v>
      </c>
      <c r="H170" s="136">
        <v>1.347</v>
      </c>
      <c r="I170" s="136">
        <v>0.27400000000000002</v>
      </c>
      <c r="J170" s="136">
        <v>0.315</v>
      </c>
      <c r="K170" s="136">
        <v>5.9378605463099997E-2</v>
      </c>
      <c r="L170" s="134">
        <f t="shared" si="6"/>
        <v>7.9181370385043845E-2</v>
      </c>
      <c r="M170" s="134">
        <f t="shared" si="7"/>
        <v>0.3</v>
      </c>
      <c r="N170" s="134">
        <f t="shared" si="8"/>
        <v>0.1</v>
      </c>
    </row>
    <row r="171" spans="1:14">
      <c r="A171" s="135" t="s">
        <v>242</v>
      </c>
      <c r="B171" s="134"/>
      <c r="C171" s="135" t="s">
        <v>150</v>
      </c>
      <c r="D171" s="135">
        <v>2210</v>
      </c>
      <c r="E171" s="136">
        <v>0.22</v>
      </c>
      <c r="F171" s="136">
        <v>50.8</v>
      </c>
      <c r="G171" s="136">
        <v>0</v>
      </c>
      <c r="H171" s="136">
        <v>1.347</v>
      </c>
      <c r="I171" s="136">
        <v>0.27400000000000002</v>
      </c>
      <c r="J171" s="136">
        <v>0.315</v>
      </c>
      <c r="K171" s="136">
        <v>1.04508930697E-2</v>
      </c>
      <c r="L171" s="134">
        <f t="shared" si="6"/>
        <v>1.3936265908444949E-2</v>
      </c>
      <c r="M171" s="134">
        <f t="shared" si="7"/>
        <v>0.1</v>
      </c>
      <c r="N171" s="134">
        <f t="shared" si="8"/>
        <v>0</v>
      </c>
    </row>
    <row r="172" spans="1:14">
      <c r="A172" s="135" t="s">
        <v>242</v>
      </c>
      <c r="B172" s="134"/>
      <c r="C172" s="135" t="s">
        <v>150</v>
      </c>
      <c r="D172" s="135">
        <v>2210</v>
      </c>
      <c r="E172" s="136">
        <v>0.22</v>
      </c>
      <c r="F172" s="136">
        <v>50.8</v>
      </c>
      <c r="G172" s="136">
        <v>0</v>
      </c>
      <c r="H172" s="136">
        <v>1.347</v>
      </c>
      <c r="I172" s="136">
        <v>0.27400000000000002</v>
      </c>
      <c r="J172" s="136">
        <v>0.315</v>
      </c>
      <c r="K172" s="136">
        <v>5.5573490077700004E-3</v>
      </c>
      <c r="L172" s="134">
        <f t="shared" si="6"/>
        <v>7.4107249018612953E-3</v>
      </c>
      <c r="M172" s="134">
        <f t="shared" si="7"/>
        <v>0</v>
      </c>
      <c r="N172" s="134">
        <f t="shared" si="8"/>
        <v>0</v>
      </c>
    </row>
    <row r="173" spans="1:14">
      <c r="A173" s="135" t="s">
        <v>242</v>
      </c>
      <c r="B173" s="134"/>
      <c r="C173" s="135" t="s">
        <v>150</v>
      </c>
      <c r="D173" s="135">
        <v>2210</v>
      </c>
      <c r="E173" s="136">
        <v>0.22</v>
      </c>
      <c r="F173" s="136">
        <v>50.8</v>
      </c>
      <c r="G173" s="136">
        <v>0</v>
      </c>
      <c r="H173" s="136">
        <v>1.347</v>
      </c>
      <c r="I173" s="136">
        <v>0.27400000000000002</v>
      </c>
      <c r="J173" s="136">
        <v>0.315</v>
      </c>
      <c r="K173" s="136">
        <v>1.38115414946E-2</v>
      </c>
      <c r="L173" s="134">
        <f t="shared" si="6"/>
        <v>1.8417690583049099E-2</v>
      </c>
      <c r="M173" s="134">
        <f t="shared" si="7"/>
        <v>0.1</v>
      </c>
      <c r="N173" s="134">
        <f t="shared" si="8"/>
        <v>0</v>
      </c>
    </row>
    <row r="174" spans="1:14">
      <c r="A174" s="135" t="s">
        <v>242</v>
      </c>
      <c r="B174" s="134"/>
      <c r="C174" s="135" t="s">
        <v>150</v>
      </c>
      <c r="D174" s="135">
        <v>2210</v>
      </c>
      <c r="E174" s="136">
        <v>0.22</v>
      </c>
      <c r="F174" s="136">
        <v>50.8</v>
      </c>
      <c r="G174" s="136">
        <v>0</v>
      </c>
      <c r="H174" s="136">
        <v>1.347</v>
      </c>
      <c r="I174" s="136">
        <v>0.27400000000000002</v>
      </c>
      <c r="J174" s="136">
        <v>0.315</v>
      </c>
      <c r="K174" s="136">
        <v>8.0579001085199998E-4</v>
      </c>
      <c r="L174" s="134">
        <f t="shared" si="6"/>
        <v>1.0745209794711418E-3</v>
      </c>
      <c r="M174" s="134">
        <f t="shared" si="7"/>
        <v>0</v>
      </c>
      <c r="N174" s="134">
        <f t="shared" si="8"/>
        <v>0</v>
      </c>
    </row>
    <row r="175" spans="1:14">
      <c r="A175" s="135" t="s">
        <v>242</v>
      </c>
      <c r="B175" s="134"/>
      <c r="C175" s="135" t="s">
        <v>150</v>
      </c>
      <c r="D175" s="135">
        <v>2210</v>
      </c>
      <c r="E175" s="136">
        <v>0.22</v>
      </c>
      <c r="F175" s="136">
        <v>50.8</v>
      </c>
      <c r="G175" s="136">
        <v>0</v>
      </c>
      <c r="H175" s="136">
        <v>1.347</v>
      </c>
      <c r="I175" s="136">
        <v>0.27400000000000002</v>
      </c>
      <c r="J175" s="136">
        <v>0.315</v>
      </c>
      <c r="K175" s="136">
        <v>3.07041552153E-2</v>
      </c>
      <c r="L175" s="134">
        <f t="shared" si="6"/>
        <v>4.0943990979602544E-2</v>
      </c>
      <c r="M175" s="134">
        <f t="shared" si="7"/>
        <v>0.2</v>
      </c>
      <c r="N175" s="134">
        <f t="shared" si="8"/>
        <v>0</v>
      </c>
    </row>
    <row r="176" spans="1:14">
      <c r="A176" s="135" t="s">
        <v>242</v>
      </c>
      <c r="B176" s="134"/>
      <c r="C176" s="135" t="s">
        <v>150</v>
      </c>
      <c r="D176" s="135">
        <v>2210</v>
      </c>
      <c r="E176" s="136">
        <v>0.22</v>
      </c>
      <c r="F176" s="136">
        <v>50.8</v>
      </c>
      <c r="G176" s="136">
        <v>0</v>
      </c>
      <c r="H176" s="136">
        <v>1.347</v>
      </c>
      <c r="I176" s="136">
        <v>0.27400000000000002</v>
      </c>
      <c r="J176" s="136">
        <v>0.315</v>
      </c>
      <c r="K176" s="136">
        <v>4.5666176888599997E-3</v>
      </c>
      <c r="L176" s="134">
        <f t="shared" si="6"/>
        <v>6.0895846880948089E-3</v>
      </c>
      <c r="M176" s="134">
        <f t="shared" si="7"/>
        <v>0</v>
      </c>
      <c r="N176" s="134">
        <f t="shared" si="8"/>
        <v>0</v>
      </c>
    </row>
    <row r="177" spans="1:14">
      <c r="A177" s="135" t="s">
        <v>242</v>
      </c>
      <c r="B177" s="134"/>
      <c r="C177" s="135" t="s">
        <v>150</v>
      </c>
      <c r="D177" s="135">
        <v>2210</v>
      </c>
      <c r="E177" s="136">
        <v>0.22</v>
      </c>
      <c r="F177" s="136">
        <v>50.8</v>
      </c>
      <c r="G177" s="136">
        <v>0</v>
      </c>
      <c r="H177" s="136">
        <v>1.347</v>
      </c>
      <c r="I177" s="136">
        <v>0.27400000000000002</v>
      </c>
      <c r="J177" s="136">
        <v>0.315</v>
      </c>
      <c r="K177" s="136">
        <v>1.8486077051999999E-3</v>
      </c>
      <c r="L177" s="134">
        <f t="shared" si="6"/>
        <v>2.4651183748841997E-3</v>
      </c>
      <c r="M177" s="134">
        <f t="shared" si="7"/>
        <v>0</v>
      </c>
      <c r="N177" s="134">
        <f t="shared" si="8"/>
        <v>0</v>
      </c>
    </row>
    <row r="178" spans="1:14">
      <c r="A178" s="135" t="s">
        <v>242</v>
      </c>
      <c r="B178" s="134"/>
      <c r="C178" s="135" t="s">
        <v>150</v>
      </c>
      <c r="D178" s="135">
        <v>2210</v>
      </c>
      <c r="E178" s="136">
        <v>0.22</v>
      </c>
      <c r="F178" s="136">
        <v>50.8</v>
      </c>
      <c r="G178" s="136">
        <v>0</v>
      </c>
      <c r="H178" s="136">
        <v>1.347</v>
      </c>
      <c r="I178" s="136">
        <v>0.27400000000000002</v>
      </c>
      <c r="J178" s="136">
        <v>0.315</v>
      </c>
      <c r="K178" s="136">
        <v>8.4679212744900005E-5</v>
      </c>
      <c r="L178" s="134">
        <f t="shared" si="6"/>
        <v>1.1291973019532415E-4</v>
      </c>
      <c r="M178" s="134">
        <f t="shared" si="7"/>
        <v>0</v>
      </c>
      <c r="N178" s="134">
        <f t="shared" si="8"/>
        <v>0</v>
      </c>
    </row>
    <row r="179" spans="1:14">
      <c r="A179" s="135" t="s">
        <v>242</v>
      </c>
      <c r="B179" s="134"/>
      <c r="C179" s="135" t="s">
        <v>150</v>
      </c>
      <c r="D179" s="135">
        <v>2210</v>
      </c>
      <c r="E179" s="136">
        <v>0.22</v>
      </c>
      <c r="F179" s="136">
        <v>50.8</v>
      </c>
      <c r="G179" s="136">
        <v>0</v>
      </c>
      <c r="H179" s="136">
        <v>1.347</v>
      </c>
      <c r="I179" s="136">
        <v>0.27400000000000002</v>
      </c>
      <c r="J179" s="136">
        <v>0.315</v>
      </c>
      <c r="K179" s="136">
        <v>4.3455642967499998E-5</v>
      </c>
      <c r="L179" s="134">
        <f t="shared" si="6"/>
        <v>5.794809989716125E-5</v>
      </c>
      <c r="M179" s="134">
        <f t="shared" si="7"/>
        <v>0</v>
      </c>
      <c r="N179" s="134">
        <f t="shared" si="8"/>
        <v>0</v>
      </c>
    </row>
    <row r="180" spans="1:14">
      <c r="A180" s="135" t="s">
        <v>242</v>
      </c>
      <c r="B180" s="134"/>
      <c r="C180" s="135" t="s">
        <v>150</v>
      </c>
      <c r="D180" s="135">
        <v>2210</v>
      </c>
      <c r="E180" s="136">
        <v>0.22</v>
      </c>
      <c r="F180" s="136">
        <v>50.8</v>
      </c>
      <c r="G180" s="136">
        <v>0</v>
      </c>
      <c r="H180" s="136">
        <v>1.347</v>
      </c>
      <c r="I180" s="136">
        <v>0.27400000000000002</v>
      </c>
      <c r="J180" s="136">
        <v>0.315</v>
      </c>
      <c r="K180" s="136">
        <v>7.9325170611099999E-4</v>
      </c>
      <c r="L180" s="134">
        <f t="shared" si="6"/>
        <v>1.0578011500990184E-3</v>
      </c>
      <c r="M180" s="134">
        <f t="shared" si="7"/>
        <v>0</v>
      </c>
      <c r="N180" s="134">
        <f t="shared" si="8"/>
        <v>0</v>
      </c>
    </row>
    <row r="181" spans="1:14">
      <c r="A181" s="135" t="s">
        <v>242</v>
      </c>
      <c r="B181" s="134"/>
      <c r="C181" s="135" t="s">
        <v>150</v>
      </c>
      <c r="D181" s="135">
        <v>5300</v>
      </c>
      <c r="E181" s="136">
        <v>0.22</v>
      </c>
      <c r="F181" s="136">
        <v>50.8</v>
      </c>
      <c r="G181" s="136">
        <v>0</v>
      </c>
      <c r="H181" s="136">
        <v>0.505</v>
      </c>
      <c r="I181" s="136">
        <v>6.8000000000000005E-2</v>
      </c>
      <c r="J181" s="136">
        <v>5.2999999999999999E-2</v>
      </c>
      <c r="K181" s="136">
        <v>1.3439312731899999</v>
      </c>
      <c r="L181" s="134">
        <f t="shared" si="6"/>
        <v>0.30153337999472962</v>
      </c>
      <c r="M181" s="134">
        <f t="shared" si="7"/>
        <v>0.4</v>
      </c>
      <c r="N181" s="134">
        <f t="shared" si="8"/>
        <v>0.4</v>
      </c>
    </row>
    <row r="182" spans="1:14">
      <c r="A182" s="135" t="s">
        <v>242</v>
      </c>
      <c r="B182" s="134"/>
      <c r="C182" s="135" t="s">
        <v>150</v>
      </c>
      <c r="D182" s="135">
        <v>2210</v>
      </c>
      <c r="E182" s="136">
        <v>0.22</v>
      </c>
      <c r="F182" s="136">
        <v>50.8</v>
      </c>
      <c r="G182" s="136">
        <v>0</v>
      </c>
      <c r="H182" s="136">
        <v>1.347</v>
      </c>
      <c r="I182" s="136">
        <v>0.27400000000000002</v>
      </c>
      <c r="J182" s="136">
        <v>0.315</v>
      </c>
      <c r="K182" s="136">
        <v>5.4010229231600002</v>
      </c>
      <c r="L182" s="134">
        <f t="shared" si="6"/>
        <v>7.2022640680338599</v>
      </c>
      <c r="M182" s="134">
        <f t="shared" si="7"/>
        <v>26.4</v>
      </c>
      <c r="N182" s="134">
        <f t="shared" si="8"/>
        <v>6.6</v>
      </c>
    </row>
    <row r="183" spans="1:14">
      <c r="A183" s="135" t="s">
        <v>242</v>
      </c>
      <c r="B183" s="134"/>
      <c r="C183" s="135" t="s">
        <v>150</v>
      </c>
      <c r="D183" s="135">
        <v>5300</v>
      </c>
      <c r="E183" s="136">
        <v>0.22</v>
      </c>
      <c r="F183" s="136">
        <v>50.8</v>
      </c>
      <c r="G183" s="136">
        <v>0</v>
      </c>
      <c r="H183" s="136">
        <v>0.505</v>
      </c>
      <c r="I183" s="136">
        <v>6.8000000000000005E-2</v>
      </c>
      <c r="J183" s="136">
        <v>5.2999999999999999E-2</v>
      </c>
      <c r="K183" s="136">
        <v>1.32082072374E-4</v>
      </c>
      <c r="L183" s="134">
        <f t="shared" si="6"/>
        <v>2.9634814304979794E-5</v>
      </c>
      <c r="M183" s="134">
        <f t="shared" si="7"/>
        <v>0</v>
      </c>
      <c r="N183" s="134">
        <f t="shared" si="8"/>
        <v>0</v>
      </c>
    </row>
    <row r="184" spans="1:14">
      <c r="A184" s="135" t="s">
        <v>242</v>
      </c>
      <c r="B184" s="134"/>
      <c r="C184" s="135" t="s">
        <v>150</v>
      </c>
      <c r="D184" s="135">
        <v>5300</v>
      </c>
      <c r="E184" s="136">
        <v>0.22</v>
      </c>
      <c r="F184" s="136">
        <v>50.8</v>
      </c>
      <c r="G184" s="136">
        <v>0</v>
      </c>
      <c r="H184" s="136">
        <v>0.505</v>
      </c>
      <c r="I184" s="136">
        <v>6.8000000000000005E-2</v>
      </c>
      <c r="J184" s="136">
        <v>5.2999999999999999E-2</v>
      </c>
      <c r="K184" s="136">
        <v>5.74181328627E-3</v>
      </c>
      <c r="L184" s="134">
        <f t="shared" si="6"/>
        <v>1.2882715076627789E-3</v>
      </c>
      <c r="M184" s="134">
        <f t="shared" si="7"/>
        <v>0</v>
      </c>
      <c r="N184" s="134">
        <f t="shared" si="8"/>
        <v>0</v>
      </c>
    </row>
    <row r="185" spans="1:14">
      <c r="A185" s="135" t="s">
        <v>242</v>
      </c>
      <c r="B185" s="134"/>
      <c r="C185" s="135" t="s">
        <v>150</v>
      </c>
      <c r="D185" s="135">
        <v>5300</v>
      </c>
      <c r="E185" s="136">
        <v>0.22</v>
      </c>
      <c r="F185" s="136">
        <v>50.8</v>
      </c>
      <c r="G185" s="136">
        <v>0</v>
      </c>
      <c r="H185" s="136">
        <v>0.505</v>
      </c>
      <c r="I185" s="136">
        <v>6.8000000000000005E-2</v>
      </c>
      <c r="J185" s="136">
        <v>5.2999999999999999E-2</v>
      </c>
      <c r="K185" s="136">
        <v>1.2263165940399999E-4</v>
      </c>
      <c r="L185" s="134">
        <f t="shared" si="6"/>
        <v>2.7514456648277464E-5</v>
      </c>
      <c r="M185" s="134">
        <f t="shared" si="7"/>
        <v>0</v>
      </c>
      <c r="N185" s="134">
        <f t="shared" si="8"/>
        <v>0</v>
      </c>
    </row>
    <row r="186" spans="1:14">
      <c r="A186" s="135" t="s">
        <v>242</v>
      </c>
      <c r="B186" s="134"/>
      <c r="C186" s="135" t="s">
        <v>150</v>
      </c>
      <c r="D186" s="135">
        <v>5300</v>
      </c>
      <c r="E186" s="136">
        <v>0.22</v>
      </c>
      <c r="F186" s="136">
        <v>50.8</v>
      </c>
      <c r="G186" s="136">
        <v>0</v>
      </c>
      <c r="H186" s="136">
        <v>0.505</v>
      </c>
      <c r="I186" s="136">
        <v>6.8000000000000005E-2</v>
      </c>
      <c r="J186" s="136">
        <v>5.2999999999999999E-2</v>
      </c>
      <c r="K186" s="136">
        <v>2.4102844031999998E-3</v>
      </c>
      <c r="L186" s="134">
        <f t="shared" si="6"/>
        <v>5.4078747726463985E-4</v>
      </c>
      <c r="M186" s="134">
        <f t="shared" si="7"/>
        <v>0</v>
      </c>
      <c r="N186" s="134">
        <f t="shared" si="8"/>
        <v>0</v>
      </c>
    </row>
    <row r="187" spans="1:14">
      <c r="A187" s="135" t="s">
        <v>242</v>
      </c>
      <c r="B187" s="134"/>
      <c r="C187" s="135" t="s">
        <v>150</v>
      </c>
      <c r="D187" s="135">
        <v>5300</v>
      </c>
      <c r="E187" s="136">
        <v>0.22</v>
      </c>
      <c r="F187" s="136">
        <v>50.8</v>
      </c>
      <c r="G187" s="136">
        <v>0</v>
      </c>
      <c r="H187" s="136">
        <v>0.505</v>
      </c>
      <c r="I187" s="136">
        <v>6.8000000000000005E-2</v>
      </c>
      <c r="J187" s="136">
        <v>5.2999999999999999E-2</v>
      </c>
      <c r="K187" s="136">
        <v>1.60284631071E-3</v>
      </c>
      <c r="L187" s="134">
        <f t="shared" si="6"/>
        <v>3.59625283912967E-4</v>
      </c>
      <c r="M187" s="134">
        <f t="shared" si="7"/>
        <v>0</v>
      </c>
      <c r="N187" s="134">
        <f t="shared" si="8"/>
        <v>0</v>
      </c>
    </row>
    <row r="188" spans="1:14">
      <c r="A188" s="135" t="s">
        <v>242</v>
      </c>
      <c r="B188" s="135" t="s">
        <v>91</v>
      </c>
      <c r="C188" s="135" t="s">
        <v>150</v>
      </c>
      <c r="D188" s="135">
        <v>2210</v>
      </c>
      <c r="E188" s="136">
        <v>0.22</v>
      </c>
      <c r="F188" s="136">
        <v>50.8</v>
      </c>
      <c r="G188" s="136">
        <v>0</v>
      </c>
      <c r="H188" s="136">
        <v>1.347</v>
      </c>
      <c r="I188" s="136">
        <v>0.27400000000000002</v>
      </c>
      <c r="J188" s="136">
        <v>0.315</v>
      </c>
      <c r="K188" s="136">
        <v>1.15181779073</v>
      </c>
      <c r="L188" s="134">
        <f t="shared" si="6"/>
        <v>1.535949023938455</v>
      </c>
      <c r="M188" s="134">
        <f t="shared" si="7"/>
        <v>5.6</v>
      </c>
      <c r="N188" s="134">
        <f t="shared" si="8"/>
        <v>1.4</v>
      </c>
    </row>
    <row r="189" spans="1:14">
      <c r="A189" s="135" t="s">
        <v>242</v>
      </c>
      <c r="B189" s="135" t="s">
        <v>91</v>
      </c>
      <c r="C189" s="135" t="s">
        <v>150</v>
      </c>
      <c r="D189" s="135">
        <v>3200</v>
      </c>
      <c r="E189" s="136">
        <v>0.22</v>
      </c>
      <c r="F189" s="136">
        <v>50.8</v>
      </c>
      <c r="G189" s="136">
        <v>0</v>
      </c>
      <c r="H189" s="136">
        <v>0.69099999999999995</v>
      </c>
      <c r="I189" s="136">
        <v>3.5999999999999997E-2</v>
      </c>
      <c r="J189" s="136">
        <v>0.26200000000000001</v>
      </c>
      <c r="K189" s="136">
        <v>0.24305837501999999</v>
      </c>
      <c r="L189" s="134">
        <f t="shared" si="6"/>
        <v>0.26958414568051597</v>
      </c>
      <c r="M189" s="134">
        <f t="shared" si="7"/>
        <v>0.5</v>
      </c>
      <c r="N189" s="134">
        <f t="shared" si="8"/>
        <v>0.1</v>
      </c>
    </row>
    <row r="190" spans="1:14">
      <c r="A190" s="135" t="s">
        <v>242</v>
      </c>
      <c r="B190" s="135" t="s">
        <v>91</v>
      </c>
      <c r="C190" s="135" t="s">
        <v>150</v>
      </c>
      <c r="D190" s="135">
        <v>4220</v>
      </c>
      <c r="E190" s="136">
        <v>0.22</v>
      </c>
      <c r="F190" s="136">
        <v>50.8</v>
      </c>
      <c r="G190" s="136">
        <v>0</v>
      </c>
      <c r="H190" s="136">
        <v>0.69099999999999995</v>
      </c>
      <c r="I190" s="136">
        <v>3.5999999999999997E-2</v>
      </c>
      <c r="J190" s="136">
        <v>0.26200000000000001</v>
      </c>
      <c r="K190" s="136">
        <v>0.49008122254499997</v>
      </c>
      <c r="L190" s="134">
        <f t="shared" si="6"/>
        <v>0.54356541996541097</v>
      </c>
      <c r="M190" s="134">
        <f t="shared" si="7"/>
        <v>1</v>
      </c>
      <c r="N190" s="134">
        <f t="shared" si="8"/>
        <v>0.2</v>
      </c>
    </row>
    <row r="191" spans="1:14">
      <c r="A191" s="135" t="s">
        <v>242</v>
      </c>
      <c r="B191" s="135" t="s">
        <v>91</v>
      </c>
      <c r="C191" s="135" t="s">
        <v>150</v>
      </c>
      <c r="D191" s="135">
        <v>1550</v>
      </c>
      <c r="E191" s="136">
        <v>0.22</v>
      </c>
      <c r="F191" s="136">
        <v>50.8</v>
      </c>
      <c r="G191" s="136">
        <v>0</v>
      </c>
      <c r="H191" s="136">
        <v>0.72099999999999997</v>
      </c>
      <c r="I191" s="136">
        <v>0.17</v>
      </c>
      <c r="J191" s="136">
        <v>0.34100000000000003</v>
      </c>
      <c r="K191" s="136">
        <v>0.49913642510299999</v>
      </c>
      <c r="L191" s="134">
        <f t="shared" si="6"/>
        <v>0.72053670539785408</v>
      </c>
      <c r="M191" s="134">
        <f t="shared" si="7"/>
        <v>1.4</v>
      </c>
      <c r="N191" s="134">
        <f t="shared" si="8"/>
        <v>0.4</v>
      </c>
    </row>
    <row r="192" spans="1:14">
      <c r="A192" s="135" t="s">
        <v>242</v>
      </c>
      <c r="B192" s="135" t="s">
        <v>91</v>
      </c>
      <c r="C192" s="135" t="s">
        <v>150</v>
      </c>
      <c r="D192" s="135">
        <v>1411</v>
      </c>
      <c r="E192" s="136">
        <v>0.22</v>
      </c>
      <c r="F192" s="136">
        <v>50.8</v>
      </c>
      <c r="G192" s="136">
        <v>0</v>
      </c>
      <c r="H192" s="136">
        <v>1.4430000000000001</v>
      </c>
      <c r="I192" s="136">
        <v>0.22500000000000001</v>
      </c>
      <c r="J192" s="136">
        <v>0.43099999999999999</v>
      </c>
      <c r="K192" s="136">
        <v>2.4302736846300001E-2</v>
      </c>
      <c r="L192" s="134">
        <f t="shared" si="6"/>
        <v>4.4341963558530768E-2</v>
      </c>
      <c r="M192" s="134">
        <f t="shared" si="7"/>
        <v>0.2</v>
      </c>
      <c r="N192" s="134">
        <f t="shared" si="8"/>
        <v>0</v>
      </c>
    </row>
    <row r="193" spans="1:14">
      <c r="A193" s="135" t="s">
        <v>243</v>
      </c>
      <c r="B193" s="135" t="s">
        <v>93</v>
      </c>
      <c r="C193" s="135" t="s">
        <v>150</v>
      </c>
      <c r="D193" s="135">
        <v>1390</v>
      </c>
      <c r="E193" s="136">
        <v>0.22</v>
      </c>
      <c r="F193" s="136">
        <v>50.8</v>
      </c>
      <c r="G193" s="136">
        <v>0</v>
      </c>
      <c r="H193" s="136">
        <v>1.395</v>
      </c>
      <c r="I193" s="136">
        <v>0.33900000000000002</v>
      </c>
      <c r="J193" s="136">
        <v>0.39300000000000002</v>
      </c>
      <c r="K193" s="136">
        <v>0.23404310545599999</v>
      </c>
      <c r="L193" s="134">
        <f t="shared" si="6"/>
        <v>0.3893775145471472</v>
      </c>
      <c r="M193" s="134">
        <f t="shared" si="7"/>
        <v>1.5</v>
      </c>
      <c r="N193" s="134">
        <f t="shared" si="8"/>
        <v>0.4</v>
      </c>
    </row>
    <row r="194" spans="1:14">
      <c r="A194" s="135" t="s">
        <v>243</v>
      </c>
      <c r="B194" s="135" t="s">
        <v>93</v>
      </c>
      <c r="C194" s="135" t="s">
        <v>150</v>
      </c>
      <c r="D194" s="135">
        <v>2210</v>
      </c>
      <c r="E194" s="136">
        <v>0.22</v>
      </c>
      <c r="F194" s="136">
        <v>50.8</v>
      </c>
      <c r="G194" s="136">
        <v>0</v>
      </c>
      <c r="H194" s="136">
        <v>1.347</v>
      </c>
      <c r="I194" s="136">
        <v>0.27400000000000002</v>
      </c>
      <c r="J194" s="136">
        <v>0.315</v>
      </c>
      <c r="K194" s="136">
        <v>5.3172406954800001E-2</v>
      </c>
      <c r="L194" s="134">
        <f t="shared" si="6"/>
        <v>7.0905404674225805E-2</v>
      </c>
      <c r="M194" s="134">
        <f t="shared" si="7"/>
        <v>0.3</v>
      </c>
      <c r="N194" s="134">
        <f t="shared" si="8"/>
        <v>0.1</v>
      </c>
    </row>
    <row r="195" spans="1:14">
      <c r="A195" s="135" t="s">
        <v>243</v>
      </c>
      <c r="B195" s="135" t="s">
        <v>93</v>
      </c>
      <c r="C195" s="135" t="s">
        <v>150</v>
      </c>
      <c r="D195" s="135">
        <v>4220</v>
      </c>
      <c r="E195" s="136">
        <v>0.22</v>
      </c>
      <c r="F195" s="136">
        <v>50.8</v>
      </c>
      <c r="G195" s="136">
        <v>0</v>
      </c>
      <c r="H195" s="136">
        <v>0.69099999999999995</v>
      </c>
      <c r="I195" s="136">
        <v>3.5999999999999997E-2</v>
      </c>
      <c r="J195" s="136">
        <v>0.26200000000000001</v>
      </c>
      <c r="K195" s="136">
        <v>3.16337816912</v>
      </c>
      <c r="L195" s="134">
        <f t="shared" ref="L195:L258" si="9">F195*J195*K195/12</f>
        <v>3.5086081733099626</v>
      </c>
      <c r="M195" s="134">
        <f t="shared" ref="M195:M258" si="10">ROUND(2.721*H195*L195,1)</f>
        <v>6.6</v>
      </c>
      <c r="N195" s="134">
        <f t="shared" ref="N195:N258" si="11">ROUND((2.721*I195*L195)+(E195*K195),1)</f>
        <v>1</v>
      </c>
    </row>
    <row r="196" spans="1:14">
      <c r="A196" s="135" t="s">
        <v>243</v>
      </c>
      <c r="B196" s="135" t="s">
        <v>95</v>
      </c>
      <c r="C196" s="135" t="s">
        <v>150</v>
      </c>
      <c r="D196" s="135">
        <v>2210</v>
      </c>
      <c r="E196" s="136">
        <v>0.22</v>
      </c>
      <c r="F196" s="136">
        <v>50.8</v>
      </c>
      <c r="G196" s="136">
        <v>0</v>
      </c>
      <c r="H196" s="136">
        <v>1.347</v>
      </c>
      <c r="I196" s="136">
        <v>0.27400000000000002</v>
      </c>
      <c r="J196" s="136">
        <v>0.315</v>
      </c>
      <c r="K196" s="136">
        <v>0.39175519902700001</v>
      </c>
      <c r="L196" s="134">
        <f t="shared" si="9"/>
        <v>0.52240555790250454</v>
      </c>
      <c r="M196" s="134">
        <f t="shared" si="10"/>
        <v>1.9</v>
      </c>
      <c r="N196" s="134">
        <f t="shared" si="11"/>
        <v>0.5</v>
      </c>
    </row>
    <row r="197" spans="1:14">
      <c r="A197" s="135" t="s">
        <v>243</v>
      </c>
      <c r="B197" s="135" t="s">
        <v>95</v>
      </c>
      <c r="C197" s="135" t="s">
        <v>150</v>
      </c>
      <c r="D197" s="135">
        <v>4220</v>
      </c>
      <c r="E197" s="136">
        <v>0.22</v>
      </c>
      <c r="F197" s="136">
        <v>50.8</v>
      </c>
      <c r="G197" s="136">
        <v>0</v>
      </c>
      <c r="H197" s="136">
        <v>0.69099999999999995</v>
      </c>
      <c r="I197" s="136">
        <v>3.5999999999999997E-2</v>
      </c>
      <c r="J197" s="136">
        <v>0.26200000000000001</v>
      </c>
      <c r="K197" s="136">
        <v>3.6229085614400001</v>
      </c>
      <c r="L197" s="134">
        <f t="shared" si="9"/>
        <v>4.0182886491118186</v>
      </c>
      <c r="M197" s="134">
        <f t="shared" si="10"/>
        <v>7.6</v>
      </c>
      <c r="N197" s="134">
        <f t="shared" si="11"/>
        <v>1.2</v>
      </c>
    </row>
    <row r="198" spans="1:14">
      <c r="A198" s="135" t="s">
        <v>243</v>
      </c>
      <c r="B198" s="135" t="s">
        <v>95</v>
      </c>
      <c r="C198" s="135" t="s">
        <v>150</v>
      </c>
      <c r="D198" s="135">
        <v>2210</v>
      </c>
      <c r="E198" s="136">
        <v>0.22</v>
      </c>
      <c r="F198" s="136">
        <v>50.8</v>
      </c>
      <c r="G198" s="136">
        <v>0</v>
      </c>
      <c r="H198" s="136">
        <v>1.347</v>
      </c>
      <c r="I198" s="136">
        <v>0.27400000000000002</v>
      </c>
      <c r="J198" s="136">
        <v>0.315</v>
      </c>
      <c r="K198" s="136">
        <v>0.25992856217400001</v>
      </c>
      <c r="L198" s="134">
        <f t="shared" si="9"/>
        <v>0.346614737659029</v>
      </c>
      <c r="M198" s="134">
        <f t="shared" si="10"/>
        <v>1.3</v>
      </c>
      <c r="N198" s="134">
        <f t="shared" si="11"/>
        <v>0.3</v>
      </c>
    </row>
    <row r="199" spans="1:14">
      <c r="A199" s="135" t="s">
        <v>243</v>
      </c>
      <c r="B199" s="135" t="s">
        <v>95</v>
      </c>
      <c r="C199" s="135" t="s">
        <v>150</v>
      </c>
      <c r="D199" s="135">
        <v>4220</v>
      </c>
      <c r="E199" s="136">
        <v>0.22</v>
      </c>
      <c r="F199" s="136">
        <v>50.8</v>
      </c>
      <c r="G199" s="136">
        <v>0</v>
      </c>
      <c r="H199" s="136">
        <v>0.69099999999999995</v>
      </c>
      <c r="I199" s="136">
        <v>3.5999999999999997E-2</v>
      </c>
      <c r="J199" s="136">
        <v>0.26200000000000001</v>
      </c>
      <c r="K199" s="136">
        <v>1.2306136403500001</v>
      </c>
      <c r="L199" s="134">
        <f t="shared" si="9"/>
        <v>1.3649146089668633</v>
      </c>
      <c r="M199" s="134">
        <f t="shared" si="10"/>
        <v>2.6</v>
      </c>
      <c r="N199" s="134">
        <f t="shared" si="11"/>
        <v>0.4</v>
      </c>
    </row>
    <row r="200" spans="1:14">
      <c r="A200" s="135" t="s">
        <v>243</v>
      </c>
      <c r="B200" s="135" t="s">
        <v>95</v>
      </c>
      <c r="C200" s="135" t="s">
        <v>150</v>
      </c>
      <c r="D200" s="135">
        <v>4220</v>
      </c>
      <c r="E200" s="136">
        <v>0.22</v>
      </c>
      <c r="F200" s="136">
        <v>50.8</v>
      </c>
      <c r="G200" s="136">
        <v>0</v>
      </c>
      <c r="H200" s="136">
        <v>0.69099999999999995</v>
      </c>
      <c r="I200" s="136">
        <v>3.5999999999999997E-2</v>
      </c>
      <c r="J200" s="136">
        <v>0.26200000000000001</v>
      </c>
      <c r="K200" s="136">
        <v>0.30258128007200003</v>
      </c>
      <c r="L200" s="134">
        <f t="shared" si="9"/>
        <v>0.33560298377052428</v>
      </c>
      <c r="M200" s="134">
        <f t="shared" si="10"/>
        <v>0.6</v>
      </c>
      <c r="N200" s="134">
        <f t="shared" si="11"/>
        <v>0.1</v>
      </c>
    </row>
    <row r="201" spans="1:14">
      <c r="A201" s="135" t="s">
        <v>243</v>
      </c>
      <c r="B201" s="135" t="s">
        <v>91</v>
      </c>
      <c r="C201" s="135" t="s">
        <v>150</v>
      </c>
      <c r="D201" s="135">
        <v>4220</v>
      </c>
      <c r="E201" s="136">
        <v>0.22</v>
      </c>
      <c r="F201" s="136">
        <v>50.8</v>
      </c>
      <c r="G201" s="136">
        <v>0</v>
      </c>
      <c r="H201" s="136">
        <v>0.69099999999999995</v>
      </c>
      <c r="I201" s="136">
        <v>3.5999999999999997E-2</v>
      </c>
      <c r="J201" s="136">
        <v>0.26200000000000001</v>
      </c>
      <c r="K201" s="136">
        <v>0.28276042999200002</v>
      </c>
      <c r="L201" s="134">
        <f t="shared" si="9"/>
        <v>0.31361901825179361</v>
      </c>
      <c r="M201" s="134">
        <f t="shared" si="10"/>
        <v>0.6</v>
      </c>
      <c r="N201" s="134">
        <f t="shared" si="11"/>
        <v>0.1</v>
      </c>
    </row>
    <row r="202" spans="1:14">
      <c r="A202" s="135" t="s">
        <v>244</v>
      </c>
      <c r="B202" s="135" t="s">
        <v>95</v>
      </c>
      <c r="C202" s="135" t="s">
        <v>150</v>
      </c>
      <c r="D202" s="135">
        <v>1320</v>
      </c>
      <c r="E202" s="136">
        <v>0.22</v>
      </c>
      <c r="F202" s="136">
        <v>50.8</v>
      </c>
      <c r="G202" s="136">
        <v>0</v>
      </c>
      <c r="H202" s="136">
        <v>1.395</v>
      </c>
      <c r="I202" s="136">
        <v>0.33900000000000002</v>
      </c>
      <c r="J202" s="136">
        <v>0.39300000000000002</v>
      </c>
      <c r="K202" s="136">
        <v>0.89602726859600001</v>
      </c>
      <c r="L202" s="134">
        <f t="shared" si="9"/>
        <v>1.4907205667631651</v>
      </c>
      <c r="M202" s="134">
        <f t="shared" si="10"/>
        <v>5.7</v>
      </c>
      <c r="N202" s="134">
        <f t="shared" si="11"/>
        <v>1.6</v>
      </c>
    </row>
    <row r="203" spans="1:14">
      <c r="A203" s="135" t="s">
        <v>244</v>
      </c>
      <c r="B203" s="135" t="s">
        <v>95</v>
      </c>
      <c r="C203" s="135" t="s">
        <v>150</v>
      </c>
      <c r="D203" s="135">
        <v>1400</v>
      </c>
      <c r="E203" s="136">
        <v>0.22</v>
      </c>
      <c r="F203" s="136">
        <v>50.8</v>
      </c>
      <c r="G203" s="136">
        <v>0</v>
      </c>
      <c r="H203" s="136">
        <v>0.70899999999999996</v>
      </c>
      <c r="I203" s="136">
        <v>0.11700000000000001</v>
      </c>
      <c r="J203" s="136">
        <v>0.43099999999999999</v>
      </c>
      <c r="K203" s="136">
        <v>0.13155590000299999</v>
      </c>
      <c r="L203" s="134">
        <f t="shared" si="9"/>
        <v>0.24003250994880701</v>
      </c>
      <c r="M203" s="134">
        <f t="shared" si="10"/>
        <v>0.5</v>
      </c>
      <c r="N203" s="134">
        <f t="shared" si="11"/>
        <v>0.1</v>
      </c>
    </row>
    <row r="204" spans="1:14">
      <c r="A204" s="135" t="s">
        <v>244</v>
      </c>
      <c r="B204" s="134"/>
      <c r="C204" s="135" t="s">
        <v>150</v>
      </c>
      <c r="D204" s="135">
        <v>3200</v>
      </c>
      <c r="E204" s="136">
        <v>0.22</v>
      </c>
      <c r="F204" s="136">
        <v>50.8</v>
      </c>
      <c r="G204" s="136">
        <v>0</v>
      </c>
      <c r="H204" s="136">
        <v>0.69099999999999995</v>
      </c>
      <c r="I204" s="136">
        <v>3.5999999999999997E-2</v>
      </c>
      <c r="J204" s="136">
        <v>0.26200000000000001</v>
      </c>
      <c r="K204" s="136">
        <v>0.74680412418300002</v>
      </c>
      <c r="L204" s="134">
        <f t="shared" si="9"/>
        <v>0.82830534760217134</v>
      </c>
      <c r="M204" s="134">
        <f t="shared" si="10"/>
        <v>1.6</v>
      </c>
      <c r="N204" s="134">
        <f t="shared" si="11"/>
        <v>0.2</v>
      </c>
    </row>
    <row r="205" spans="1:14">
      <c r="A205" s="135" t="s">
        <v>244</v>
      </c>
      <c r="B205" s="134"/>
      <c r="C205" s="135" t="s">
        <v>150</v>
      </c>
      <c r="D205" s="135">
        <v>8200</v>
      </c>
      <c r="E205" s="136">
        <v>0.22</v>
      </c>
      <c r="F205" s="136">
        <v>50.8</v>
      </c>
      <c r="G205" s="136">
        <v>0</v>
      </c>
      <c r="H205" s="136">
        <v>0.72099999999999997</v>
      </c>
      <c r="I205" s="136">
        <v>0.17</v>
      </c>
      <c r="J205" s="136">
        <v>0.43099999999999999</v>
      </c>
      <c r="K205" s="136">
        <v>1.73509064124</v>
      </c>
      <c r="L205" s="134">
        <f t="shared" si="9"/>
        <v>3.1657885476517964</v>
      </c>
      <c r="M205" s="134">
        <f t="shared" si="10"/>
        <v>6.2</v>
      </c>
      <c r="N205" s="134">
        <f t="shared" si="11"/>
        <v>1.8</v>
      </c>
    </row>
    <row r="206" spans="1:14">
      <c r="A206" s="135" t="s">
        <v>244</v>
      </c>
      <c r="B206" s="134"/>
      <c r="C206" s="135" t="s">
        <v>150</v>
      </c>
      <c r="D206" s="135">
        <v>1550</v>
      </c>
      <c r="E206" s="136">
        <v>0.22</v>
      </c>
      <c r="F206" s="136">
        <v>50.8</v>
      </c>
      <c r="G206" s="136">
        <v>0</v>
      </c>
      <c r="H206" s="136">
        <v>0.72099999999999997</v>
      </c>
      <c r="I206" s="136">
        <v>0.17</v>
      </c>
      <c r="J206" s="136">
        <v>0.34100000000000003</v>
      </c>
      <c r="K206" s="136">
        <v>2.3903712823499998</v>
      </c>
      <c r="L206" s="134">
        <f t="shared" si="9"/>
        <v>3.4506603041577151</v>
      </c>
      <c r="M206" s="134">
        <f t="shared" si="10"/>
        <v>6.8</v>
      </c>
      <c r="N206" s="134">
        <f t="shared" si="11"/>
        <v>2.1</v>
      </c>
    </row>
    <row r="207" spans="1:14">
      <c r="A207" s="135" t="s">
        <v>244</v>
      </c>
      <c r="B207" s="135" t="s">
        <v>95</v>
      </c>
      <c r="C207" s="135" t="s">
        <v>150</v>
      </c>
      <c r="D207" s="135">
        <v>4110</v>
      </c>
      <c r="E207" s="136">
        <v>0.22</v>
      </c>
      <c r="F207" s="136">
        <v>50.8</v>
      </c>
      <c r="G207" s="136">
        <v>0</v>
      </c>
      <c r="H207" s="136">
        <v>0.69099999999999995</v>
      </c>
      <c r="I207" s="136">
        <v>3.5999999999999997E-2</v>
      </c>
      <c r="J207" s="136">
        <v>0.26200000000000001</v>
      </c>
      <c r="K207" s="136">
        <v>1.2302092529499999</v>
      </c>
      <c r="L207" s="134">
        <f t="shared" si="9"/>
        <v>1.3644660894219431</v>
      </c>
      <c r="M207" s="134">
        <f t="shared" si="10"/>
        <v>2.6</v>
      </c>
      <c r="N207" s="134">
        <f t="shared" si="11"/>
        <v>0.4</v>
      </c>
    </row>
    <row r="208" spans="1:14">
      <c r="A208" s="135" t="s">
        <v>244</v>
      </c>
      <c r="B208" s="135" t="s">
        <v>95</v>
      </c>
      <c r="C208" s="135" t="s">
        <v>150</v>
      </c>
      <c r="D208" s="135">
        <v>4200</v>
      </c>
      <c r="E208" s="136">
        <v>0.22</v>
      </c>
      <c r="F208" s="136">
        <v>50.8</v>
      </c>
      <c r="G208" s="136">
        <v>0</v>
      </c>
      <c r="H208" s="136">
        <v>0.69099999999999995</v>
      </c>
      <c r="I208" s="136">
        <v>3.5999999999999997E-2</v>
      </c>
      <c r="J208" s="136">
        <v>0.26200000000000001</v>
      </c>
      <c r="K208" s="136">
        <v>0.18786383907599999</v>
      </c>
      <c r="L208" s="134">
        <f t="shared" si="9"/>
        <v>0.20836604604716077</v>
      </c>
      <c r="M208" s="134">
        <f t="shared" si="10"/>
        <v>0.4</v>
      </c>
      <c r="N208" s="134">
        <f t="shared" si="11"/>
        <v>0.1</v>
      </c>
    </row>
    <row r="209" spans="1:14">
      <c r="A209" s="135" t="s">
        <v>244</v>
      </c>
      <c r="B209" s="135" t="s">
        <v>95</v>
      </c>
      <c r="C209" s="135" t="s">
        <v>150</v>
      </c>
      <c r="D209" s="135">
        <v>4200</v>
      </c>
      <c r="E209" s="136">
        <v>0.22</v>
      </c>
      <c r="F209" s="136">
        <v>50.8</v>
      </c>
      <c r="G209" s="136">
        <v>0</v>
      </c>
      <c r="H209" s="136">
        <v>0.69099999999999995</v>
      </c>
      <c r="I209" s="136">
        <v>3.5999999999999997E-2</v>
      </c>
      <c r="J209" s="136">
        <v>0.26200000000000001</v>
      </c>
      <c r="K209" s="136">
        <v>4.78808793409</v>
      </c>
      <c r="L209" s="134">
        <f t="shared" si="9"/>
        <v>5.3106279306303552</v>
      </c>
      <c r="M209" s="134">
        <f t="shared" si="10"/>
        <v>10</v>
      </c>
      <c r="N209" s="134">
        <f t="shared" si="11"/>
        <v>1.6</v>
      </c>
    </row>
    <row r="210" spans="1:14">
      <c r="A210" s="135" t="s">
        <v>244</v>
      </c>
      <c r="B210" s="135" t="s">
        <v>95</v>
      </c>
      <c r="C210" s="135" t="s">
        <v>150</v>
      </c>
      <c r="D210" s="135">
        <v>4110</v>
      </c>
      <c r="E210" s="136">
        <v>0.22</v>
      </c>
      <c r="F210" s="136">
        <v>50.8</v>
      </c>
      <c r="G210" s="136">
        <v>0</v>
      </c>
      <c r="H210" s="136">
        <v>0.69099999999999995</v>
      </c>
      <c r="I210" s="136">
        <v>3.5999999999999997E-2</v>
      </c>
      <c r="J210" s="136">
        <v>0.26200000000000001</v>
      </c>
      <c r="K210" s="136">
        <v>0.31177096315199998</v>
      </c>
      <c r="L210" s="134">
        <f t="shared" si="9"/>
        <v>0.34579556759732161</v>
      </c>
      <c r="M210" s="134">
        <f t="shared" si="10"/>
        <v>0.7</v>
      </c>
      <c r="N210" s="134">
        <f t="shared" si="11"/>
        <v>0.1</v>
      </c>
    </row>
    <row r="211" spans="1:14">
      <c r="A211" s="135" t="s">
        <v>244</v>
      </c>
      <c r="B211" s="135" t="s">
        <v>95</v>
      </c>
      <c r="C211" s="135" t="s">
        <v>150</v>
      </c>
      <c r="D211" s="135">
        <v>1320</v>
      </c>
      <c r="E211" s="136">
        <v>0.22</v>
      </c>
      <c r="F211" s="136">
        <v>50.8</v>
      </c>
      <c r="G211" s="136">
        <v>0</v>
      </c>
      <c r="H211" s="136">
        <v>1.395</v>
      </c>
      <c r="I211" s="136">
        <v>0.33900000000000002</v>
      </c>
      <c r="J211" s="136">
        <v>0.39300000000000002</v>
      </c>
      <c r="K211" s="136">
        <v>0.61631507458400003</v>
      </c>
      <c r="L211" s="134">
        <f t="shared" si="9"/>
        <v>1.0253633895854009</v>
      </c>
      <c r="M211" s="134">
        <f t="shared" si="10"/>
        <v>3.9</v>
      </c>
      <c r="N211" s="134">
        <f t="shared" si="11"/>
        <v>1.1000000000000001</v>
      </c>
    </row>
    <row r="212" spans="1:14">
      <c r="A212" s="135" t="s">
        <v>244</v>
      </c>
      <c r="B212" s="135" t="s">
        <v>95</v>
      </c>
      <c r="C212" s="135" t="s">
        <v>150</v>
      </c>
      <c r="D212" s="135">
        <v>1550</v>
      </c>
      <c r="E212" s="136">
        <v>0.22</v>
      </c>
      <c r="F212" s="136">
        <v>50.8</v>
      </c>
      <c r="G212" s="136">
        <v>0</v>
      </c>
      <c r="H212" s="136">
        <v>0.72099999999999997</v>
      </c>
      <c r="I212" s="136">
        <v>0.17</v>
      </c>
      <c r="J212" s="136">
        <v>0.34100000000000003</v>
      </c>
      <c r="K212" s="136">
        <v>1.2290163760099999</v>
      </c>
      <c r="L212" s="134">
        <f t="shared" si="9"/>
        <v>1.7741670731955024</v>
      </c>
      <c r="M212" s="134">
        <f t="shared" si="10"/>
        <v>3.5</v>
      </c>
      <c r="N212" s="134">
        <f t="shared" si="11"/>
        <v>1.1000000000000001</v>
      </c>
    </row>
    <row r="213" spans="1:14">
      <c r="A213" s="135" t="s">
        <v>244</v>
      </c>
      <c r="B213" s="135" t="s">
        <v>95</v>
      </c>
      <c r="C213" s="135" t="s">
        <v>150</v>
      </c>
      <c r="D213" s="135">
        <v>1400</v>
      </c>
      <c r="E213" s="136">
        <v>0.22</v>
      </c>
      <c r="F213" s="136">
        <v>50.8</v>
      </c>
      <c r="G213" s="136">
        <v>0</v>
      </c>
      <c r="H213" s="136">
        <v>0.70899999999999996</v>
      </c>
      <c r="I213" s="136">
        <v>0.11700000000000001</v>
      </c>
      <c r="J213" s="136">
        <v>0.43099999999999999</v>
      </c>
      <c r="K213" s="136">
        <v>5.18731023193E-3</v>
      </c>
      <c r="L213" s="134">
        <f t="shared" si="9"/>
        <v>9.4645933388384142E-3</v>
      </c>
      <c r="M213" s="134">
        <f t="shared" si="10"/>
        <v>0</v>
      </c>
      <c r="N213" s="134">
        <f t="shared" si="11"/>
        <v>0</v>
      </c>
    </row>
    <row r="214" spans="1:14">
      <c r="A214" s="135" t="s">
        <v>244</v>
      </c>
      <c r="B214" s="135" t="s">
        <v>95</v>
      </c>
      <c r="C214" s="135" t="s">
        <v>150</v>
      </c>
      <c r="D214" s="135">
        <v>4110</v>
      </c>
      <c r="E214" s="136">
        <v>0.22</v>
      </c>
      <c r="F214" s="136">
        <v>50.8</v>
      </c>
      <c r="G214" s="136">
        <v>0</v>
      </c>
      <c r="H214" s="136">
        <v>0.69099999999999995</v>
      </c>
      <c r="I214" s="136">
        <v>3.5999999999999997E-2</v>
      </c>
      <c r="J214" s="136">
        <v>0.26200000000000001</v>
      </c>
      <c r="K214" s="136">
        <v>4.2540436868400002</v>
      </c>
      <c r="L214" s="134">
        <f t="shared" si="9"/>
        <v>4.7183016545304719</v>
      </c>
      <c r="M214" s="134">
        <f t="shared" si="10"/>
        <v>8.9</v>
      </c>
      <c r="N214" s="134">
        <f t="shared" si="11"/>
        <v>1.4</v>
      </c>
    </row>
    <row r="215" spans="1:14">
      <c r="A215" s="135" t="s">
        <v>244</v>
      </c>
      <c r="B215" s="135" t="s">
        <v>95</v>
      </c>
      <c r="C215" s="135" t="s">
        <v>150</v>
      </c>
      <c r="D215" s="135">
        <v>1320</v>
      </c>
      <c r="E215" s="136">
        <v>0.22</v>
      </c>
      <c r="F215" s="136">
        <v>50.8</v>
      </c>
      <c r="G215" s="136">
        <v>0</v>
      </c>
      <c r="H215" s="136">
        <v>1.395</v>
      </c>
      <c r="I215" s="136">
        <v>0.33900000000000002</v>
      </c>
      <c r="J215" s="136">
        <v>0.39300000000000002</v>
      </c>
      <c r="K215" s="136">
        <v>7.1115002615599998</v>
      </c>
      <c r="L215" s="134">
        <f t="shared" si="9"/>
        <v>11.831402985157373</v>
      </c>
      <c r="M215" s="134">
        <f t="shared" si="10"/>
        <v>44.9</v>
      </c>
      <c r="N215" s="134">
        <f t="shared" si="11"/>
        <v>12.5</v>
      </c>
    </row>
    <row r="216" spans="1:14">
      <c r="A216" s="135" t="s">
        <v>244</v>
      </c>
      <c r="B216" s="135" t="s">
        <v>95</v>
      </c>
      <c r="C216" s="135" t="s">
        <v>150</v>
      </c>
      <c r="D216" s="135">
        <v>1400</v>
      </c>
      <c r="E216" s="136">
        <v>0.22</v>
      </c>
      <c r="F216" s="136">
        <v>50.8</v>
      </c>
      <c r="G216" s="136">
        <v>0</v>
      </c>
      <c r="H216" s="136">
        <v>0.70899999999999996</v>
      </c>
      <c r="I216" s="136">
        <v>0.11700000000000001</v>
      </c>
      <c r="J216" s="136">
        <v>0.43099999999999999</v>
      </c>
      <c r="K216" s="136">
        <v>0.40373365223800001</v>
      </c>
      <c r="L216" s="134">
        <f t="shared" si="9"/>
        <v>0.73663896408504692</v>
      </c>
      <c r="M216" s="134">
        <f t="shared" si="10"/>
        <v>1.4</v>
      </c>
      <c r="N216" s="134">
        <f t="shared" si="11"/>
        <v>0.3</v>
      </c>
    </row>
    <row r="217" spans="1:14">
      <c r="A217" s="135" t="s">
        <v>244</v>
      </c>
      <c r="B217" s="135" t="s">
        <v>95</v>
      </c>
      <c r="C217" s="135" t="s">
        <v>150</v>
      </c>
      <c r="D217" s="135">
        <v>1400</v>
      </c>
      <c r="E217" s="136">
        <v>0.22</v>
      </c>
      <c r="F217" s="136">
        <v>50.8</v>
      </c>
      <c r="G217" s="136">
        <v>0</v>
      </c>
      <c r="H217" s="136">
        <v>0.70899999999999996</v>
      </c>
      <c r="I217" s="136">
        <v>0.11700000000000001</v>
      </c>
      <c r="J217" s="136">
        <v>0.43099999999999999</v>
      </c>
      <c r="K217" s="136">
        <v>0.43182893405099998</v>
      </c>
      <c r="L217" s="134">
        <f t="shared" si="9"/>
        <v>0.78790067877165282</v>
      </c>
      <c r="M217" s="134">
        <f t="shared" si="10"/>
        <v>1.5</v>
      </c>
      <c r="N217" s="134">
        <f t="shared" si="11"/>
        <v>0.3</v>
      </c>
    </row>
    <row r="218" spans="1:14">
      <c r="A218" s="135" t="s">
        <v>244</v>
      </c>
      <c r="B218" s="135" t="s">
        <v>95</v>
      </c>
      <c r="C218" s="135" t="s">
        <v>150</v>
      </c>
      <c r="D218" s="135">
        <v>1411</v>
      </c>
      <c r="E218" s="136">
        <v>0.22</v>
      </c>
      <c r="F218" s="136">
        <v>50.8</v>
      </c>
      <c r="G218" s="136">
        <v>0</v>
      </c>
      <c r="H218" s="136">
        <v>1.4430000000000001</v>
      </c>
      <c r="I218" s="136">
        <v>0.22500000000000001</v>
      </c>
      <c r="J218" s="136">
        <v>0.43099999999999999</v>
      </c>
      <c r="K218" s="136">
        <v>0.172928182273</v>
      </c>
      <c r="L218" s="134">
        <f t="shared" si="9"/>
        <v>0.31551899710257336</v>
      </c>
      <c r="M218" s="134">
        <f t="shared" si="10"/>
        <v>1.2</v>
      </c>
      <c r="N218" s="134">
        <f t="shared" si="11"/>
        <v>0.2</v>
      </c>
    </row>
    <row r="219" spans="1:14">
      <c r="A219" s="135" t="s">
        <v>244</v>
      </c>
      <c r="B219" s="134"/>
      <c r="C219" s="135" t="s">
        <v>150</v>
      </c>
      <c r="D219" s="135">
        <v>3200</v>
      </c>
      <c r="E219" s="136">
        <v>0.22</v>
      </c>
      <c r="F219" s="136">
        <v>50.8</v>
      </c>
      <c r="G219" s="136">
        <v>0</v>
      </c>
      <c r="H219" s="136">
        <v>0.69099999999999995</v>
      </c>
      <c r="I219" s="136">
        <v>3.5999999999999997E-2</v>
      </c>
      <c r="J219" s="136">
        <v>0.26200000000000001</v>
      </c>
      <c r="K219" s="136">
        <v>1.1603425438600001E-2</v>
      </c>
      <c r="L219" s="134">
        <f t="shared" si="9"/>
        <v>1.2869745934799214E-2</v>
      </c>
      <c r="M219" s="134">
        <f t="shared" si="10"/>
        <v>0</v>
      </c>
      <c r="N219" s="134">
        <f t="shared" si="11"/>
        <v>0</v>
      </c>
    </row>
    <row r="220" spans="1:14">
      <c r="A220" s="135" t="s">
        <v>244</v>
      </c>
      <c r="B220" s="134"/>
      <c r="C220" s="135" t="s">
        <v>150</v>
      </c>
      <c r="D220" s="135">
        <v>8200</v>
      </c>
      <c r="E220" s="136">
        <v>0.22</v>
      </c>
      <c r="F220" s="136">
        <v>50.8</v>
      </c>
      <c r="G220" s="136">
        <v>0</v>
      </c>
      <c r="H220" s="136">
        <v>0.72099999999999997</v>
      </c>
      <c r="I220" s="136">
        <v>0.17</v>
      </c>
      <c r="J220" s="136">
        <v>0.43099999999999999</v>
      </c>
      <c r="K220" s="136">
        <v>0.120531625771</v>
      </c>
      <c r="L220" s="134">
        <f t="shared" si="9"/>
        <v>0.21991798666090756</v>
      </c>
      <c r="M220" s="134">
        <f t="shared" si="10"/>
        <v>0.4</v>
      </c>
      <c r="N220" s="134">
        <f t="shared" si="11"/>
        <v>0.1</v>
      </c>
    </row>
    <row r="221" spans="1:14">
      <c r="A221" s="135" t="s">
        <v>244</v>
      </c>
      <c r="B221" s="134"/>
      <c r="C221" s="135" t="s">
        <v>150</v>
      </c>
      <c r="D221" s="135">
        <v>1550</v>
      </c>
      <c r="E221" s="136">
        <v>0.22</v>
      </c>
      <c r="F221" s="136">
        <v>50.8</v>
      </c>
      <c r="G221" s="136">
        <v>0</v>
      </c>
      <c r="H221" s="136">
        <v>0.72099999999999997</v>
      </c>
      <c r="I221" s="136">
        <v>0.17</v>
      </c>
      <c r="J221" s="136">
        <v>0.34100000000000003</v>
      </c>
      <c r="K221" s="136">
        <v>3.58505165533</v>
      </c>
      <c r="L221" s="134">
        <f t="shared" si="9"/>
        <v>5.1752610679125439</v>
      </c>
      <c r="M221" s="134">
        <f t="shared" si="10"/>
        <v>10.199999999999999</v>
      </c>
      <c r="N221" s="134">
        <f t="shared" si="11"/>
        <v>3.2</v>
      </c>
    </row>
    <row r="222" spans="1:14">
      <c r="A222" s="135" t="s">
        <v>244</v>
      </c>
      <c r="B222" s="135" t="s">
        <v>95</v>
      </c>
      <c r="C222" s="135" t="s">
        <v>150</v>
      </c>
      <c r="D222" s="135">
        <v>1550</v>
      </c>
      <c r="E222" s="136">
        <v>0.22</v>
      </c>
      <c r="F222" s="136">
        <v>50.8</v>
      </c>
      <c r="G222" s="136">
        <v>0</v>
      </c>
      <c r="H222" s="136">
        <v>0.72099999999999997</v>
      </c>
      <c r="I222" s="136">
        <v>0.17</v>
      </c>
      <c r="J222" s="136">
        <v>0.34100000000000003</v>
      </c>
      <c r="K222" s="136">
        <v>9.5344699797699994E-2</v>
      </c>
      <c r="L222" s="134">
        <f t="shared" si="9"/>
        <v>0.13763643047129978</v>
      </c>
      <c r="M222" s="134">
        <f t="shared" si="10"/>
        <v>0.3</v>
      </c>
      <c r="N222" s="134">
        <f t="shared" si="11"/>
        <v>0.1</v>
      </c>
    </row>
    <row r="223" spans="1:14">
      <c r="A223" s="135" t="s">
        <v>244</v>
      </c>
      <c r="B223" s="135" t="s">
        <v>93</v>
      </c>
      <c r="C223" s="135" t="s">
        <v>150</v>
      </c>
      <c r="D223" s="135">
        <v>1550</v>
      </c>
      <c r="E223" s="136">
        <v>0.22</v>
      </c>
      <c r="F223" s="136">
        <v>50.8</v>
      </c>
      <c r="G223" s="136">
        <v>0</v>
      </c>
      <c r="H223" s="136">
        <v>0.72099999999999997</v>
      </c>
      <c r="I223" s="136">
        <v>0.17</v>
      </c>
      <c r="J223" s="136">
        <v>0.34100000000000003</v>
      </c>
      <c r="K223" s="136">
        <v>8.6534725959699996E-4</v>
      </c>
      <c r="L223" s="134">
        <f t="shared" si="9"/>
        <v>1.2491864590455759E-3</v>
      </c>
      <c r="M223" s="134">
        <f t="shared" si="10"/>
        <v>0</v>
      </c>
      <c r="N223" s="134">
        <f t="shared" si="11"/>
        <v>0</v>
      </c>
    </row>
    <row r="224" spans="1:14">
      <c r="A224" s="135" t="s">
        <v>244</v>
      </c>
      <c r="B224" s="135" t="s">
        <v>95</v>
      </c>
      <c r="C224" s="135" t="s">
        <v>150</v>
      </c>
      <c r="D224" s="135">
        <v>1320</v>
      </c>
      <c r="E224" s="136">
        <v>0.22</v>
      </c>
      <c r="F224" s="136">
        <v>50.8</v>
      </c>
      <c r="G224" s="136">
        <v>0</v>
      </c>
      <c r="H224" s="136">
        <v>1.395</v>
      </c>
      <c r="I224" s="136">
        <v>0.33900000000000002</v>
      </c>
      <c r="J224" s="136">
        <v>0.39300000000000002</v>
      </c>
      <c r="K224" s="136">
        <v>3.4738275080300002E-2</v>
      </c>
      <c r="L224" s="134">
        <f t="shared" si="9"/>
        <v>5.7794068251095121E-2</v>
      </c>
      <c r="M224" s="134">
        <f t="shared" si="10"/>
        <v>0.2</v>
      </c>
      <c r="N224" s="134">
        <f t="shared" si="11"/>
        <v>0.1</v>
      </c>
    </row>
    <row r="225" spans="1:14">
      <c r="A225" s="135" t="s">
        <v>244</v>
      </c>
      <c r="B225" s="135" t="s">
        <v>95</v>
      </c>
      <c r="C225" s="135" t="s">
        <v>150</v>
      </c>
      <c r="D225" s="135">
        <v>1400</v>
      </c>
      <c r="E225" s="136">
        <v>0.22</v>
      </c>
      <c r="F225" s="136">
        <v>50.8</v>
      </c>
      <c r="G225" s="136">
        <v>0</v>
      </c>
      <c r="H225" s="136">
        <v>0.70899999999999996</v>
      </c>
      <c r="I225" s="136">
        <v>0.11700000000000001</v>
      </c>
      <c r="J225" s="136">
        <v>0.43099999999999999</v>
      </c>
      <c r="K225" s="136">
        <v>1.8899264107100001E-2</v>
      </c>
      <c r="L225" s="134">
        <f t="shared" si="9"/>
        <v>3.4482967314344422E-2</v>
      </c>
      <c r="M225" s="134">
        <f t="shared" si="10"/>
        <v>0.1</v>
      </c>
      <c r="N225" s="134">
        <f t="shared" si="11"/>
        <v>0</v>
      </c>
    </row>
    <row r="226" spans="1:14">
      <c r="A226" s="135" t="s">
        <v>244</v>
      </c>
      <c r="B226" s="135" t="s">
        <v>91</v>
      </c>
      <c r="C226" s="135" t="s">
        <v>150</v>
      </c>
      <c r="D226" s="135">
        <v>4200</v>
      </c>
      <c r="E226" s="136">
        <v>0.22</v>
      </c>
      <c r="F226" s="136">
        <v>50.8</v>
      </c>
      <c r="G226" s="136">
        <v>0</v>
      </c>
      <c r="H226" s="136">
        <v>0.69099999999999995</v>
      </c>
      <c r="I226" s="136">
        <v>3.5999999999999997E-2</v>
      </c>
      <c r="J226" s="136">
        <v>0.26200000000000001</v>
      </c>
      <c r="K226" s="136">
        <v>0.25677897371000002</v>
      </c>
      <c r="L226" s="134">
        <f t="shared" si="9"/>
        <v>0.2848021190408847</v>
      </c>
      <c r="M226" s="134">
        <f t="shared" si="10"/>
        <v>0.5</v>
      </c>
      <c r="N226" s="134">
        <f t="shared" si="11"/>
        <v>0.1</v>
      </c>
    </row>
    <row r="227" spans="1:14">
      <c r="A227" s="135" t="s">
        <v>244</v>
      </c>
      <c r="B227" s="135" t="s">
        <v>91</v>
      </c>
      <c r="C227" s="135" t="s">
        <v>150</v>
      </c>
      <c r="D227" s="135">
        <v>3200</v>
      </c>
      <c r="E227" s="136">
        <v>0.22</v>
      </c>
      <c r="F227" s="136">
        <v>50.8</v>
      </c>
      <c r="G227" s="136">
        <v>0</v>
      </c>
      <c r="H227" s="136">
        <v>0.69099999999999995</v>
      </c>
      <c r="I227" s="136">
        <v>3.5999999999999997E-2</v>
      </c>
      <c r="J227" s="136">
        <v>0.26200000000000001</v>
      </c>
      <c r="K227" s="136">
        <v>3.08449886937</v>
      </c>
      <c r="L227" s="134">
        <f t="shared" si="9"/>
        <v>3.4211205126472457</v>
      </c>
      <c r="M227" s="134">
        <f t="shared" si="10"/>
        <v>6.4</v>
      </c>
      <c r="N227" s="134">
        <f t="shared" si="11"/>
        <v>1</v>
      </c>
    </row>
    <row r="228" spans="1:14">
      <c r="A228" s="135" t="s">
        <v>244</v>
      </c>
      <c r="B228" s="135" t="s">
        <v>91</v>
      </c>
      <c r="C228" s="135" t="s">
        <v>150</v>
      </c>
      <c r="D228" s="135">
        <v>1320</v>
      </c>
      <c r="E228" s="136">
        <v>0.22</v>
      </c>
      <c r="F228" s="136">
        <v>50.8</v>
      </c>
      <c r="G228" s="136">
        <v>0</v>
      </c>
      <c r="H228" s="136">
        <v>1.395</v>
      </c>
      <c r="I228" s="136">
        <v>0.33900000000000002</v>
      </c>
      <c r="J228" s="136">
        <v>0.39300000000000002</v>
      </c>
      <c r="K228" s="136">
        <v>5.5773128626799999E-2</v>
      </c>
      <c r="L228" s="134">
        <f t="shared" si="9"/>
        <v>9.2789754096407162E-2</v>
      </c>
      <c r="M228" s="134">
        <f t="shared" si="10"/>
        <v>0.4</v>
      </c>
      <c r="N228" s="134">
        <f t="shared" si="11"/>
        <v>0.1</v>
      </c>
    </row>
    <row r="229" spans="1:14">
      <c r="A229" s="135" t="s">
        <v>244</v>
      </c>
      <c r="B229" s="135" t="s">
        <v>91</v>
      </c>
      <c r="C229" s="135" t="s">
        <v>150</v>
      </c>
      <c r="D229" s="135">
        <v>8200</v>
      </c>
      <c r="E229" s="136">
        <v>0.22</v>
      </c>
      <c r="F229" s="136">
        <v>50.8</v>
      </c>
      <c r="G229" s="136">
        <v>0</v>
      </c>
      <c r="H229" s="136">
        <v>0.72099999999999997</v>
      </c>
      <c r="I229" s="136">
        <v>0.17</v>
      </c>
      <c r="J229" s="136">
        <v>0.43099999999999999</v>
      </c>
      <c r="K229" s="136">
        <v>1.38509104384E-2</v>
      </c>
      <c r="L229" s="134">
        <f t="shared" si="9"/>
        <v>2.5271909488890024E-2</v>
      </c>
      <c r="M229" s="134">
        <f t="shared" si="10"/>
        <v>0</v>
      </c>
      <c r="N229" s="134">
        <f t="shared" si="11"/>
        <v>0</v>
      </c>
    </row>
    <row r="230" spans="1:14">
      <c r="A230" s="135" t="s">
        <v>244</v>
      </c>
      <c r="B230" s="135" t="s">
        <v>91</v>
      </c>
      <c r="C230" s="135" t="s">
        <v>150</v>
      </c>
      <c r="D230" s="135">
        <v>1550</v>
      </c>
      <c r="E230" s="136">
        <v>0.22</v>
      </c>
      <c r="F230" s="136">
        <v>50.8</v>
      </c>
      <c r="G230" s="136">
        <v>0</v>
      </c>
      <c r="H230" s="136">
        <v>0.72099999999999997</v>
      </c>
      <c r="I230" s="136">
        <v>0.17</v>
      </c>
      <c r="J230" s="136">
        <v>0.34100000000000003</v>
      </c>
      <c r="K230" s="136">
        <v>8.5520467476099995</v>
      </c>
      <c r="L230" s="134">
        <f t="shared" si="9"/>
        <v>12.345449616624876</v>
      </c>
      <c r="M230" s="134">
        <f t="shared" si="10"/>
        <v>24.2</v>
      </c>
      <c r="N230" s="134">
        <f t="shared" si="11"/>
        <v>7.6</v>
      </c>
    </row>
    <row r="231" spans="1:14">
      <c r="A231" s="135" t="s">
        <v>244</v>
      </c>
      <c r="B231" s="135" t="s">
        <v>91</v>
      </c>
      <c r="C231" s="135" t="s">
        <v>150</v>
      </c>
      <c r="D231" s="135">
        <v>1550</v>
      </c>
      <c r="E231" s="136">
        <v>0.22</v>
      </c>
      <c r="F231" s="136">
        <v>50.8</v>
      </c>
      <c r="G231" s="136">
        <v>0</v>
      </c>
      <c r="H231" s="136">
        <v>0.72099999999999997</v>
      </c>
      <c r="I231" s="136">
        <v>0.17</v>
      </c>
      <c r="J231" s="136">
        <v>0.34100000000000003</v>
      </c>
      <c r="K231" s="136">
        <v>1.0223212838600001E-2</v>
      </c>
      <c r="L231" s="134">
        <f t="shared" si="9"/>
        <v>1.4757889280041675E-2</v>
      </c>
      <c r="M231" s="134">
        <f t="shared" si="10"/>
        <v>0</v>
      </c>
      <c r="N231" s="134">
        <f t="shared" si="11"/>
        <v>0</v>
      </c>
    </row>
    <row r="232" spans="1:14">
      <c r="A232" s="135" t="s">
        <v>244</v>
      </c>
      <c r="B232" s="135" t="s">
        <v>95</v>
      </c>
      <c r="C232" s="135" t="s">
        <v>150</v>
      </c>
      <c r="D232" s="135">
        <v>4200</v>
      </c>
      <c r="E232" s="136">
        <v>0.22</v>
      </c>
      <c r="F232" s="136">
        <v>50.8</v>
      </c>
      <c r="G232" s="136">
        <v>0</v>
      </c>
      <c r="H232" s="136">
        <v>0.69099999999999995</v>
      </c>
      <c r="I232" s="136">
        <v>3.5999999999999997E-2</v>
      </c>
      <c r="J232" s="136">
        <v>0.26200000000000001</v>
      </c>
      <c r="K232" s="136">
        <v>0.42563417772399997</v>
      </c>
      <c r="L232" s="134">
        <f t="shared" si="9"/>
        <v>0.47208505431961251</v>
      </c>
      <c r="M232" s="134">
        <f t="shared" si="10"/>
        <v>0.9</v>
      </c>
      <c r="N232" s="134">
        <f t="shared" si="11"/>
        <v>0.1</v>
      </c>
    </row>
    <row r="233" spans="1:14">
      <c r="A233" s="135" t="s">
        <v>244</v>
      </c>
      <c r="B233" s="135" t="s">
        <v>95</v>
      </c>
      <c r="C233" s="135" t="s">
        <v>150</v>
      </c>
      <c r="D233" s="135">
        <v>4200</v>
      </c>
      <c r="E233" s="136">
        <v>0.22</v>
      </c>
      <c r="F233" s="136">
        <v>50.8</v>
      </c>
      <c r="G233" s="136">
        <v>0</v>
      </c>
      <c r="H233" s="136">
        <v>0.69099999999999995</v>
      </c>
      <c r="I233" s="136">
        <v>3.5999999999999997E-2</v>
      </c>
      <c r="J233" s="136">
        <v>0.26200000000000001</v>
      </c>
      <c r="K233" s="136">
        <v>5.0496065448799997E-2</v>
      </c>
      <c r="L233" s="134">
        <f t="shared" si="9"/>
        <v>5.6006869391445703E-2</v>
      </c>
      <c r="M233" s="134">
        <f t="shared" si="10"/>
        <v>0.1</v>
      </c>
      <c r="N233" s="134">
        <f t="shared" si="11"/>
        <v>0</v>
      </c>
    </row>
    <row r="234" spans="1:14">
      <c r="A234" s="135" t="s">
        <v>244</v>
      </c>
      <c r="B234" s="135" t="s">
        <v>95</v>
      </c>
      <c r="C234" s="135" t="s">
        <v>150</v>
      </c>
      <c r="D234" s="135">
        <v>4110</v>
      </c>
      <c r="E234" s="136">
        <v>0.22</v>
      </c>
      <c r="F234" s="136">
        <v>50.8</v>
      </c>
      <c r="G234" s="136">
        <v>0</v>
      </c>
      <c r="H234" s="136">
        <v>0.69099999999999995</v>
      </c>
      <c r="I234" s="136">
        <v>3.5999999999999997E-2</v>
      </c>
      <c r="J234" s="136">
        <v>0.26200000000000001</v>
      </c>
      <c r="K234" s="136">
        <v>1.9930418104400001</v>
      </c>
      <c r="L234" s="134">
        <f t="shared" si="9"/>
        <v>2.2105491066860186</v>
      </c>
      <c r="M234" s="134">
        <f t="shared" si="10"/>
        <v>4.2</v>
      </c>
      <c r="N234" s="134">
        <f t="shared" si="11"/>
        <v>0.7</v>
      </c>
    </row>
    <row r="235" spans="1:14">
      <c r="A235" s="135" t="s">
        <v>244</v>
      </c>
      <c r="B235" s="135" t="s">
        <v>95</v>
      </c>
      <c r="C235" s="135" t="s">
        <v>150</v>
      </c>
      <c r="D235" s="135">
        <v>1320</v>
      </c>
      <c r="E235" s="136">
        <v>0.22</v>
      </c>
      <c r="F235" s="136">
        <v>50.8</v>
      </c>
      <c r="G235" s="136">
        <v>0</v>
      </c>
      <c r="H235" s="136">
        <v>1.395</v>
      </c>
      <c r="I235" s="136">
        <v>0.33900000000000002</v>
      </c>
      <c r="J235" s="136">
        <v>0.39300000000000002</v>
      </c>
      <c r="K235" s="136">
        <v>1.55943263716</v>
      </c>
      <c r="L235" s="134">
        <f t="shared" si="9"/>
        <v>2.5944280784430922</v>
      </c>
      <c r="M235" s="134">
        <f t="shared" si="10"/>
        <v>9.8000000000000007</v>
      </c>
      <c r="N235" s="134">
        <f t="shared" si="11"/>
        <v>2.7</v>
      </c>
    </row>
    <row r="236" spans="1:14">
      <c r="A236" s="135" t="s">
        <v>244</v>
      </c>
      <c r="B236" s="135" t="s">
        <v>95</v>
      </c>
      <c r="C236" s="135" t="s">
        <v>150</v>
      </c>
      <c r="D236" s="135">
        <v>1400</v>
      </c>
      <c r="E236" s="136">
        <v>0.22</v>
      </c>
      <c r="F236" s="136">
        <v>50.8</v>
      </c>
      <c r="G236" s="136">
        <v>0</v>
      </c>
      <c r="H236" s="136">
        <v>0.70899999999999996</v>
      </c>
      <c r="I236" s="136">
        <v>0.11700000000000001</v>
      </c>
      <c r="J236" s="136">
        <v>0.43099999999999999</v>
      </c>
      <c r="K236" s="136">
        <v>0.96439724097500001</v>
      </c>
      <c r="L236" s="134">
        <f t="shared" si="9"/>
        <v>1.759607059308286</v>
      </c>
      <c r="M236" s="134">
        <f t="shared" si="10"/>
        <v>3.4</v>
      </c>
      <c r="N236" s="134">
        <f t="shared" si="11"/>
        <v>0.8</v>
      </c>
    </row>
    <row r="237" spans="1:14">
      <c r="A237" s="135" t="s">
        <v>245</v>
      </c>
      <c r="B237" s="135" t="s">
        <v>95</v>
      </c>
      <c r="C237" s="135" t="s">
        <v>150</v>
      </c>
      <c r="D237" s="135">
        <v>5300</v>
      </c>
      <c r="E237" s="136">
        <v>0.22</v>
      </c>
      <c r="F237" s="136">
        <v>50.8</v>
      </c>
      <c r="G237" s="136">
        <v>0</v>
      </c>
      <c r="H237" s="136">
        <v>0.505</v>
      </c>
      <c r="I237" s="136">
        <v>6.8000000000000005E-2</v>
      </c>
      <c r="J237" s="136">
        <v>5.2999999999999999E-2</v>
      </c>
      <c r="K237" s="136">
        <v>8.2143037405300004E-2</v>
      </c>
      <c r="L237" s="134">
        <f t="shared" si="9"/>
        <v>1.8430159492502474E-2</v>
      </c>
      <c r="M237" s="134">
        <f t="shared" si="10"/>
        <v>0</v>
      </c>
      <c r="N237" s="134">
        <f t="shared" si="11"/>
        <v>0</v>
      </c>
    </row>
    <row r="238" spans="1:14">
      <c r="A238" s="135" t="s">
        <v>245</v>
      </c>
      <c r="B238" s="135" t="s">
        <v>95</v>
      </c>
      <c r="C238" s="135" t="s">
        <v>150</v>
      </c>
      <c r="D238" s="135">
        <v>1320</v>
      </c>
      <c r="E238" s="136">
        <v>0.22</v>
      </c>
      <c r="F238" s="136">
        <v>50.8</v>
      </c>
      <c r="G238" s="136">
        <v>0</v>
      </c>
      <c r="H238" s="136">
        <v>1.395</v>
      </c>
      <c r="I238" s="136">
        <v>0.33900000000000002</v>
      </c>
      <c r="J238" s="136">
        <v>0.39300000000000002</v>
      </c>
      <c r="K238" s="136">
        <v>8.5946864379899998E-2</v>
      </c>
      <c r="L238" s="134">
        <f t="shared" si="9"/>
        <v>0.14298979826883965</v>
      </c>
      <c r="M238" s="134">
        <f t="shared" si="10"/>
        <v>0.5</v>
      </c>
      <c r="N238" s="134">
        <f t="shared" si="11"/>
        <v>0.2</v>
      </c>
    </row>
    <row r="239" spans="1:14">
      <c r="A239" s="135" t="s">
        <v>245</v>
      </c>
      <c r="B239" s="135" t="s">
        <v>95</v>
      </c>
      <c r="C239" s="135" t="s">
        <v>150</v>
      </c>
      <c r="D239" s="135">
        <v>1550</v>
      </c>
      <c r="E239" s="136">
        <v>0.22</v>
      </c>
      <c r="F239" s="136">
        <v>50.8</v>
      </c>
      <c r="G239" s="136">
        <v>0</v>
      </c>
      <c r="H239" s="136">
        <v>0.72099999999999997</v>
      </c>
      <c r="I239" s="136">
        <v>0.17</v>
      </c>
      <c r="J239" s="136">
        <v>0.34100000000000003</v>
      </c>
      <c r="K239" s="136">
        <v>0.95485438447600002</v>
      </c>
      <c r="L239" s="134">
        <f t="shared" si="9"/>
        <v>1.3783959609500711</v>
      </c>
      <c r="M239" s="134">
        <f t="shared" si="10"/>
        <v>2.7</v>
      </c>
      <c r="N239" s="134">
        <f t="shared" si="11"/>
        <v>0.8</v>
      </c>
    </row>
    <row r="240" spans="1:14">
      <c r="A240" s="135" t="s">
        <v>245</v>
      </c>
      <c r="B240" s="135" t="s">
        <v>95</v>
      </c>
      <c r="C240" s="135" t="s">
        <v>150</v>
      </c>
      <c r="D240" s="135">
        <v>1411</v>
      </c>
      <c r="E240" s="136">
        <v>0.22</v>
      </c>
      <c r="F240" s="136">
        <v>50.8</v>
      </c>
      <c r="G240" s="136">
        <v>0</v>
      </c>
      <c r="H240" s="136">
        <v>1.4430000000000001</v>
      </c>
      <c r="I240" s="136">
        <v>0.22500000000000001</v>
      </c>
      <c r="J240" s="136">
        <v>0.43099999999999999</v>
      </c>
      <c r="K240" s="136">
        <v>0.30289928377999997</v>
      </c>
      <c r="L240" s="134">
        <f t="shared" si="9"/>
        <v>0.55265993654219525</v>
      </c>
      <c r="M240" s="134">
        <f t="shared" si="10"/>
        <v>2.2000000000000002</v>
      </c>
      <c r="N240" s="134">
        <f t="shared" si="11"/>
        <v>0.4</v>
      </c>
    </row>
    <row r="241" spans="1:14">
      <c r="A241" s="135" t="s">
        <v>245</v>
      </c>
      <c r="B241" s="135" t="s">
        <v>91</v>
      </c>
      <c r="C241" s="135" t="s">
        <v>150</v>
      </c>
      <c r="D241" s="135">
        <v>5300</v>
      </c>
      <c r="E241" s="136">
        <v>0.22</v>
      </c>
      <c r="F241" s="136">
        <v>50.8</v>
      </c>
      <c r="G241" s="136">
        <v>0</v>
      </c>
      <c r="H241" s="136">
        <v>0.505</v>
      </c>
      <c r="I241" s="136">
        <v>6.8000000000000005E-2</v>
      </c>
      <c r="J241" s="136">
        <v>5.2999999999999999E-2</v>
      </c>
      <c r="K241" s="136">
        <v>1.7751796205299999</v>
      </c>
      <c r="L241" s="134">
        <f t="shared" si="9"/>
        <v>0.39829113419291429</v>
      </c>
      <c r="M241" s="134">
        <f t="shared" si="10"/>
        <v>0.5</v>
      </c>
      <c r="N241" s="134">
        <f t="shared" si="11"/>
        <v>0.5</v>
      </c>
    </row>
    <row r="242" spans="1:14">
      <c r="A242" s="135" t="s">
        <v>245</v>
      </c>
      <c r="B242" s="135" t="s">
        <v>91</v>
      </c>
      <c r="C242" s="135" t="s">
        <v>150</v>
      </c>
      <c r="D242" s="135">
        <v>1320</v>
      </c>
      <c r="E242" s="136">
        <v>0.22</v>
      </c>
      <c r="F242" s="136">
        <v>50.8</v>
      </c>
      <c r="G242" s="136">
        <v>0</v>
      </c>
      <c r="H242" s="136">
        <v>1.395</v>
      </c>
      <c r="I242" s="136">
        <v>0.33900000000000002</v>
      </c>
      <c r="J242" s="136">
        <v>0.39300000000000002</v>
      </c>
      <c r="K242" s="136">
        <v>9.4259383152699994E-3</v>
      </c>
      <c r="L242" s="134">
        <f t="shared" si="9"/>
        <v>1.5681933575114698E-2</v>
      </c>
      <c r="M242" s="134">
        <f t="shared" si="10"/>
        <v>0.1</v>
      </c>
      <c r="N242" s="134">
        <f t="shared" si="11"/>
        <v>0</v>
      </c>
    </row>
    <row r="243" spans="1:14">
      <c r="A243" s="135" t="s">
        <v>245</v>
      </c>
      <c r="B243" s="135" t="s">
        <v>91</v>
      </c>
      <c r="C243" s="135" t="s">
        <v>150</v>
      </c>
      <c r="D243" s="135">
        <v>1550</v>
      </c>
      <c r="E243" s="136">
        <v>0.22</v>
      </c>
      <c r="F243" s="136">
        <v>50.8</v>
      </c>
      <c r="G243" s="136">
        <v>0</v>
      </c>
      <c r="H243" s="136">
        <v>0.72099999999999997</v>
      </c>
      <c r="I243" s="136">
        <v>0.17</v>
      </c>
      <c r="J243" s="136">
        <v>0.34100000000000003</v>
      </c>
      <c r="K243" s="136">
        <v>3.12957106608</v>
      </c>
      <c r="L243" s="134">
        <f t="shared" si="9"/>
        <v>4.5177444719575517</v>
      </c>
      <c r="M243" s="134">
        <f t="shared" si="10"/>
        <v>8.9</v>
      </c>
      <c r="N243" s="134">
        <f t="shared" si="11"/>
        <v>2.8</v>
      </c>
    </row>
    <row r="244" spans="1:14">
      <c r="A244" s="135" t="s">
        <v>245</v>
      </c>
      <c r="B244" s="135" t="s">
        <v>91</v>
      </c>
      <c r="C244" s="135" t="s">
        <v>150</v>
      </c>
      <c r="D244" s="135">
        <v>1411</v>
      </c>
      <c r="E244" s="136">
        <v>0.22</v>
      </c>
      <c r="F244" s="136">
        <v>50.8</v>
      </c>
      <c r="G244" s="136">
        <v>0</v>
      </c>
      <c r="H244" s="136">
        <v>1.4430000000000001</v>
      </c>
      <c r="I244" s="136">
        <v>0.22500000000000001</v>
      </c>
      <c r="J244" s="136">
        <v>0.43099999999999999</v>
      </c>
      <c r="K244" s="136">
        <v>0.68789517007199996</v>
      </c>
      <c r="L244" s="134">
        <f t="shared" si="9"/>
        <v>1.2551105974743686</v>
      </c>
      <c r="M244" s="134">
        <f t="shared" si="10"/>
        <v>4.9000000000000004</v>
      </c>
      <c r="N244" s="134">
        <f t="shared" si="11"/>
        <v>0.9</v>
      </c>
    </row>
    <row r="245" spans="1:14">
      <c r="A245" s="135" t="s">
        <v>246</v>
      </c>
      <c r="B245" s="135" t="s">
        <v>95</v>
      </c>
      <c r="C245" s="135" t="s">
        <v>150</v>
      </c>
      <c r="D245" s="135">
        <v>4110</v>
      </c>
      <c r="E245" s="136">
        <v>0.22</v>
      </c>
      <c r="F245" s="136">
        <v>50.8</v>
      </c>
      <c r="G245" s="136">
        <v>0</v>
      </c>
      <c r="H245" s="136">
        <v>0.69099999999999995</v>
      </c>
      <c r="I245" s="136">
        <v>3.5999999999999997E-2</v>
      </c>
      <c r="J245" s="136">
        <v>0.26200000000000001</v>
      </c>
      <c r="K245" s="136">
        <v>0.58262021943800002</v>
      </c>
      <c r="L245" s="134">
        <f t="shared" si="9"/>
        <v>0.64620350605266708</v>
      </c>
      <c r="M245" s="134">
        <f t="shared" si="10"/>
        <v>1.2</v>
      </c>
      <c r="N245" s="134">
        <f t="shared" si="11"/>
        <v>0.2</v>
      </c>
    </row>
    <row r="246" spans="1:14">
      <c r="A246" s="135" t="s">
        <v>246</v>
      </c>
      <c r="B246" s="135" t="s">
        <v>95</v>
      </c>
      <c r="C246" s="135" t="s">
        <v>150</v>
      </c>
      <c r="D246" s="135">
        <v>1210</v>
      </c>
      <c r="E246" s="136">
        <v>0.22</v>
      </c>
      <c r="F246" s="136">
        <v>50.8</v>
      </c>
      <c r="G246" s="136">
        <v>0</v>
      </c>
      <c r="H246" s="136">
        <v>1.2450000000000001</v>
      </c>
      <c r="I246" s="136">
        <v>0.21299999999999999</v>
      </c>
      <c r="J246" s="136">
        <v>0.28799999999999998</v>
      </c>
      <c r="K246" s="136">
        <v>5.8903895014999999E-2</v>
      </c>
      <c r="L246" s="134">
        <f t="shared" si="9"/>
        <v>7.1815628802287992E-2</v>
      </c>
      <c r="M246" s="134">
        <f t="shared" si="10"/>
        <v>0.2</v>
      </c>
      <c r="N246" s="134">
        <f t="shared" si="11"/>
        <v>0.1</v>
      </c>
    </row>
    <row r="247" spans="1:14">
      <c r="A247" s="135" t="s">
        <v>246</v>
      </c>
      <c r="B247" s="135" t="s">
        <v>95</v>
      </c>
      <c r="C247" s="135" t="s">
        <v>150</v>
      </c>
      <c r="D247" s="135">
        <v>1400</v>
      </c>
      <c r="E247" s="136">
        <v>0.22</v>
      </c>
      <c r="F247" s="136">
        <v>50.8</v>
      </c>
      <c r="G247" s="136">
        <v>0</v>
      </c>
      <c r="H247" s="136">
        <v>0.70899999999999996</v>
      </c>
      <c r="I247" s="136">
        <v>0.11700000000000001</v>
      </c>
      <c r="J247" s="136">
        <v>0.43099999999999999</v>
      </c>
      <c r="K247" s="136">
        <v>7.9112919498199993E-6</v>
      </c>
      <c r="L247" s="134">
        <f t="shared" si="9"/>
        <v>1.443467958190991E-5</v>
      </c>
      <c r="M247" s="134">
        <f t="shared" si="10"/>
        <v>0</v>
      </c>
      <c r="N247" s="134">
        <f t="shared" si="11"/>
        <v>0</v>
      </c>
    </row>
    <row r="248" spans="1:14">
      <c r="A248" s="135" t="s">
        <v>246</v>
      </c>
      <c r="B248" s="135" t="s">
        <v>95</v>
      </c>
      <c r="C248" s="135" t="s">
        <v>150</v>
      </c>
      <c r="D248" s="135">
        <v>4200</v>
      </c>
      <c r="E248" s="136">
        <v>0.22</v>
      </c>
      <c r="F248" s="136">
        <v>50.8</v>
      </c>
      <c r="G248" s="136">
        <v>0</v>
      </c>
      <c r="H248" s="136">
        <v>0.69099999999999995</v>
      </c>
      <c r="I248" s="136">
        <v>3.5999999999999997E-2</v>
      </c>
      <c r="J248" s="136">
        <v>0.26200000000000001</v>
      </c>
      <c r="K248" s="136">
        <v>0.93754266567199995</v>
      </c>
      <c r="L248" s="134">
        <f t="shared" si="9"/>
        <v>1.0398598219190041</v>
      </c>
      <c r="M248" s="134">
        <f t="shared" si="10"/>
        <v>2</v>
      </c>
      <c r="N248" s="134">
        <f t="shared" si="11"/>
        <v>0.3</v>
      </c>
    </row>
    <row r="249" spans="1:14">
      <c r="A249" s="135" t="s">
        <v>246</v>
      </c>
      <c r="B249" s="135" t="s">
        <v>95</v>
      </c>
      <c r="C249" s="135" t="s">
        <v>150</v>
      </c>
      <c r="D249" s="135">
        <v>1210</v>
      </c>
      <c r="E249" s="136">
        <v>0.22</v>
      </c>
      <c r="F249" s="136">
        <v>50.8</v>
      </c>
      <c r="G249" s="136">
        <v>0</v>
      </c>
      <c r="H249" s="136">
        <v>1.2450000000000001</v>
      </c>
      <c r="I249" s="136">
        <v>0.21299999999999999</v>
      </c>
      <c r="J249" s="136">
        <v>0.28799999999999998</v>
      </c>
      <c r="K249" s="136">
        <v>0.79660544483100004</v>
      </c>
      <c r="L249" s="134">
        <f t="shared" si="9"/>
        <v>0.97122135833795509</v>
      </c>
      <c r="M249" s="134">
        <f t="shared" si="10"/>
        <v>3.3</v>
      </c>
      <c r="N249" s="134">
        <f t="shared" si="11"/>
        <v>0.7</v>
      </c>
    </row>
    <row r="250" spans="1:14">
      <c r="A250" s="135" t="s">
        <v>246</v>
      </c>
      <c r="B250" s="135" t="s">
        <v>95</v>
      </c>
      <c r="C250" s="135" t="s">
        <v>150</v>
      </c>
      <c r="D250" s="135">
        <v>1550</v>
      </c>
      <c r="E250" s="136">
        <v>0.22</v>
      </c>
      <c r="F250" s="136">
        <v>50.8</v>
      </c>
      <c r="G250" s="136">
        <v>0</v>
      </c>
      <c r="H250" s="136">
        <v>0.72099999999999997</v>
      </c>
      <c r="I250" s="136">
        <v>0.17</v>
      </c>
      <c r="J250" s="136">
        <v>0.34100000000000003</v>
      </c>
      <c r="K250" s="136">
        <v>0.15558093688899999</v>
      </c>
      <c r="L250" s="134">
        <f t="shared" si="9"/>
        <v>0.22459145446173076</v>
      </c>
      <c r="M250" s="134">
        <f t="shared" si="10"/>
        <v>0.4</v>
      </c>
      <c r="N250" s="134">
        <f t="shared" si="11"/>
        <v>0.1</v>
      </c>
    </row>
    <row r="251" spans="1:14">
      <c r="A251" s="135" t="s">
        <v>246</v>
      </c>
      <c r="B251" s="135" t="s">
        <v>95</v>
      </c>
      <c r="C251" s="135" t="s">
        <v>150</v>
      </c>
      <c r="D251" s="135">
        <v>1400</v>
      </c>
      <c r="E251" s="136">
        <v>0.22</v>
      </c>
      <c r="F251" s="136">
        <v>50.8</v>
      </c>
      <c r="G251" s="136">
        <v>0</v>
      </c>
      <c r="H251" s="136">
        <v>0.70899999999999996</v>
      </c>
      <c r="I251" s="136">
        <v>0.11700000000000001</v>
      </c>
      <c r="J251" s="136">
        <v>0.43099999999999999</v>
      </c>
      <c r="K251" s="136">
        <v>5.1246836870199999E-2</v>
      </c>
      <c r="L251" s="134">
        <f t="shared" si="9"/>
        <v>9.3503270325471247E-2</v>
      </c>
      <c r="M251" s="134">
        <f t="shared" si="10"/>
        <v>0.2</v>
      </c>
      <c r="N251" s="134">
        <f t="shared" si="11"/>
        <v>0</v>
      </c>
    </row>
    <row r="252" spans="1:14">
      <c r="A252" s="135" t="s">
        <v>246</v>
      </c>
      <c r="B252" s="135" t="s">
        <v>95</v>
      </c>
      <c r="C252" s="135" t="s">
        <v>150</v>
      </c>
      <c r="D252" s="135">
        <v>4110</v>
      </c>
      <c r="E252" s="136">
        <v>0.22</v>
      </c>
      <c r="F252" s="136">
        <v>50.8</v>
      </c>
      <c r="G252" s="136">
        <v>0</v>
      </c>
      <c r="H252" s="136">
        <v>0.69099999999999995</v>
      </c>
      <c r="I252" s="136">
        <v>3.5999999999999997E-2</v>
      </c>
      <c r="J252" s="136">
        <v>0.26200000000000001</v>
      </c>
      <c r="K252" s="136">
        <v>0.25529354761700002</v>
      </c>
      <c r="L252" s="134">
        <f t="shared" si="9"/>
        <v>0.28315458344693528</v>
      </c>
      <c r="M252" s="134">
        <f t="shared" si="10"/>
        <v>0.5</v>
      </c>
      <c r="N252" s="134">
        <f t="shared" si="11"/>
        <v>0.1</v>
      </c>
    </row>
    <row r="253" spans="1:14">
      <c r="A253" s="135" t="s">
        <v>246</v>
      </c>
      <c r="B253" s="135" t="s">
        <v>95</v>
      </c>
      <c r="C253" s="135" t="s">
        <v>150</v>
      </c>
      <c r="D253" s="135">
        <v>1210</v>
      </c>
      <c r="E253" s="136">
        <v>0.22</v>
      </c>
      <c r="F253" s="136">
        <v>50.8</v>
      </c>
      <c r="G253" s="136">
        <v>0</v>
      </c>
      <c r="H253" s="136">
        <v>1.2450000000000001</v>
      </c>
      <c r="I253" s="136">
        <v>0.21299999999999999</v>
      </c>
      <c r="J253" s="136">
        <v>0.28799999999999998</v>
      </c>
      <c r="K253" s="136">
        <v>6.8311592380799993E-2</v>
      </c>
      <c r="L253" s="134">
        <f t="shared" si="9"/>
        <v>8.3285493430671334E-2</v>
      </c>
      <c r="M253" s="134">
        <f t="shared" si="10"/>
        <v>0.3</v>
      </c>
      <c r="N253" s="134">
        <f t="shared" si="11"/>
        <v>0.1</v>
      </c>
    </row>
    <row r="254" spans="1:14">
      <c r="A254" s="135" t="s">
        <v>246</v>
      </c>
      <c r="B254" s="135" t="s">
        <v>95</v>
      </c>
      <c r="C254" s="135" t="s">
        <v>150</v>
      </c>
      <c r="D254" s="135">
        <v>1400</v>
      </c>
      <c r="E254" s="136">
        <v>0.22</v>
      </c>
      <c r="F254" s="136">
        <v>50.8</v>
      </c>
      <c r="G254" s="136">
        <v>0</v>
      </c>
      <c r="H254" s="136">
        <v>0.70899999999999996</v>
      </c>
      <c r="I254" s="136">
        <v>0.11700000000000001</v>
      </c>
      <c r="J254" s="136">
        <v>0.43099999999999999</v>
      </c>
      <c r="K254" s="136">
        <v>0.14516304394900001</v>
      </c>
      <c r="L254" s="134">
        <f t="shared" si="9"/>
        <v>0.2648596512212138</v>
      </c>
      <c r="M254" s="134">
        <f t="shared" si="10"/>
        <v>0.5</v>
      </c>
      <c r="N254" s="134">
        <f t="shared" si="11"/>
        <v>0.1</v>
      </c>
    </row>
    <row r="255" spans="1:14">
      <c r="A255" s="135" t="s">
        <v>246</v>
      </c>
      <c r="B255" s="134"/>
      <c r="C255" s="135" t="s">
        <v>150</v>
      </c>
      <c r="D255" s="135">
        <v>1550</v>
      </c>
      <c r="E255" s="136">
        <v>0.22</v>
      </c>
      <c r="F255" s="136">
        <v>50.8</v>
      </c>
      <c r="G255" s="136">
        <v>0</v>
      </c>
      <c r="H255" s="136">
        <v>0.72099999999999997</v>
      </c>
      <c r="I255" s="136">
        <v>0.17</v>
      </c>
      <c r="J255" s="136">
        <v>0.34100000000000003</v>
      </c>
      <c r="K255" s="136">
        <v>0.17098838025400001</v>
      </c>
      <c r="L255" s="134">
        <f t="shared" si="9"/>
        <v>0.24683312612199929</v>
      </c>
      <c r="M255" s="134">
        <f t="shared" si="10"/>
        <v>0.5</v>
      </c>
      <c r="N255" s="134">
        <f t="shared" si="11"/>
        <v>0.2</v>
      </c>
    </row>
    <row r="256" spans="1:14">
      <c r="A256" s="135" t="s">
        <v>246</v>
      </c>
      <c r="B256" s="135" t="s">
        <v>95</v>
      </c>
      <c r="C256" s="135" t="s">
        <v>150</v>
      </c>
      <c r="D256" s="135">
        <v>1330</v>
      </c>
      <c r="E256" s="136">
        <v>0.22</v>
      </c>
      <c r="F256" s="136">
        <v>50.8</v>
      </c>
      <c r="G256" s="136">
        <v>0</v>
      </c>
      <c r="H256" s="136">
        <v>1.395</v>
      </c>
      <c r="I256" s="136">
        <v>0.33900000000000002</v>
      </c>
      <c r="J256" s="136">
        <v>0.39300000000000002</v>
      </c>
      <c r="K256" s="136">
        <v>9.1423481330799999E-3</v>
      </c>
      <c r="L256" s="134">
        <f t="shared" si="9"/>
        <v>1.5210124589005197E-2</v>
      </c>
      <c r="M256" s="134">
        <f t="shared" si="10"/>
        <v>0.1</v>
      </c>
      <c r="N256" s="134">
        <f t="shared" si="11"/>
        <v>0</v>
      </c>
    </row>
    <row r="257" spans="1:14">
      <c r="A257" s="135" t="s">
        <v>246</v>
      </c>
      <c r="B257" s="135" t="s">
        <v>95</v>
      </c>
      <c r="C257" s="135" t="s">
        <v>150</v>
      </c>
      <c r="D257" s="135">
        <v>2210</v>
      </c>
      <c r="E257" s="136">
        <v>0.22</v>
      </c>
      <c r="F257" s="136">
        <v>50.8</v>
      </c>
      <c r="G257" s="136">
        <v>0</v>
      </c>
      <c r="H257" s="136">
        <v>1.347</v>
      </c>
      <c r="I257" s="136">
        <v>0.27400000000000002</v>
      </c>
      <c r="J257" s="136">
        <v>0.315</v>
      </c>
      <c r="K257" s="136">
        <v>1.5449483146699999E-2</v>
      </c>
      <c r="L257" s="134">
        <f t="shared" si="9"/>
        <v>2.0601885776124446E-2</v>
      </c>
      <c r="M257" s="134">
        <f t="shared" si="10"/>
        <v>0.1</v>
      </c>
      <c r="N257" s="134">
        <f t="shared" si="11"/>
        <v>0</v>
      </c>
    </row>
    <row r="258" spans="1:14">
      <c r="A258" s="135" t="s">
        <v>246</v>
      </c>
      <c r="B258" s="135" t="s">
        <v>95</v>
      </c>
      <c r="C258" s="135" t="s">
        <v>150</v>
      </c>
      <c r="D258" s="135">
        <v>1550</v>
      </c>
      <c r="E258" s="136">
        <v>0.22</v>
      </c>
      <c r="F258" s="136">
        <v>50.8</v>
      </c>
      <c r="G258" s="136">
        <v>0</v>
      </c>
      <c r="H258" s="136">
        <v>0.72099999999999997</v>
      </c>
      <c r="I258" s="136">
        <v>0.17</v>
      </c>
      <c r="J258" s="136">
        <v>0.34100000000000003</v>
      </c>
      <c r="K258" s="136">
        <v>0.54085846292499995</v>
      </c>
      <c r="L258" s="134">
        <f t="shared" si="9"/>
        <v>0.78076524846309914</v>
      </c>
      <c r="M258" s="134">
        <f t="shared" si="10"/>
        <v>1.5</v>
      </c>
      <c r="N258" s="134">
        <f t="shared" si="11"/>
        <v>0.5</v>
      </c>
    </row>
    <row r="259" spans="1:14">
      <c r="A259" s="135" t="s">
        <v>246</v>
      </c>
      <c r="B259" s="135" t="s">
        <v>93</v>
      </c>
      <c r="C259" s="135" t="s">
        <v>150</v>
      </c>
      <c r="D259" s="135">
        <v>1550</v>
      </c>
      <c r="E259" s="136">
        <v>0.22</v>
      </c>
      <c r="F259" s="136">
        <v>50.8</v>
      </c>
      <c r="G259" s="136">
        <v>0</v>
      </c>
      <c r="H259" s="136">
        <v>0.72099999999999997</v>
      </c>
      <c r="I259" s="136">
        <v>0.17</v>
      </c>
      <c r="J259" s="136">
        <v>0.34100000000000003</v>
      </c>
      <c r="K259" s="136">
        <v>0.457909587289</v>
      </c>
      <c r="L259" s="134">
        <f t="shared" ref="L259:L322" si="12">F259*J259*K259/12</f>
        <v>0.66102301655749074</v>
      </c>
      <c r="M259" s="134">
        <f t="shared" ref="M259:M322" si="13">ROUND(2.721*H259*L259,1)</f>
        <v>1.3</v>
      </c>
      <c r="N259" s="134">
        <f t="shared" ref="N259:N322" si="14">ROUND((2.721*I259*L259)+(E259*K259),1)</f>
        <v>0.4</v>
      </c>
    </row>
    <row r="260" spans="1:14">
      <c r="A260" s="135" t="s">
        <v>246</v>
      </c>
      <c r="B260" s="135" t="s">
        <v>91</v>
      </c>
      <c r="C260" s="135" t="s">
        <v>150</v>
      </c>
      <c r="D260" s="135">
        <v>1210</v>
      </c>
      <c r="E260" s="136">
        <v>0.22</v>
      </c>
      <c r="F260" s="136">
        <v>50.8</v>
      </c>
      <c r="G260" s="136">
        <v>0</v>
      </c>
      <c r="H260" s="136">
        <v>1.2450000000000001</v>
      </c>
      <c r="I260" s="136">
        <v>0.21299999999999999</v>
      </c>
      <c r="J260" s="136">
        <v>0.28799999999999998</v>
      </c>
      <c r="K260" s="136">
        <v>0.24371383244600001</v>
      </c>
      <c r="L260" s="134">
        <f t="shared" si="12"/>
        <v>0.29713590451816319</v>
      </c>
      <c r="M260" s="134">
        <f t="shared" si="13"/>
        <v>1</v>
      </c>
      <c r="N260" s="134">
        <f t="shared" si="14"/>
        <v>0.2</v>
      </c>
    </row>
    <row r="261" spans="1:14">
      <c r="A261" s="135" t="s">
        <v>246</v>
      </c>
      <c r="B261" s="135" t="s">
        <v>91</v>
      </c>
      <c r="C261" s="135" t="s">
        <v>150</v>
      </c>
      <c r="D261" s="135">
        <v>1550</v>
      </c>
      <c r="E261" s="136">
        <v>0.22</v>
      </c>
      <c r="F261" s="136">
        <v>50.8</v>
      </c>
      <c r="G261" s="136">
        <v>0</v>
      </c>
      <c r="H261" s="136">
        <v>0.72099999999999997</v>
      </c>
      <c r="I261" s="136">
        <v>0.17</v>
      </c>
      <c r="J261" s="136">
        <v>0.34100000000000003</v>
      </c>
      <c r="K261" s="136">
        <v>2.1713140433200002</v>
      </c>
      <c r="L261" s="134">
        <f t="shared" si="12"/>
        <v>3.1344365758019754</v>
      </c>
      <c r="M261" s="134">
        <f t="shared" si="13"/>
        <v>6.1</v>
      </c>
      <c r="N261" s="134">
        <f t="shared" si="14"/>
        <v>1.9</v>
      </c>
    </row>
    <row r="262" spans="1:14">
      <c r="A262" s="135" t="s">
        <v>246</v>
      </c>
      <c r="B262" s="135" t="s">
        <v>95</v>
      </c>
      <c r="C262" s="135" t="s">
        <v>150</v>
      </c>
      <c r="D262" s="135">
        <v>1210</v>
      </c>
      <c r="E262" s="136">
        <v>0.22</v>
      </c>
      <c r="F262" s="136">
        <v>50.8</v>
      </c>
      <c r="G262" s="136">
        <v>0</v>
      </c>
      <c r="H262" s="136">
        <v>1.2450000000000001</v>
      </c>
      <c r="I262" s="136">
        <v>0.21299999999999999</v>
      </c>
      <c r="J262" s="136">
        <v>0.28799999999999998</v>
      </c>
      <c r="K262" s="136">
        <v>8.5655153060299999E-2</v>
      </c>
      <c r="L262" s="134">
        <f t="shared" si="12"/>
        <v>0.10443076261111774</v>
      </c>
      <c r="M262" s="134">
        <f t="shared" si="13"/>
        <v>0.4</v>
      </c>
      <c r="N262" s="134">
        <f t="shared" si="14"/>
        <v>0.1</v>
      </c>
    </row>
    <row r="263" spans="1:14">
      <c r="A263" s="135" t="s">
        <v>246</v>
      </c>
      <c r="B263" s="135" t="s">
        <v>95</v>
      </c>
      <c r="C263" s="135" t="s">
        <v>150</v>
      </c>
      <c r="D263" s="135">
        <v>1400</v>
      </c>
      <c r="E263" s="136">
        <v>0.22</v>
      </c>
      <c r="F263" s="136">
        <v>50.8</v>
      </c>
      <c r="G263" s="136">
        <v>0</v>
      </c>
      <c r="H263" s="136">
        <v>0.70899999999999996</v>
      </c>
      <c r="I263" s="136">
        <v>0.11700000000000001</v>
      </c>
      <c r="J263" s="136">
        <v>0.43099999999999999</v>
      </c>
      <c r="K263" s="136">
        <v>0.390442644191</v>
      </c>
      <c r="L263" s="134">
        <f t="shared" si="12"/>
        <v>0.7123886338360923</v>
      </c>
      <c r="M263" s="134">
        <f t="shared" si="13"/>
        <v>1.4</v>
      </c>
      <c r="N263" s="134">
        <f t="shared" si="14"/>
        <v>0.3</v>
      </c>
    </row>
    <row r="264" spans="1:14">
      <c r="A264" s="135" t="s">
        <v>247</v>
      </c>
      <c r="B264" s="135" t="s">
        <v>95</v>
      </c>
      <c r="C264" s="135" t="s">
        <v>150</v>
      </c>
      <c r="D264" s="135">
        <v>1320</v>
      </c>
      <c r="E264" s="136">
        <v>0.22</v>
      </c>
      <c r="F264" s="136">
        <v>50.8</v>
      </c>
      <c r="G264" s="136">
        <v>0</v>
      </c>
      <c r="H264" s="136">
        <v>1.395</v>
      </c>
      <c r="I264" s="136">
        <v>0.33900000000000002</v>
      </c>
      <c r="J264" s="136">
        <v>0.39300000000000002</v>
      </c>
      <c r="K264" s="136">
        <v>0.11598748788799999</v>
      </c>
      <c r="L264" s="134">
        <f t="shared" si="12"/>
        <v>0.1929683835992656</v>
      </c>
      <c r="M264" s="134">
        <f t="shared" si="13"/>
        <v>0.7</v>
      </c>
      <c r="N264" s="134">
        <f t="shared" si="14"/>
        <v>0.2</v>
      </c>
    </row>
    <row r="265" spans="1:14">
      <c r="A265" s="135" t="s">
        <v>247</v>
      </c>
      <c r="B265" s="135" t="s">
        <v>95</v>
      </c>
      <c r="C265" s="135" t="s">
        <v>150</v>
      </c>
      <c r="D265" s="135">
        <v>1400</v>
      </c>
      <c r="E265" s="136">
        <v>0.22</v>
      </c>
      <c r="F265" s="136">
        <v>50.8</v>
      </c>
      <c r="G265" s="136">
        <v>0</v>
      </c>
      <c r="H265" s="136">
        <v>0.70899999999999996</v>
      </c>
      <c r="I265" s="136">
        <v>0.11700000000000001</v>
      </c>
      <c r="J265" s="136">
        <v>0.43099999999999999</v>
      </c>
      <c r="K265" s="136">
        <v>6.5983736710000004E-2</v>
      </c>
      <c r="L265" s="134">
        <f t="shared" si="12"/>
        <v>0.12039172654317566</v>
      </c>
      <c r="M265" s="134">
        <f t="shared" si="13"/>
        <v>0.2</v>
      </c>
      <c r="N265" s="134">
        <f t="shared" si="14"/>
        <v>0.1</v>
      </c>
    </row>
    <row r="266" spans="1:14">
      <c r="A266" s="135" t="s">
        <v>247</v>
      </c>
      <c r="B266" s="135" t="s">
        <v>95</v>
      </c>
      <c r="C266" s="135" t="s">
        <v>150</v>
      </c>
      <c r="D266" s="135">
        <v>8140</v>
      </c>
      <c r="E266" s="136">
        <v>0.22</v>
      </c>
      <c r="F266" s="136">
        <v>50.8</v>
      </c>
      <c r="G266" s="136">
        <v>0</v>
      </c>
      <c r="H266" s="136">
        <v>0.98599999999999999</v>
      </c>
      <c r="I266" s="136">
        <v>0.14299999999999999</v>
      </c>
      <c r="J266" s="136">
        <v>0.44600000000000001</v>
      </c>
      <c r="K266" s="136">
        <v>5.3758544724800003E-2</v>
      </c>
      <c r="L266" s="134">
        <f t="shared" si="12"/>
        <v>0.10149971634340406</v>
      </c>
      <c r="M266" s="134">
        <f t="shared" si="13"/>
        <v>0.3</v>
      </c>
      <c r="N266" s="134">
        <f t="shared" si="14"/>
        <v>0.1</v>
      </c>
    </row>
    <row r="267" spans="1:14">
      <c r="A267" s="135" t="s">
        <v>247</v>
      </c>
      <c r="B267" s="135" t="s">
        <v>95</v>
      </c>
      <c r="C267" s="135" t="s">
        <v>150</v>
      </c>
      <c r="D267" s="135">
        <v>1411</v>
      </c>
      <c r="E267" s="136">
        <v>0.22</v>
      </c>
      <c r="F267" s="136">
        <v>50.8</v>
      </c>
      <c r="G267" s="136">
        <v>0</v>
      </c>
      <c r="H267" s="136">
        <v>1.4430000000000001</v>
      </c>
      <c r="I267" s="136">
        <v>0.22500000000000001</v>
      </c>
      <c r="J267" s="136">
        <v>0.43099999999999999</v>
      </c>
      <c r="K267" s="136">
        <v>0.47503568429499998</v>
      </c>
      <c r="L267" s="134">
        <f t="shared" si="12"/>
        <v>0.86673427504184719</v>
      </c>
      <c r="M267" s="134">
        <f t="shared" si="13"/>
        <v>3.4</v>
      </c>
      <c r="N267" s="134">
        <f t="shared" si="14"/>
        <v>0.6</v>
      </c>
    </row>
    <row r="268" spans="1:14">
      <c r="A268" s="135" t="s">
        <v>247</v>
      </c>
      <c r="B268" s="135" t="s">
        <v>95</v>
      </c>
      <c r="C268" s="135" t="s">
        <v>150</v>
      </c>
      <c r="D268" s="135">
        <v>2210</v>
      </c>
      <c r="E268" s="136">
        <v>0.22</v>
      </c>
      <c r="F268" s="136">
        <v>50.8</v>
      </c>
      <c r="G268" s="136">
        <v>0</v>
      </c>
      <c r="H268" s="136">
        <v>1.347</v>
      </c>
      <c r="I268" s="136">
        <v>0.27400000000000002</v>
      </c>
      <c r="J268" s="136">
        <v>0.315</v>
      </c>
      <c r="K268" s="136">
        <v>0.400850953477</v>
      </c>
      <c r="L268" s="134">
        <f t="shared" si="12"/>
        <v>0.5345347464615795</v>
      </c>
      <c r="M268" s="134">
        <f t="shared" si="13"/>
        <v>2</v>
      </c>
      <c r="N268" s="134">
        <f t="shared" si="14"/>
        <v>0.5</v>
      </c>
    </row>
    <row r="269" spans="1:14">
      <c r="A269" s="135" t="s">
        <v>247</v>
      </c>
      <c r="B269" s="135" t="s">
        <v>91</v>
      </c>
      <c r="C269" s="135" t="s">
        <v>150</v>
      </c>
      <c r="D269" s="135">
        <v>2210</v>
      </c>
      <c r="E269" s="136">
        <v>0.22</v>
      </c>
      <c r="F269" s="136">
        <v>50.8</v>
      </c>
      <c r="G269" s="136">
        <v>0</v>
      </c>
      <c r="H269" s="136">
        <v>1.347</v>
      </c>
      <c r="I269" s="136">
        <v>0.27400000000000002</v>
      </c>
      <c r="J269" s="136">
        <v>0.315</v>
      </c>
      <c r="K269" s="136">
        <v>0.18509677707899999</v>
      </c>
      <c r="L269" s="134">
        <f t="shared" si="12"/>
        <v>0.24682655223484648</v>
      </c>
      <c r="M269" s="134">
        <f t="shared" si="13"/>
        <v>0.9</v>
      </c>
      <c r="N269" s="134">
        <f t="shared" si="14"/>
        <v>0.2</v>
      </c>
    </row>
    <row r="270" spans="1:14">
      <c r="A270" s="135" t="s">
        <v>247</v>
      </c>
      <c r="B270" s="135" t="s">
        <v>95</v>
      </c>
      <c r="C270" s="135" t="s">
        <v>150</v>
      </c>
      <c r="D270" s="135">
        <v>4110</v>
      </c>
      <c r="E270" s="136">
        <v>0.22</v>
      </c>
      <c r="F270" s="136">
        <v>50.8</v>
      </c>
      <c r="G270" s="136">
        <v>0</v>
      </c>
      <c r="H270" s="136">
        <v>0.69099999999999995</v>
      </c>
      <c r="I270" s="136">
        <v>3.5999999999999997E-2</v>
      </c>
      <c r="J270" s="136">
        <v>0.26200000000000001</v>
      </c>
      <c r="K270" s="136">
        <v>1.48071824731</v>
      </c>
      <c r="L270" s="134">
        <f t="shared" si="12"/>
        <v>1.6423139653664311</v>
      </c>
      <c r="M270" s="134">
        <f t="shared" si="13"/>
        <v>3.1</v>
      </c>
      <c r="N270" s="134">
        <f t="shared" si="14"/>
        <v>0.5</v>
      </c>
    </row>
    <row r="271" spans="1:14">
      <c r="A271" s="135" t="s">
        <v>247</v>
      </c>
      <c r="B271" s="135" t="s">
        <v>95</v>
      </c>
      <c r="C271" s="135" t="s">
        <v>150</v>
      </c>
      <c r="D271" s="135">
        <v>1400</v>
      </c>
      <c r="E271" s="136">
        <v>0.22</v>
      </c>
      <c r="F271" s="136">
        <v>50.8</v>
      </c>
      <c r="G271" s="136">
        <v>0</v>
      </c>
      <c r="H271" s="136">
        <v>0.70899999999999996</v>
      </c>
      <c r="I271" s="136">
        <v>0.11700000000000001</v>
      </c>
      <c r="J271" s="136">
        <v>0.43099999999999999</v>
      </c>
      <c r="K271" s="136">
        <v>0.26160612908600001</v>
      </c>
      <c r="L271" s="134">
        <f t="shared" si="12"/>
        <v>0.47731782292601271</v>
      </c>
      <c r="M271" s="134">
        <f t="shared" si="13"/>
        <v>0.9</v>
      </c>
      <c r="N271" s="134">
        <f t="shared" si="14"/>
        <v>0.2</v>
      </c>
    </row>
    <row r="272" spans="1:14">
      <c r="A272" s="135" t="s">
        <v>247</v>
      </c>
      <c r="B272" s="135" t="s">
        <v>95</v>
      </c>
      <c r="C272" s="135" t="s">
        <v>150</v>
      </c>
      <c r="D272" s="135">
        <v>4110</v>
      </c>
      <c r="E272" s="136">
        <v>0.22</v>
      </c>
      <c r="F272" s="136">
        <v>50.8</v>
      </c>
      <c r="G272" s="136">
        <v>0</v>
      </c>
      <c r="H272" s="136">
        <v>0.69099999999999995</v>
      </c>
      <c r="I272" s="136">
        <v>3.5999999999999997E-2</v>
      </c>
      <c r="J272" s="136">
        <v>0.26200000000000001</v>
      </c>
      <c r="K272" s="136">
        <v>0.32536946543099998</v>
      </c>
      <c r="L272" s="134">
        <f t="shared" si="12"/>
        <v>0.36087811975836975</v>
      </c>
      <c r="M272" s="134">
        <f t="shared" si="13"/>
        <v>0.7</v>
      </c>
      <c r="N272" s="134">
        <f t="shared" si="14"/>
        <v>0.1</v>
      </c>
    </row>
    <row r="273" spans="1:14">
      <c r="A273" s="135" t="s">
        <v>247</v>
      </c>
      <c r="B273" s="135" t="s">
        <v>95</v>
      </c>
      <c r="C273" s="135" t="s">
        <v>150</v>
      </c>
      <c r="D273" s="135">
        <v>4110</v>
      </c>
      <c r="E273" s="136">
        <v>0.22</v>
      </c>
      <c r="F273" s="136">
        <v>50.8</v>
      </c>
      <c r="G273" s="136">
        <v>0</v>
      </c>
      <c r="H273" s="136">
        <v>0.69099999999999995</v>
      </c>
      <c r="I273" s="136">
        <v>3.5999999999999997E-2</v>
      </c>
      <c r="J273" s="136">
        <v>0.26200000000000001</v>
      </c>
      <c r="K273" s="136">
        <v>5.5984325624200002</v>
      </c>
      <c r="L273" s="134">
        <f t="shared" si="12"/>
        <v>6.2094081693987695</v>
      </c>
      <c r="M273" s="134">
        <f t="shared" si="13"/>
        <v>11.7</v>
      </c>
      <c r="N273" s="134">
        <f t="shared" si="14"/>
        <v>1.8</v>
      </c>
    </row>
    <row r="274" spans="1:14">
      <c r="A274" s="135" t="s">
        <v>247</v>
      </c>
      <c r="B274" s="135" t="s">
        <v>95</v>
      </c>
      <c r="C274" s="135" t="s">
        <v>150</v>
      </c>
      <c r="D274" s="135">
        <v>1320</v>
      </c>
      <c r="E274" s="136">
        <v>0.22</v>
      </c>
      <c r="F274" s="136">
        <v>50.8</v>
      </c>
      <c r="G274" s="136">
        <v>0</v>
      </c>
      <c r="H274" s="136">
        <v>1.395</v>
      </c>
      <c r="I274" s="136">
        <v>0.33900000000000002</v>
      </c>
      <c r="J274" s="136">
        <v>0.39300000000000002</v>
      </c>
      <c r="K274" s="136">
        <v>0.148807380588</v>
      </c>
      <c r="L274" s="134">
        <f t="shared" si="12"/>
        <v>0.24757083908425562</v>
      </c>
      <c r="M274" s="134">
        <f t="shared" si="13"/>
        <v>0.9</v>
      </c>
      <c r="N274" s="134">
        <f t="shared" si="14"/>
        <v>0.3</v>
      </c>
    </row>
    <row r="275" spans="1:14">
      <c r="A275" s="135" t="s">
        <v>247</v>
      </c>
      <c r="B275" s="135" t="s">
        <v>95</v>
      </c>
      <c r="C275" s="135" t="s">
        <v>150</v>
      </c>
      <c r="D275" s="135">
        <v>1400</v>
      </c>
      <c r="E275" s="136">
        <v>0.22</v>
      </c>
      <c r="F275" s="136">
        <v>50.8</v>
      </c>
      <c r="G275" s="136">
        <v>0</v>
      </c>
      <c r="H275" s="136">
        <v>0.70899999999999996</v>
      </c>
      <c r="I275" s="136">
        <v>0.11700000000000001</v>
      </c>
      <c r="J275" s="136">
        <v>0.43099999999999999</v>
      </c>
      <c r="K275" s="136">
        <v>0.71142996234599998</v>
      </c>
      <c r="L275" s="134">
        <f t="shared" si="12"/>
        <v>1.2980513949644334</v>
      </c>
      <c r="M275" s="134">
        <f t="shared" si="13"/>
        <v>2.5</v>
      </c>
      <c r="N275" s="134">
        <f t="shared" si="14"/>
        <v>0.6</v>
      </c>
    </row>
    <row r="276" spans="1:14">
      <c r="A276" s="135" t="s">
        <v>247</v>
      </c>
      <c r="B276" s="135" t="s">
        <v>95</v>
      </c>
      <c r="C276" s="135" t="s">
        <v>150</v>
      </c>
      <c r="D276" s="135">
        <v>6170</v>
      </c>
      <c r="E276" s="136">
        <v>0.22</v>
      </c>
      <c r="F276" s="136">
        <v>50.8</v>
      </c>
      <c r="G276" s="136">
        <v>0</v>
      </c>
      <c r="H276" s="136">
        <v>0.60699999999999998</v>
      </c>
      <c r="I276" s="136">
        <v>3.3000000000000002E-2</v>
      </c>
      <c r="J276" s="136">
        <v>2.5999999999999999E-2</v>
      </c>
      <c r="K276" s="136">
        <v>4.4980315842100002E-3</v>
      </c>
      <c r="L276" s="134">
        <f t="shared" si="12"/>
        <v>4.950833430353807E-4</v>
      </c>
      <c r="M276" s="134">
        <f t="shared" si="13"/>
        <v>0</v>
      </c>
      <c r="N276" s="134">
        <f t="shared" si="14"/>
        <v>0</v>
      </c>
    </row>
    <row r="277" spans="1:14">
      <c r="A277" s="135" t="s">
        <v>247</v>
      </c>
      <c r="B277" s="135" t="s">
        <v>95</v>
      </c>
      <c r="C277" s="135" t="s">
        <v>150</v>
      </c>
      <c r="D277" s="135">
        <v>8140</v>
      </c>
      <c r="E277" s="136">
        <v>0.22</v>
      </c>
      <c r="F277" s="136">
        <v>50.8</v>
      </c>
      <c r="G277" s="136">
        <v>0</v>
      </c>
      <c r="H277" s="136">
        <v>0.98599999999999999</v>
      </c>
      <c r="I277" s="136">
        <v>0.14299999999999999</v>
      </c>
      <c r="J277" s="136">
        <v>0.44600000000000001</v>
      </c>
      <c r="K277" s="136">
        <v>4.4428393273599999E-3</v>
      </c>
      <c r="L277" s="134">
        <f t="shared" si="12"/>
        <v>8.38837683934417E-3</v>
      </c>
      <c r="M277" s="134">
        <f t="shared" si="13"/>
        <v>0</v>
      </c>
      <c r="N277" s="134">
        <f t="shared" si="14"/>
        <v>0</v>
      </c>
    </row>
    <row r="278" spans="1:14">
      <c r="A278" s="135" t="s">
        <v>247</v>
      </c>
      <c r="B278" s="135" t="s">
        <v>95</v>
      </c>
      <c r="C278" s="135" t="s">
        <v>150</v>
      </c>
      <c r="D278" s="135">
        <v>1320</v>
      </c>
      <c r="E278" s="136">
        <v>0.22</v>
      </c>
      <c r="F278" s="136">
        <v>50.8</v>
      </c>
      <c r="G278" s="136">
        <v>0</v>
      </c>
      <c r="H278" s="136">
        <v>1.395</v>
      </c>
      <c r="I278" s="136">
        <v>0.33900000000000002</v>
      </c>
      <c r="J278" s="136">
        <v>0.39300000000000002</v>
      </c>
      <c r="K278" s="136">
        <v>6.6650796679800006E-2</v>
      </c>
      <c r="L278" s="134">
        <f t="shared" si="12"/>
        <v>0.11088693043618326</v>
      </c>
      <c r="M278" s="134">
        <f t="shared" si="13"/>
        <v>0.4</v>
      </c>
      <c r="N278" s="134">
        <f t="shared" si="14"/>
        <v>0.1</v>
      </c>
    </row>
    <row r="279" spans="1:14">
      <c r="A279" s="135" t="s">
        <v>247</v>
      </c>
      <c r="B279" s="135" t="s">
        <v>95</v>
      </c>
      <c r="C279" s="135" t="s">
        <v>150</v>
      </c>
      <c r="D279" s="135">
        <v>1400</v>
      </c>
      <c r="E279" s="136">
        <v>0.22</v>
      </c>
      <c r="F279" s="136">
        <v>50.8</v>
      </c>
      <c r="G279" s="136">
        <v>0</v>
      </c>
      <c r="H279" s="136">
        <v>0.70899999999999996</v>
      </c>
      <c r="I279" s="136">
        <v>0.11700000000000001</v>
      </c>
      <c r="J279" s="136">
        <v>0.43099999999999999</v>
      </c>
      <c r="K279" s="136">
        <v>0.14940692182599999</v>
      </c>
      <c r="L279" s="134">
        <f t="shared" si="12"/>
        <v>0.27260288933299204</v>
      </c>
      <c r="M279" s="134">
        <f t="shared" si="13"/>
        <v>0.5</v>
      </c>
      <c r="N279" s="134">
        <f t="shared" si="14"/>
        <v>0.1</v>
      </c>
    </row>
    <row r="280" spans="1:14">
      <c r="A280" s="135" t="s">
        <v>247</v>
      </c>
      <c r="B280" s="135" t="s">
        <v>93</v>
      </c>
      <c r="C280" s="135" t="s">
        <v>150</v>
      </c>
      <c r="D280" s="135">
        <v>4110</v>
      </c>
      <c r="E280" s="136">
        <v>0.22</v>
      </c>
      <c r="F280" s="136">
        <v>50.8</v>
      </c>
      <c r="G280" s="136">
        <v>0</v>
      </c>
      <c r="H280" s="136">
        <v>0.69099999999999995</v>
      </c>
      <c r="I280" s="136">
        <v>3.5999999999999997E-2</v>
      </c>
      <c r="J280" s="136">
        <v>0.26200000000000001</v>
      </c>
      <c r="K280" s="136">
        <v>0.348578447407</v>
      </c>
      <c r="L280" s="134">
        <f t="shared" si="12"/>
        <v>0.38661997530068387</v>
      </c>
      <c r="M280" s="134">
        <f t="shared" si="13"/>
        <v>0.7</v>
      </c>
      <c r="N280" s="134">
        <f t="shared" si="14"/>
        <v>0.1</v>
      </c>
    </row>
    <row r="281" spans="1:14">
      <c r="A281" s="135" t="s">
        <v>247</v>
      </c>
      <c r="B281" s="135" t="s">
        <v>93</v>
      </c>
      <c r="C281" s="135" t="s">
        <v>150</v>
      </c>
      <c r="D281" s="135">
        <v>4110</v>
      </c>
      <c r="E281" s="136">
        <v>0.22</v>
      </c>
      <c r="F281" s="136">
        <v>50.8</v>
      </c>
      <c r="G281" s="136">
        <v>0</v>
      </c>
      <c r="H281" s="136">
        <v>0.69099999999999995</v>
      </c>
      <c r="I281" s="136">
        <v>3.5999999999999997E-2</v>
      </c>
      <c r="J281" s="136">
        <v>0.26200000000000001</v>
      </c>
      <c r="K281" s="136">
        <v>0.58466221888199998</v>
      </c>
      <c r="L281" s="134">
        <f t="shared" si="12"/>
        <v>0.6484683557026556</v>
      </c>
      <c r="M281" s="134">
        <f t="shared" si="13"/>
        <v>1.2</v>
      </c>
      <c r="N281" s="134">
        <f t="shared" si="14"/>
        <v>0.2</v>
      </c>
    </row>
    <row r="282" spans="1:14">
      <c r="A282" s="135" t="s">
        <v>247</v>
      </c>
      <c r="B282" s="135" t="s">
        <v>93</v>
      </c>
      <c r="C282" s="135" t="s">
        <v>150</v>
      </c>
      <c r="D282" s="135">
        <v>1411</v>
      </c>
      <c r="E282" s="136">
        <v>0.22</v>
      </c>
      <c r="F282" s="136">
        <v>50.8</v>
      </c>
      <c r="G282" s="136">
        <v>0</v>
      </c>
      <c r="H282" s="136">
        <v>1.4430000000000001</v>
      </c>
      <c r="I282" s="136">
        <v>0.22500000000000001</v>
      </c>
      <c r="J282" s="136">
        <v>0.43099999999999999</v>
      </c>
      <c r="K282" s="136">
        <v>0.19352494890800001</v>
      </c>
      <c r="L282" s="134">
        <f t="shared" si="12"/>
        <v>0.35309917094590654</v>
      </c>
      <c r="M282" s="134">
        <f t="shared" si="13"/>
        <v>1.4</v>
      </c>
      <c r="N282" s="134">
        <f t="shared" si="14"/>
        <v>0.3</v>
      </c>
    </row>
    <row r="283" spans="1:14">
      <c r="A283" s="135" t="s">
        <v>247</v>
      </c>
      <c r="B283" s="135" t="s">
        <v>93</v>
      </c>
      <c r="C283" s="135" t="s">
        <v>150</v>
      </c>
      <c r="D283" s="135">
        <v>2210</v>
      </c>
      <c r="E283" s="136">
        <v>0.22</v>
      </c>
      <c r="F283" s="136">
        <v>50.8</v>
      </c>
      <c r="G283" s="136">
        <v>0</v>
      </c>
      <c r="H283" s="136">
        <v>1.347</v>
      </c>
      <c r="I283" s="136">
        <v>0.27400000000000002</v>
      </c>
      <c r="J283" s="136">
        <v>0.315</v>
      </c>
      <c r="K283" s="136">
        <v>9.6203344071700003E-2</v>
      </c>
      <c r="L283" s="134">
        <f t="shared" si="12"/>
        <v>0.12828715931961196</v>
      </c>
      <c r="M283" s="134">
        <f t="shared" si="13"/>
        <v>0.5</v>
      </c>
      <c r="N283" s="134">
        <f t="shared" si="14"/>
        <v>0.1</v>
      </c>
    </row>
    <row r="284" spans="1:14">
      <c r="A284" s="135" t="s">
        <v>247</v>
      </c>
      <c r="B284" s="135" t="s">
        <v>93</v>
      </c>
      <c r="C284" s="135" t="s">
        <v>150</v>
      </c>
      <c r="D284" s="135">
        <v>6170</v>
      </c>
      <c r="E284" s="136">
        <v>0.22</v>
      </c>
      <c r="F284" s="136">
        <v>50.8</v>
      </c>
      <c r="G284" s="136">
        <v>0</v>
      </c>
      <c r="H284" s="136">
        <v>0.60699999999999998</v>
      </c>
      <c r="I284" s="136">
        <v>3.3000000000000002E-2</v>
      </c>
      <c r="J284" s="136">
        <v>2.5999999999999999E-2</v>
      </c>
      <c r="K284" s="136">
        <v>0.103820510793</v>
      </c>
      <c r="L284" s="134">
        <f t="shared" si="12"/>
        <v>1.1427177554616199E-2</v>
      </c>
      <c r="M284" s="134">
        <f t="shared" si="13"/>
        <v>0</v>
      </c>
      <c r="N284" s="134">
        <f t="shared" si="14"/>
        <v>0</v>
      </c>
    </row>
    <row r="285" spans="1:14">
      <c r="A285" s="135" t="s">
        <v>247</v>
      </c>
      <c r="B285" s="135" t="s">
        <v>95</v>
      </c>
      <c r="C285" s="135" t="s">
        <v>150</v>
      </c>
      <c r="D285" s="135">
        <v>4110</v>
      </c>
      <c r="E285" s="136">
        <v>0.22</v>
      </c>
      <c r="F285" s="136">
        <v>50.8</v>
      </c>
      <c r="G285" s="136">
        <v>0</v>
      </c>
      <c r="H285" s="136">
        <v>0.69099999999999995</v>
      </c>
      <c r="I285" s="136">
        <v>3.5999999999999997E-2</v>
      </c>
      <c r="J285" s="136">
        <v>0.26200000000000001</v>
      </c>
      <c r="K285" s="136">
        <v>4.1592570850299999E-2</v>
      </c>
      <c r="L285" s="134">
        <f t="shared" si="12"/>
        <v>4.6131706749096078E-2</v>
      </c>
      <c r="M285" s="134">
        <f t="shared" si="13"/>
        <v>0.1</v>
      </c>
      <c r="N285" s="134">
        <f t="shared" si="14"/>
        <v>0</v>
      </c>
    </row>
    <row r="286" spans="1:14">
      <c r="A286" s="135" t="s">
        <v>248</v>
      </c>
      <c r="B286" s="135" t="s">
        <v>93</v>
      </c>
      <c r="C286" s="135" t="s">
        <v>150</v>
      </c>
      <c r="D286" s="135">
        <v>5300</v>
      </c>
      <c r="E286" s="136">
        <v>0.22</v>
      </c>
      <c r="F286" s="136">
        <v>50.8</v>
      </c>
      <c r="G286" s="136">
        <v>0</v>
      </c>
      <c r="H286" s="136">
        <v>0.505</v>
      </c>
      <c r="I286" s="136">
        <v>6.8000000000000005E-2</v>
      </c>
      <c r="J286" s="136">
        <v>5.2999999999999999E-2</v>
      </c>
      <c r="K286" s="136">
        <v>0.55464478223400004</v>
      </c>
      <c r="L286" s="134">
        <f t="shared" si="12"/>
        <v>0.1244438009739018</v>
      </c>
      <c r="M286" s="134">
        <f t="shared" si="13"/>
        <v>0.2</v>
      </c>
      <c r="N286" s="134">
        <f t="shared" si="14"/>
        <v>0.1</v>
      </c>
    </row>
    <row r="287" spans="1:14">
      <c r="A287" s="135" t="s">
        <v>248</v>
      </c>
      <c r="B287" s="135" t="s">
        <v>93</v>
      </c>
      <c r="C287" s="135" t="s">
        <v>150</v>
      </c>
      <c r="D287" s="135">
        <v>1400</v>
      </c>
      <c r="E287" s="136">
        <v>0.22</v>
      </c>
      <c r="F287" s="136">
        <v>50.8</v>
      </c>
      <c r="G287" s="136">
        <v>0</v>
      </c>
      <c r="H287" s="136">
        <v>0.70899999999999996</v>
      </c>
      <c r="I287" s="136">
        <v>0.11700000000000001</v>
      </c>
      <c r="J287" s="136">
        <v>0.43099999999999999</v>
      </c>
      <c r="K287" s="136">
        <v>0.44540536477600001</v>
      </c>
      <c r="L287" s="134">
        <f t="shared" si="12"/>
        <v>0.81267178172479715</v>
      </c>
      <c r="M287" s="134">
        <f t="shared" si="13"/>
        <v>1.6</v>
      </c>
      <c r="N287" s="134">
        <f t="shared" si="14"/>
        <v>0.4</v>
      </c>
    </row>
    <row r="288" spans="1:14">
      <c r="A288" s="135" t="s">
        <v>248</v>
      </c>
      <c r="B288" s="135" t="s">
        <v>93</v>
      </c>
      <c r="C288" s="135" t="s">
        <v>150</v>
      </c>
      <c r="D288" s="135">
        <v>1390</v>
      </c>
      <c r="E288" s="136">
        <v>0.22</v>
      </c>
      <c r="F288" s="136">
        <v>50.8</v>
      </c>
      <c r="G288" s="136">
        <v>0</v>
      </c>
      <c r="H288" s="136">
        <v>1.395</v>
      </c>
      <c r="I288" s="136">
        <v>0.33900000000000002</v>
      </c>
      <c r="J288" s="136">
        <v>0.39300000000000002</v>
      </c>
      <c r="K288" s="136">
        <v>0.766276778283</v>
      </c>
      <c r="L288" s="134">
        <f t="shared" si="12"/>
        <v>1.2748546760294273</v>
      </c>
      <c r="M288" s="134">
        <f t="shared" si="13"/>
        <v>4.8</v>
      </c>
      <c r="N288" s="134">
        <f t="shared" si="14"/>
        <v>1.3</v>
      </c>
    </row>
    <row r="289" spans="1:14">
      <c r="A289" s="135" t="s">
        <v>248</v>
      </c>
      <c r="B289" s="135" t="s">
        <v>93</v>
      </c>
      <c r="C289" s="135" t="s">
        <v>150</v>
      </c>
      <c r="D289" s="135">
        <v>4220</v>
      </c>
      <c r="E289" s="136">
        <v>0.22</v>
      </c>
      <c r="F289" s="136">
        <v>50.8</v>
      </c>
      <c r="G289" s="136">
        <v>0</v>
      </c>
      <c r="H289" s="136">
        <v>0.69099999999999995</v>
      </c>
      <c r="I289" s="136">
        <v>3.5999999999999997E-2</v>
      </c>
      <c r="J289" s="136">
        <v>0.26200000000000001</v>
      </c>
      <c r="K289" s="136">
        <v>0.30605684554000001</v>
      </c>
      <c r="L289" s="134">
        <f t="shared" si="12"/>
        <v>0.33945784928326533</v>
      </c>
      <c r="M289" s="134">
        <f t="shared" si="13"/>
        <v>0.6</v>
      </c>
      <c r="N289" s="134">
        <f t="shared" si="14"/>
        <v>0.1</v>
      </c>
    </row>
    <row r="290" spans="1:14">
      <c r="A290" s="135" t="s">
        <v>248</v>
      </c>
      <c r="B290" s="135" t="s">
        <v>93</v>
      </c>
      <c r="C290" s="135" t="s">
        <v>150</v>
      </c>
      <c r="D290" s="135">
        <v>1411</v>
      </c>
      <c r="E290" s="136">
        <v>0.22</v>
      </c>
      <c r="F290" s="136">
        <v>50.8</v>
      </c>
      <c r="G290" s="136">
        <v>0</v>
      </c>
      <c r="H290" s="136">
        <v>1.4430000000000001</v>
      </c>
      <c r="I290" s="136">
        <v>0.22500000000000001</v>
      </c>
      <c r="J290" s="136">
        <v>0.43099999999999999</v>
      </c>
      <c r="K290" s="136">
        <v>7.54365011352</v>
      </c>
      <c r="L290" s="134">
        <f t="shared" si="12"/>
        <v>13.763892542124808</v>
      </c>
      <c r="M290" s="134">
        <f t="shared" si="13"/>
        <v>54</v>
      </c>
      <c r="N290" s="134">
        <f t="shared" si="14"/>
        <v>10.1</v>
      </c>
    </row>
    <row r="291" spans="1:14">
      <c r="A291" s="135" t="s">
        <v>248</v>
      </c>
      <c r="B291" s="135" t="s">
        <v>95</v>
      </c>
      <c r="C291" s="135" t="s">
        <v>150</v>
      </c>
      <c r="D291" s="135">
        <v>1411</v>
      </c>
      <c r="E291" s="136">
        <v>0.22</v>
      </c>
      <c r="F291" s="136">
        <v>50.8</v>
      </c>
      <c r="G291" s="136">
        <v>0</v>
      </c>
      <c r="H291" s="136">
        <v>1.4430000000000001</v>
      </c>
      <c r="I291" s="136">
        <v>0.22500000000000001</v>
      </c>
      <c r="J291" s="136">
        <v>0.43099999999999999</v>
      </c>
      <c r="K291" s="136">
        <v>4.4369815038399997E-3</v>
      </c>
      <c r="L291" s="134">
        <f t="shared" si="12"/>
        <v>8.0955685525230022E-3</v>
      </c>
      <c r="M291" s="134">
        <f t="shared" si="13"/>
        <v>0</v>
      </c>
      <c r="N291" s="134">
        <f t="shared" si="14"/>
        <v>0</v>
      </c>
    </row>
    <row r="292" spans="1:14">
      <c r="A292" s="135" t="s">
        <v>248</v>
      </c>
      <c r="B292" s="135" t="s">
        <v>95</v>
      </c>
      <c r="C292" s="135" t="s">
        <v>150</v>
      </c>
      <c r="D292" s="135">
        <v>4220</v>
      </c>
      <c r="E292" s="136">
        <v>0.22</v>
      </c>
      <c r="F292" s="136">
        <v>50.8</v>
      </c>
      <c r="G292" s="136">
        <v>0</v>
      </c>
      <c r="H292" s="136">
        <v>0.69099999999999995</v>
      </c>
      <c r="I292" s="136">
        <v>3.5999999999999997E-2</v>
      </c>
      <c r="J292" s="136">
        <v>0.26200000000000001</v>
      </c>
      <c r="K292" s="136">
        <v>8.0474053303400007E-3</v>
      </c>
      <c r="L292" s="134">
        <f t="shared" si="12"/>
        <v>8.9256454987244396E-3</v>
      </c>
      <c r="M292" s="134">
        <f t="shared" si="13"/>
        <v>0</v>
      </c>
      <c r="N292" s="134">
        <f t="shared" si="14"/>
        <v>0</v>
      </c>
    </row>
    <row r="293" spans="1:14">
      <c r="A293" s="135" t="s">
        <v>248</v>
      </c>
      <c r="B293" s="135" t="s">
        <v>95</v>
      </c>
      <c r="C293" s="135" t="s">
        <v>150</v>
      </c>
      <c r="D293" s="135">
        <v>5300</v>
      </c>
      <c r="E293" s="136">
        <v>0.22</v>
      </c>
      <c r="F293" s="136">
        <v>50.8</v>
      </c>
      <c r="G293" s="136">
        <v>0</v>
      </c>
      <c r="H293" s="136">
        <v>0.505</v>
      </c>
      <c r="I293" s="136">
        <v>6.8000000000000005E-2</v>
      </c>
      <c r="J293" s="136">
        <v>5.2999999999999999E-2</v>
      </c>
      <c r="K293" s="136">
        <v>0.37467906616199997</v>
      </c>
      <c r="L293" s="134">
        <f t="shared" si="12"/>
        <v>8.4065493144547379E-2</v>
      </c>
      <c r="M293" s="134">
        <f t="shared" si="13"/>
        <v>0.1</v>
      </c>
      <c r="N293" s="134">
        <f t="shared" si="14"/>
        <v>0.1</v>
      </c>
    </row>
    <row r="294" spans="1:14">
      <c r="A294" s="135" t="s">
        <v>248</v>
      </c>
      <c r="B294" s="135" t="s">
        <v>95</v>
      </c>
      <c r="C294" s="135" t="s">
        <v>150</v>
      </c>
      <c r="D294" s="135">
        <v>1411</v>
      </c>
      <c r="E294" s="136">
        <v>0.22</v>
      </c>
      <c r="F294" s="136">
        <v>50.8</v>
      </c>
      <c r="G294" s="136">
        <v>0</v>
      </c>
      <c r="H294" s="136">
        <v>1.4430000000000001</v>
      </c>
      <c r="I294" s="136">
        <v>0.22500000000000001</v>
      </c>
      <c r="J294" s="136">
        <v>0.43099999999999999</v>
      </c>
      <c r="K294" s="136">
        <v>2.3110046996000002</v>
      </c>
      <c r="L294" s="134">
        <f t="shared" si="12"/>
        <v>4.2165821414001732</v>
      </c>
      <c r="M294" s="134">
        <f t="shared" si="13"/>
        <v>16.600000000000001</v>
      </c>
      <c r="N294" s="134">
        <f t="shared" si="14"/>
        <v>3.1</v>
      </c>
    </row>
    <row r="295" spans="1:14">
      <c r="A295" s="135" t="s">
        <v>248</v>
      </c>
      <c r="B295" s="135" t="s">
        <v>95</v>
      </c>
      <c r="C295" s="135" t="s">
        <v>150</v>
      </c>
      <c r="D295" s="135">
        <v>1400</v>
      </c>
      <c r="E295" s="136">
        <v>0.22</v>
      </c>
      <c r="F295" s="136">
        <v>50.8</v>
      </c>
      <c r="G295" s="136">
        <v>0</v>
      </c>
      <c r="H295" s="136">
        <v>0.70899999999999996</v>
      </c>
      <c r="I295" s="136">
        <v>0.11700000000000001</v>
      </c>
      <c r="J295" s="136">
        <v>0.43099999999999999</v>
      </c>
      <c r="K295" s="136">
        <v>4.782870387</v>
      </c>
      <c r="L295" s="134">
        <f t="shared" si="12"/>
        <v>8.7266658791072995</v>
      </c>
      <c r="M295" s="134">
        <f t="shared" si="13"/>
        <v>16.8</v>
      </c>
      <c r="N295" s="134">
        <f t="shared" si="14"/>
        <v>3.8</v>
      </c>
    </row>
    <row r="296" spans="1:14">
      <c r="A296" s="135" t="s">
        <v>248</v>
      </c>
      <c r="B296" s="135" t="s">
        <v>95</v>
      </c>
      <c r="C296" s="135" t="s">
        <v>150</v>
      </c>
      <c r="D296" s="135">
        <v>8140</v>
      </c>
      <c r="E296" s="136">
        <v>0.22</v>
      </c>
      <c r="F296" s="136">
        <v>50.8</v>
      </c>
      <c r="G296" s="136">
        <v>0</v>
      </c>
      <c r="H296" s="136">
        <v>0.98599999999999999</v>
      </c>
      <c r="I296" s="136">
        <v>0.14299999999999999</v>
      </c>
      <c r="J296" s="136">
        <v>0.44600000000000001</v>
      </c>
      <c r="K296" s="136">
        <v>0.156518652284</v>
      </c>
      <c r="L296" s="134">
        <f t="shared" si="12"/>
        <v>0.29551765008901093</v>
      </c>
      <c r="M296" s="134">
        <f t="shared" si="13"/>
        <v>0.8</v>
      </c>
      <c r="N296" s="134">
        <f t="shared" si="14"/>
        <v>0.1</v>
      </c>
    </row>
    <row r="297" spans="1:14">
      <c r="A297" s="135" t="s">
        <v>248</v>
      </c>
      <c r="B297" s="135" t="s">
        <v>95</v>
      </c>
      <c r="C297" s="135" t="s">
        <v>150</v>
      </c>
      <c r="D297" s="135">
        <v>1411</v>
      </c>
      <c r="E297" s="136">
        <v>0.22</v>
      </c>
      <c r="F297" s="136">
        <v>50.8</v>
      </c>
      <c r="G297" s="136">
        <v>0</v>
      </c>
      <c r="H297" s="136">
        <v>1.4430000000000001</v>
      </c>
      <c r="I297" s="136">
        <v>0.22500000000000001</v>
      </c>
      <c r="J297" s="136">
        <v>0.43099999999999999</v>
      </c>
      <c r="K297" s="136">
        <v>3.33334473197</v>
      </c>
      <c r="L297" s="134">
        <f t="shared" si="12"/>
        <v>6.0819096864613966</v>
      </c>
      <c r="M297" s="134">
        <f t="shared" si="13"/>
        <v>23.9</v>
      </c>
      <c r="N297" s="134">
        <f t="shared" si="14"/>
        <v>4.5</v>
      </c>
    </row>
    <row r="298" spans="1:14">
      <c r="A298" s="135" t="s">
        <v>248</v>
      </c>
      <c r="B298" s="135" t="s">
        <v>91</v>
      </c>
      <c r="C298" s="135" t="s">
        <v>150</v>
      </c>
      <c r="D298" s="135">
        <v>5300</v>
      </c>
      <c r="E298" s="136">
        <v>0.22</v>
      </c>
      <c r="F298" s="136">
        <v>50.8</v>
      </c>
      <c r="G298" s="136">
        <v>0</v>
      </c>
      <c r="H298" s="136">
        <v>0.505</v>
      </c>
      <c r="I298" s="136">
        <v>6.8000000000000005E-2</v>
      </c>
      <c r="J298" s="136">
        <v>5.2999999999999999E-2</v>
      </c>
      <c r="K298" s="136">
        <v>0.69852837393300005</v>
      </c>
      <c r="L298" s="134">
        <f t="shared" si="12"/>
        <v>0.15672648283143409</v>
      </c>
      <c r="M298" s="134">
        <f t="shared" si="13"/>
        <v>0.2</v>
      </c>
      <c r="N298" s="134">
        <f t="shared" si="14"/>
        <v>0.2</v>
      </c>
    </row>
    <row r="299" spans="1:14">
      <c r="A299" s="135" t="s">
        <v>248</v>
      </c>
      <c r="B299" s="135" t="s">
        <v>91</v>
      </c>
      <c r="C299" s="135" t="s">
        <v>150</v>
      </c>
      <c r="D299" s="135">
        <v>4220</v>
      </c>
      <c r="E299" s="136">
        <v>0.22</v>
      </c>
      <c r="F299" s="136">
        <v>50.8</v>
      </c>
      <c r="G299" s="136">
        <v>0</v>
      </c>
      <c r="H299" s="136">
        <v>0.69099999999999995</v>
      </c>
      <c r="I299" s="136">
        <v>3.5999999999999997E-2</v>
      </c>
      <c r="J299" s="136">
        <v>0.26200000000000001</v>
      </c>
      <c r="K299" s="136">
        <v>9.3027585869999999E-2</v>
      </c>
      <c r="L299" s="134">
        <f t="shared" si="12"/>
        <v>0.10317999640794599</v>
      </c>
      <c r="M299" s="134">
        <f t="shared" si="13"/>
        <v>0.2</v>
      </c>
      <c r="N299" s="134">
        <f t="shared" si="14"/>
        <v>0</v>
      </c>
    </row>
    <row r="300" spans="1:14">
      <c r="A300" s="135" t="s">
        <v>248</v>
      </c>
      <c r="B300" s="135" t="s">
        <v>91</v>
      </c>
      <c r="C300" s="135" t="s">
        <v>150</v>
      </c>
      <c r="D300" s="135">
        <v>1411</v>
      </c>
      <c r="E300" s="136">
        <v>0.22</v>
      </c>
      <c r="F300" s="136">
        <v>50.8</v>
      </c>
      <c r="G300" s="136">
        <v>0</v>
      </c>
      <c r="H300" s="136">
        <v>1.4430000000000001</v>
      </c>
      <c r="I300" s="136">
        <v>0.22500000000000001</v>
      </c>
      <c r="J300" s="136">
        <v>0.43099999999999999</v>
      </c>
      <c r="K300" s="136">
        <v>0.56272127771299996</v>
      </c>
      <c r="L300" s="134">
        <f t="shared" si="12"/>
        <v>1.0267224859392159</v>
      </c>
      <c r="M300" s="134">
        <f t="shared" si="13"/>
        <v>4</v>
      </c>
      <c r="N300" s="134">
        <f t="shared" si="14"/>
        <v>0.8</v>
      </c>
    </row>
    <row r="301" spans="1:14">
      <c r="A301" s="135" t="s">
        <v>249</v>
      </c>
      <c r="B301" s="135" t="s">
        <v>93</v>
      </c>
      <c r="C301" s="135" t="s">
        <v>150</v>
      </c>
      <c r="D301" s="135">
        <v>1411</v>
      </c>
      <c r="E301" s="136">
        <v>0.22</v>
      </c>
      <c r="F301" s="136">
        <v>50.8</v>
      </c>
      <c r="G301" s="136">
        <v>0</v>
      </c>
      <c r="H301" s="136">
        <v>1.4430000000000001</v>
      </c>
      <c r="I301" s="136">
        <v>0.22500000000000001</v>
      </c>
      <c r="J301" s="136">
        <v>0.43099999999999999</v>
      </c>
      <c r="K301" s="136">
        <v>0.18210816165900001</v>
      </c>
      <c r="L301" s="134">
        <f t="shared" si="12"/>
        <v>0.33226848149095611</v>
      </c>
      <c r="M301" s="134">
        <f t="shared" si="13"/>
        <v>1.3</v>
      </c>
      <c r="N301" s="134">
        <f t="shared" si="14"/>
        <v>0.2</v>
      </c>
    </row>
    <row r="302" spans="1:14">
      <c r="A302" s="135" t="s">
        <v>249</v>
      </c>
      <c r="B302" s="135" t="s">
        <v>95</v>
      </c>
      <c r="C302" s="135" t="s">
        <v>150</v>
      </c>
      <c r="D302" s="135">
        <v>8140</v>
      </c>
      <c r="E302" s="136">
        <v>0.22</v>
      </c>
      <c r="F302" s="136">
        <v>50.8</v>
      </c>
      <c r="G302" s="136">
        <v>0</v>
      </c>
      <c r="H302" s="136">
        <v>0.98599999999999999</v>
      </c>
      <c r="I302" s="136">
        <v>0.14299999999999999</v>
      </c>
      <c r="J302" s="136">
        <v>0.44600000000000001</v>
      </c>
      <c r="K302" s="136">
        <v>0.11244699515500001</v>
      </c>
      <c r="L302" s="134">
        <f t="shared" si="12"/>
        <v>0.21230742331898367</v>
      </c>
      <c r="M302" s="134">
        <f t="shared" si="13"/>
        <v>0.6</v>
      </c>
      <c r="N302" s="134">
        <f t="shared" si="14"/>
        <v>0.1</v>
      </c>
    </row>
    <row r="303" spans="1:14">
      <c r="A303" s="135" t="s">
        <v>249</v>
      </c>
      <c r="B303" s="135" t="s">
        <v>95</v>
      </c>
      <c r="C303" s="135" t="s">
        <v>150</v>
      </c>
      <c r="D303" s="135">
        <v>1400</v>
      </c>
      <c r="E303" s="136">
        <v>0.22</v>
      </c>
      <c r="F303" s="136">
        <v>50.8</v>
      </c>
      <c r="G303" s="136">
        <v>0</v>
      </c>
      <c r="H303" s="136">
        <v>0.70899999999999996</v>
      </c>
      <c r="I303" s="136">
        <v>0.11700000000000001</v>
      </c>
      <c r="J303" s="136">
        <v>0.43099999999999999</v>
      </c>
      <c r="K303" s="136">
        <v>6.2534566819999998E-2</v>
      </c>
      <c r="L303" s="134">
        <f t="shared" si="12"/>
        <v>0.11409848613421132</v>
      </c>
      <c r="M303" s="134">
        <f t="shared" si="13"/>
        <v>0.2</v>
      </c>
      <c r="N303" s="134">
        <f t="shared" si="14"/>
        <v>0.1</v>
      </c>
    </row>
    <row r="304" spans="1:14">
      <c r="A304" s="135" t="s">
        <v>249</v>
      </c>
      <c r="B304" s="135" t="s">
        <v>95</v>
      </c>
      <c r="C304" s="135" t="s">
        <v>150</v>
      </c>
      <c r="D304" s="135">
        <v>1411</v>
      </c>
      <c r="E304" s="136">
        <v>0.22</v>
      </c>
      <c r="F304" s="136">
        <v>50.8</v>
      </c>
      <c r="G304" s="136">
        <v>0</v>
      </c>
      <c r="H304" s="136">
        <v>1.4430000000000001</v>
      </c>
      <c r="I304" s="136">
        <v>0.22500000000000001</v>
      </c>
      <c r="J304" s="136">
        <v>0.43099999999999999</v>
      </c>
      <c r="K304" s="136">
        <v>8.2257115817299997</v>
      </c>
      <c r="L304" s="134">
        <f t="shared" si="12"/>
        <v>15.0083591616385</v>
      </c>
      <c r="M304" s="134">
        <f t="shared" si="13"/>
        <v>58.9</v>
      </c>
      <c r="N304" s="134">
        <f t="shared" si="14"/>
        <v>11</v>
      </c>
    </row>
    <row r="305" spans="1:14">
      <c r="A305" s="135" t="s">
        <v>249</v>
      </c>
      <c r="B305" s="135" t="s">
        <v>95</v>
      </c>
      <c r="C305" s="135" t="s">
        <v>150</v>
      </c>
      <c r="D305" s="135">
        <v>1400</v>
      </c>
      <c r="E305" s="136">
        <v>0.22</v>
      </c>
      <c r="F305" s="136">
        <v>50.8</v>
      </c>
      <c r="G305" s="136">
        <v>0</v>
      </c>
      <c r="H305" s="136">
        <v>0.70899999999999996</v>
      </c>
      <c r="I305" s="136">
        <v>0.11700000000000001</v>
      </c>
      <c r="J305" s="136">
        <v>0.43099999999999999</v>
      </c>
      <c r="K305" s="136">
        <v>0.16541167756200001</v>
      </c>
      <c r="L305" s="134">
        <f t="shared" si="12"/>
        <v>0.30180463315703981</v>
      </c>
      <c r="M305" s="134">
        <f t="shared" si="13"/>
        <v>0.6</v>
      </c>
      <c r="N305" s="134">
        <f t="shared" si="14"/>
        <v>0.1</v>
      </c>
    </row>
    <row r="306" spans="1:14">
      <c r="A306" s="135" t="s">
        <v>249</v>
      </c>
      <c r="B306" s="135" t="s">
        <v>95</v>
      </c>
      <c r="C306" s="135" t="s">
        <v>150</v>
      </c>
      <c r="D306" s="135">
        <v>1411</v>
      </c>
      <c r="E306" s="136">
        <v>0.22</v>
      </c>
      <c r="F306" s="136">
        <v>50.8</v>
      </c>
      <c r="G306" s="136">
        <v>0</v>
      </c>
      <c r="H306" s="136">
        <v>1.4430000000000001</v>
      </c>
      <c r="I306" s="136">
        <v>0.22500000000000001</v>
      </c>
      <c r="J306" s="136">
        <v>0.43099999999999999</v>
      </c>
      <c r="K306" s="136">
        <v>5.9980331482500002</v>
      </c>
      <c r="L306" s="134">
        <f t="shared" si="12"/>
        <v>10.943811347858675</v>
      </c>
      <c r="M306" s="134">
        <f t="shared" si="13"/>
        <v>43</v>
      </c>
      <c r="N306" s="134">
        <f t="shared" si="14"/>
        <v>8</v>
      </c>
    </row>
    <row r="307" spans="1:14">
      <c r="A307" s="135" t="s">
        <v>249</v>
      </c>
      <c r="B307" s="135" t="s">
        <v>95</v>
      </c>
      <c r="C307" s="135" t="s">
        <v>150</v>
      </c>
      <c r="D307" s="135">
        <v>1411</v>
      </c>
      <c r="E307" s="136">
        <v>0.22</v>
      </c>
      <c r="F307" s="136">
        <v>50.8</v>
      </c>
      <c r="G307" s="136">
        <v>0</v>
      </c>
      <c r="H307" s="136">
        <v>1.4430000000000001</v>
      </c>
      <c r="I307" s="136">
        <v>0.22500000000000001</v>
      </c>
      <c r="J307" s="136">
        <v>0.43099999999999999</v>
      </c>
      <c r="K307" s="136">
        <v>0.41967989880399997</v>
      </c>
      <c r="L307" s="134">
        <f t="shared" si="12"/>
        <v>0.76573395402781819</v>
      </c>
      <c r="M307" s="134">
        <f t="shared" si="13"/>
        <v>3</v>
      </c>
      <c r="N307" s="134">
        <f t="shared" si="14"/>
        <v>0.6</v>
      </c>
    </row>
    <row r="308" spans="1:14">
      <c r="A308" s="135" t="s">
        <v>249</v>
      </c>
      <c r="B308" s="135" t="s">
        <v>91</v>
      </c>
      <c r="C308" s="135" t="s">
        <v>150</v>
      </c>
      <c r="D308" s="135">
        <v>1411</v>
      </c>
      <c r="E308" s="136">
        <v>0.22</v>
      </c>
      <c r="F308" s="136">
        <v>50.8</v>
      </c>
      <c r="G308" s="136">
        <v>0</v>
      </c>
      <c r="H308" s="136">
        <v>1.4430000000000001</v>
      </c>
      <c r="I308" s="136">
        <v>0.22500000000000001</v>
      </c>
      <c r="J308" s="136">
        <v>0.43099999999999999</v>
      </c>
      <c r="K308" s="136">
        <v>0.152585088067</v>
      </c>
      <c r="L308" s="134">
        <f t="shared" si="12"/>
        <v>0.278401665517446</v>
      </c>
      <c r="M308" s="134">
        <f t="shared" si="13"/>
        <v>1.1000000000000001</v>
      </c>
      <c r="N308" s="134">
        <f t="shared" si="14"/>
        <v>0.2</v>
      </c>
    </row>
    <row r="309" spans="1:14">
      <c r="A309" s="135" t="s">
        <v>250</v>
      </c>
      <c r="B309" s="135" t="s">
        <v>95</v>
      </c>
      <c r="C309" s="135" t="s">
        <v>150</v>
      </c>
      <c r="D309" s="135">
        <v>8140</v>
      </c>
      <c r="E309" s="136">
        <v>0.22</v>
      </c>
      <c r="F309" s="136">
        <v>50.8</v>
      </c>
      <c r="G309" s="136">
        <v>0</v>
      </c>
      <c r="H309" s="136">
        <v>0.98599999999999999</v>
      </c>
      <c r="I309" s="136">
        <v>0.14299999999999999</v>
      </c>
      <c r="J309" s="136">
        <v>0.44600000000000001</v>
      </c>
      <c r="K309" s="136">
        <v>2.7777302273000001E-2</v>
      </c>
      <c r="L309" s="134">
        <f t="shared" si="12"/>
        <v>5.2445398511575536E-2</v>
      </c>
      <c r="M309" s="134">
        <f t="shared" si="13"/>
        <v>0.1</v>
      </c>
      <c r="N309" s="134">
        <f t="shared" si="14"/>
        <v>0</v>
      </c>
    </row>
    <row r="310" spans="1:14">
      <c r="A310" s="135" t="s">
        <v>250</v>
      </c>
      <c r="B310" s="135" t="s">
        <v>95</v>
      </c>
      <c r="C310" s="135" t="s">
        <v>150</v>
      </c>
      <c r="D310" s="135">
        <v>2210</v>
      </c>
      <c r="E310" s="136">
        <v>0.22</v>
      </c>
      <c r="F310" s="136">
        <v>50.8</v>
      </c>
      <c r="G310" s="136">
        <v>0</v>
      </c>
      <c r="H310" s="136">
        <v>1.347</v>
      </c>
      <c r="I310" s="136">
        <v>0.27400000000000002</v>
      </c>
      <c r="J310" s="136">
        <v>0.315</v>
      </c>
      <c r="K310" s="136">
        <v>0.37544476720100001</v>
      </c>
      <c r="L310" s="134">
        <f t="shared" si="12"/>
        <v>0.50065559706253349</v>
      </c>
      <c r="M310" s="134">
        <f t="shared" si="13"/>
        <v>1.8</v>
      </c>
      <c r="N310" s="134">
        <f t="shared" si="14"/>
        <v>0.5</v>
      </c>
    </row>
    <row r="311" spans="1:14">
      <c r="A311" s="135" t="s">
        <v>250</v>
      </c>
      <c r="B311" s="135" t="s">
        <v>91</v>
      </c>
      <c r="C311" s="135" t="s">
        <v>150</v>
      </c>
      <c r="D311" s="135">
        <v>6172</v>
      </c>
      <c r="E311" s="136">
        <v>0.22</v>
      </c>
      <c r="F311" s="136">
        <v>50.8</v>
      </c>
      <c r="G311" s="136">
        <v>0</v>
      </c>
      <c r="H311" s="136">
        <v>0.60699999999999998</v>
      </c>
      <c r="I311" s="136">
        <v>3.3000000000000002E-2</v>
      </c>
      <c r="J311" s="136">
        <v>2.5999999999999999E-2</v>
      </c>
      <c r="K311" s="136">
        <v>0.38515101339800001</v>
      </c>
      <c r="L311" s="134">
        <f t="shared" si="12"/>
        <v>4.2392288208006529E-2</v>
      </c>
      <c r="M311" s="134">
        <f t="shared" si="13"/>
        <v>0.1</v>
      </c>
      <c r="N311" s="134">
        <f t="shared" si="14"/>
        <v>0.1</v>
      </c>
    </row>
    <row r="312" spans="1:14">
      <c r="A312" s="135" t="s">
        <v>250</v>
      </c>
      <c r="B312" s="135" t="s">
        <v>91</v>
      </c>
      <c r="C312" s="135" t="s">
        <v>150</v>
      </c>
      <c r="D312" s="135">
        <v>2210</v>
      </c>
      <c r="E312" s="136">
        <v>0.22</v>
      </c>
      <c r="F312" s="136">
        <v>50.8</v>
      </c>
      <c r="G312" s="136">
        <v>0</v>
      </c>
      <c r="H312" s="136">
        <v>1.347</v>
      </c>
      <c r="I312" s="136">
        <v>0.27400000000000002</v>
      </c>
      <c r="J312" s="136">
        <v>0.315</v>
      </c>
      <c r="K312" s="136">
        <v>3.0245397891699999</v>
      </c>
      <c r="L312" s="134">
        <f t="shared" si="12"/>
        <v>4.0332238088581951</v>
      </c>
      <c r="M312" s="134">
        <f t="shared" si="13"/>
        <v>14.8</v>
      </c>
      <c r="N312" s="134">
        <f t="shared" si="14"/>
        <v>3.7</v>
      </c>
    </row>
    <row r="313" spans="1:14">
      <c r="A313" s="135" t="s">
        <v>250</v>
      </c>
      <c r="B313" s="135" t="s">
        <v>91</v>
      </c>
      <c r="C313" s="135" t="s">
        <v>150</v>
      </c>
      <c r="D313" s="135">
        <v>6170</v>
      </c>
      <c r="E313" s="136">
        <v>0.22</v>
      </c>
      <c r="F313" s="136">
        <v>50.8</v>
      </c>
      <c r="G313" s="136">
        <v>0</v>
      </c>
      <c r="H313" s="136">
        <v>0.60699999999999998</v>
      </c>
      <c r="I313" s="136">
        <v>3.3000000000000002E-2</v>
      </c>
      <c r="J313" s="136">
        <v>2.5999999999999999E-2</v>
      </c>
      <c r="K313" s="136">
        <v>0.210542035599</v>
      </c>
      <c r="L313" s="134">
        <f t="shared" si="12"/>
        <v>2.3173660051596601E-2</v>
      </c>
      <c r="M313" s="134">
        <f t="shared" si="13"/>
        <v>0</v>
      </c>
      <c r="N313" s="134">
        <f t="shared" si="14"/>
        <v>0</v>
      </c>
    </row>
    <row r="314" spans="1:14">
      <c r="A314" s="135" t="s">
        <v>250</v>
      </c>
      <c r="B314" s="135" t="s">
        <v>95</v>
      </c>
      <c r="C314" s="135" t="s">
        <v>150</v>
      </c>
      <c r="D314" s="135">
        <v>4110</v>
      </c>
      <c r="E314" s="136">
        <v>0.22</v>
      </c>
      <c r="F314" s="136">
        <v>50.8</v>
      </c>
      <c r="G314" s="136">
        <v>0</v>
      </c>
      <c r="H314" s="136">
        <v>0.69099999999999995</v>
      </c>
      <c r="I314" s="136">
        <v>3.5999999999999997E-2</v>
      </c>
      <c r="J314" s="136">
        <v>0.26200000000000001</v>
      </c>
      <c r="K314" s="136">
        <v>1.5438942245500001E-5</v>
      </c>
      <c r="L314" s="134">
        <f t="shared" si="12"/>
        <v>1.7123845475892234E-5</v>
      </c>
      <c r="M314" s="134">
        <f t="shared" si="13"/>
        <v>0</v>
      </c>
      <c r="N314" s="134">
        <f t="shared" si="14"/>
        <v>0</v>
      </c>
    </row>
    <row r="315" spans="1:14">
      <c r="A315" s="135" t="s">
        <v>250</v>
      </c>
      <c r="B315" s="135" t="s">
        <v>93</v>
      </c>
      <c r="C315" s="135" t="s">
        <v>150</v>
      </c>
      <c r="D315" s="135">
        <v>6172</v>
      </c>
      <c r="E315" s="136">
        <v>0.22</v>
      </c>
      <c r="F315" s="136">
        <v>50.8</v>
      </c>
      <c r="G315" s="136">
        <v>0</v>
      </c>
      <c r="H315" s="136">
        <v>0.60699999999999998</v>
      </c>
      <c r="I315" s="136">
        <v>3.3000000000000002E-2</v>
      </c>
      <c r="J315" s="136">
        <v>2.5999999999999999E-2</v>
      </c>
      <c r="K315" s="136">
        <v>0.65120019252100003</v>
      </c>
      <c r="L315" s="134">
        <f t="shared" si="12"/>
        <v>7.1675434523478063E-2</v>
      </c>
      <c r="M315" s="134">
        <f t="shared" si="13"/>
        <v>0.1</v>
      </c>
      <c r="N315" s="134">
        <f t="shared" si="14"/>
        <v>0.1</v>
      </c>
    </row>
    <row r="316" spans="1:14">
      <c r="A316" s="135" t="s">
        <v>250</v>
      </c>
      <c r="B316" s="135" t="s">
        <v>93</v>
      </c>
      <c r="C316" s="135" t="s">
        <v>150</v>
      </c>
      <c r="D316" s="135">
        <v>1210</v>
      </c>
      <c r="E316" s="136">
        <v>0.22</v>
      </c>
      <c r="F316" s="136">
        <v>50.8</v>
      </c>
      <c r="G316" s="136">
        <v>0</v>
      </c>
      <c r="H316" s="136">
        <v>1.2450000000000001</v>
      </c>
      <c r="I316" s="136">
        <v>0.21299999999999999</v>
      </c>
      <c r="J316" s="136">
        <v>0.28799999999999998</v>
      </c>
      <c r="K316" s="136">
        <v>9.9632191810599999E-2</v>
      </c>
      <c r="L316" s="134">
        <f t="shared" si="12"/>
        <v>0.1214715682554835</v>
      </c>
      <c r="M316" s="134">
        <f t="shared" si="13"/>
        <v>0.4</v>
      </c>
      <c r="N316" s="134">
        <f t="shared" si="14"/>
        <v>0.1</v>
      </c>
    </row>
    <row r="317" spans="1:14">
      <c r="A317" s="135" t="s">
        <v>250</v>
      </c>
      <c r="B317" s="135" t="s">
        <v>93</v>
      </c>
      <c r="C317" s="135" t="s">
        <v>150</v>
      </c>
      <c r="D317" s="135">
        <v>8140</v>
      </c>
      <c r="E317" s="136">
        <v>0.22</v>
      </c>
      <c r="F317" s="136">
        <v>50.8</v>
      </c>
      <c r="G317" s="136">
        <v>0</v>
      </c>
      <c r="H317" s="136">
        <v>0.98599999999999999</v>
      </c>
      <c r="I317" s="136">
        <v>0.14299999999999999</v>
      </c>
      <c r="J317" s="136">
        <v>0.44600000000000001</v>
      </c>
      <c r="K317" s="136">
        <v>9.3109322289399998E-2</v>
      </c>
      <c r="L317" s="134">
        <f t="shared" si="12"/>
        <v>0.17579660777053982</v>
      </c>
      <c r="M317" s="134">
        <f t="shared" si="13"/>
        <v>0.5</v>
      </c>
      <c r="N317" s="134">
        <f t="shared" si="14"/>
        <v>0.1</v>
      </c>
    </row>
    <row r="318" spans="1:14">
      <c r="A318" s="135" t="s">
        <v>250</v>
      </c>
      <c r="B318" s="135" t="s">
        <v>93</v>
      </c>
      <c r="C318" s="135" t="s">
        <v>150</v>
      </c>
      <c r="D318" s="135">
        <v>2210</v>
      </c>
      <c r="E318" s="136">
        <v>0.22</v>
      </c>
      <c r="F318" s="136">
        <v>50.8</v>
      </c>
      <c r="G318" s="136">
        <v>0</v>
      </c>
      <c r="H318" s="136">
        <v>1.347</v>
      </c>
      <c r="I318" s="136">
        <v>0.27400000000000002</v>
      </c>
      <c r="J318" s="136">
        <v>0.315</v>
      </c>
      <c r="K318" s="136">
        <v>9.6549189637299992</v>
      </c>
      <c r="L318" s="134">
        <f t="shared" si="12"/>
        <v>12.874834438133952</v>
      </c>
      <c r="M318" s="134">
        <f t="shared" si="13"/>
        <v>47.2</v>
      </c>
      <c r="N318" s="134">
        <f t="shared" si="14"/>
        <v>11.7</v>
      </c>
    </row>
    <row r="319" spans="1:14">
      <c r="A319" s="135" t="s">
        <v>250</v>
      </c>
      <c r="B319" s="135" t="s">
        <v>95</v>
      </c>
      <c r="C319" s="135" t="s">
        <v>150</v>
      </c>
      <c r="D319" s="135">
        <v>8140</v>
      </c>
      <c r="E319" s="136">
        <v>0.22</v>
      </c>
      <c r="F319" s="136">
        <v>50.8</v>
      </c>
      <c r="G319" s="136">
        <v>0</v>
      </c>
      <c r="H319" s="136">
        <v>0.98599999999999999</v>
      </c>
      <c r="I319" s="136">
        <v>0.14299999999999999</v>
      </c>
      <c r="J319" s="136">
        <v>0.44600000000000001</v>
      </c>
      <c r="K319" s="136">
        <v>7.9260906285400001E-2</v>
      </c>
      <c r="L319" s="134">
        <f t="shared" si="12"/>
        <v>0.14964987512725422</v>
      </c>
      <c r="M319" s="134">
        <f t="shared" si="13"/>
        <v>0.4</v>
      </c>
      <c r="N319" s="134">
        <f t="shared" si="14"/>
        <v>0.1</v>
      </c>
    </row>
    <row r="320" spans="1:14">
      <c r="A320" s="135" t="s">
        <v>250</v>
      </c>
      <c r="B320" s="135" t="s">
        <v>95</v>
      </c>
      <c r="C320" s="135" t="s">
        <v>150</v>
      </c>
      <c r="D320" s="135">
        <v>2210</v>
      </c>
      <c r="E320" s="136">
        <v>0.22</v>
      </c>
      <c r="F320" s="136">
        <v>50.8</v>
      </c>
      <c r="G320" s="136">
        <v>0</v>
      </c>
      <c r="H320" s="136">
        <v>1.347</v>
      </c>
      <c r="I320" s="136">
        <v>0.27400000000000002</v>
      </c>
      <c r="J320" s="136">
        <v>0.315</v>
      </c>
      <c r="K320" s="136">
        <v>5.5834173510000001E-3</v>
      </c>
      <c r="L320" s="134">
        <f t="shared" si="12"/>
        <v>7.4454870375584995E-3</v>
      </c>
      <c r="M320" s="134">
        <f t="shared" si="13"/>
        <v>0</v>
      </c>
      <c r="N320" s="134">
        <f t="shared" si="14"/>
        <v>0</v>
      </c>
    </row>
    <row r="321" spans="1:14">
      <c r="A321" s="135" t="s">
        <v>250</v>
      </c>
      <c r="B321" s="135" t="s">
        <v>93</v>
      </c>
      <c r="C321" s="135" t="s">
        <v>150</v>
      </c>
      <c r="D321" s="135">
        <v>4110</v>
      </c>
      <c r="E321" s="136">
        <v>0.22</v>
      </c>
      <c r="F321" s="136">
        <v>50.8</v>
      </c>
      <c r="G321" s="136">
        <v>0</v>
      </c>
      <c r="H321" s="136">
        <v>0.69099999999999995</v>
      </c>
      <c r="I321" s="136">
        <v>3.5999999999999997E-2</v>
      </c>
      <c r="J321" s="136">
        <v>0.26200000000000001</v>
      </c>
      <c r="K321" s="136">
        <v>1.10053506688</v>
      </c>
      <c r="L321" s="134">
        <f t="shared" si="12"/>
        <v>1.2206401271788374</v>
      </c>
      <c r="M321" s="134">
        <f t="shared" si="13"/>
        <v>2.2999999999999998</v>
      </c>
      <c r="N321" s="134">
        <f t="shared" si="14"/>
        <v>0.4</v>
      </c>
    </row>
    <row r="322" spans="1:14">
      <c r="A322" s="135" t="s">
        <v>250</v>
      </c>
      <c r="B322" s="135" t="s">
        <v>93</v>
      </c>
      <c r="C322" s="135" t="s">
        <v>150</v>
      </c>
      <c r="D322" s="135">
        <v>2210</v>
      </c>
      <c r="E322" s="136">
        <v>0.22</v>
      </c>
      <c r="F322" s="136">
        <v>50.8</v>
      </c>
      <c r="G322" s="136">
        <v>0</v>
      </c>
      <c r="H322" s="136">
        <v>1.347</v>
      </c>
      <c r="I322" s="136">
        <v>0.27400000000000002</v>
      </c>
      <c r="J322" s="136">
        <v>0.315</v>
      </c>
      <c r="K322" s="136">
        <v>0.53493637844700004</v>
      </c>
      <c r="L322" s="134">
        <f t="shared" si="12"/>
        <v>0.71333766065907456</v>
      </c>
      <c r="M322" s="134">
        <f t="shared" si="13"/>
        <v>2.6</v>
      </c>
      <c r="N322" s="134">
        <f t="shared" si="14"/>
        <v>0.6</v>
      </c>
    </row>
    <row r="323" spans="1:14">
      <c r="A323" s="135" t="s">
        <v>250</v>
      </c>
      <c r="B323" s="135" t="s">
        <v>93</v>
      </c>
      <c r="C323" s="135" t="s">
        <v>150</v>
      </c>
      <c r="D323" s="135">
        <v>6170</v>
      </c>
      <c r="E323" s="136">
        <v>0.22</v>
      </c>
      <c r="F323" s="136">
        <v>50.8</v>
      </c>
      <c r="G323" s="136">
        <v>0</v>
      </c>
      <c r="H323" s="136">
        <v>0.60699999999999998</v>
      </c>
      <c r="I323" s="136">
        <v>3.3000000000000002E-2</v>
      </c>
      <c r="J323" s="136">
        <v>2.5999999999999999E-2</v>
      </c>
      <c r="K323" s="136">
        <v>1.31353506785</v>
      </c>
      <c r="L323" s="134">
        <f t="shared" ref="L323:L349" si="15">F323*J323*K323/12</f>
        <v>0.14457642646802332</v>
      </c>
      <c r="M323" s="134">
        <f t="shared" ref="M323:M349" si="16">ROUND(2.721*H323*L323,1)</f>
        <v>0.2</v>
      </c>
      <c r="N323" s="134">
        <f t="shared" ref="N323:N349" si="17">ROUND((2.721*I323*L323)+(E323*K323),1)</f>
        <v>0.3</v>
      </c>
    </row>
    <row r="324" spans="1:14">
      <c r="A324" s="135" t="s">
        <v>250</v>
      </c>
      <c r="B324" s="135" t="s">
        <v>95</v>
      </c>
      <c r="C324" s="135" t="s">
        <v>150</v>
      </c>
      <c r="D324" s="135">
        <v>6172</v>
      </c>
      <c r="E324" s="136">
        <v>0.22</v>
      </c>
      <c r="F324" s="136">
        <v>50.8</v>
      </c>
      <c r="G324" s="136">
        <v>0</v>
      </c>
      <c r="H324" s="136">
        <v>0.60699999999999998</v>
      </c>
      <c r="I324" s="136">
        <v>3.3000000000000002E-2</v>
      </c>
      <c r="J324" s="136">
        <v>2.5999999999999999E-2</v>
      </c>
      <c r="K324" s="136">
        <v>0.967588566411</v>
      </c>
      <c r="L324" s="134">
        <f t="shared" si="15"/>
        <v>0.1064992482096374</v>
      </c>
      <c r="M324" s="134">
        <f t="shared" si="16"/>
        <v>0.2</v>
      </c>
      <c r="N324" s="134">
        <f t="shared" si="17"/>
        <v>0.2</v>
      </c>
    </row>
    <row r="325" spans="1:14">
      <c r="A325" s="135" t="s">
        <v>250</v>
      </c>
      <c r="B325" s="135" t="s">
        <v>95</v>
      </c>
      <c r="C325" s="135" t="s">
        <v>150</v>
      </c>
      <c r="D325" s="135">
        <v>6170</v>
      </c>
      <c r="E325" s="136">
        <v>0.22</v>
      </c>
      <c r="F325" s="136">
        <v>50.8</v>
      </c>
      <c r="G325" s="136">
        <v>0</v>
      </c>
      <c r="H325" s="136">
        <v>0.60699999999999998</v>
      </c>
      <c r="I325" s="136">
        <v>3.3000000000000002E-2</v>
      </c>
      <c r="J325" s="136">
        <v>2.5999999999999999E-2</v>
      </c>
      <c r="K325" s="136">
        <v>0.30522959241499997</v>
      </c>
      <c r="L325" s="134">
        <f t="shared" si="15"/>
        <v>3.3595603805144328E-2</v>
      </c>
      <c r="M325" s="134">
        <f t="shared" si="16"/>
        <v>0.1</v>
      </c>
      <c r="N325" s="134">
        <f t="shared" si="17"/>
        <v>0.1</v>
      </c>
    </row>
    <row r="326" spans="1:14">
      <c r="A326" s="135" t="s">
        <v>250</v>
      </c>
      <c r="B326" s="135" t="s">
        <v>95</v>
      </c>
      <c r="C326" s="135" t="s">
        <v>150</v>
      </c>
      <c r="D326" s="135">
        <v>8140</v>
      </c>
      <c r="E326" s="136">
        <v>0.22</v>
      </c>
      <c r="F326" s="136">
        <v>50.8</v>
      </c>
      <c r="G326" s="136">
        <v>0</v>
      </c>
      <c r="H326" s="136">
        <v>0.98599999999999999</v>
      </c>
      <c r="I326" s="136">
        <v>0.14299999999999999</v>
      </c>
      <c r="J326" s="136">
        <v>0.44600000000000001</v>
      </c>
      <c r="K326" s="136">
        <v>0.114802804503</v>
      </c>
      <c r="L326" s="134">
        <f t="shared" si="15"/>
        <v>0.2167553484219642</v>
      </c>
      <c r="M326" s="134">
        <f t="shared" si="16"/>
        <v>0.6</v>
      </c>
      <c r="N326" s="134">
        <f t="shared" si="17"/>
        <v>0.1</v>
      </c>
    </row>
    <row r="327" spans="1:14">
      <c r="A327" s="135" t="s">
        <v>250</v>
      </c>
      <c r="B327" s="135" t="s">
        <v>95</v>
      </c>
      <c r="C327" s="135" t="s">
        <v>150</v>
      </c>
      <c r="D327" s="135">
        <v>2210</v>
      </c>
      <c r="E327" s="136">
        <v>0.22</v>
      </c>
      <c r="F327" s="136">
        <v>50.8</v>
      </c>
      <c r="G327" s="136">
        <v>0</v>
      </c>
      <c r="H327" s="136">
        <v>1.347</v>
      </c>
      <c r="I327" s="136">
        <v>0.27400000000000002</v>
      </c>
      <c r="J327" s="136">
        <v>0.315</v>
      </c>
      <c r="K327" s="136">
        <v>1.4454129497899999</v>
      </c>
      <c r="L327" s="134">
        <f t="shared" si="15"/>
        <v>1.9274581685449645</v>
      </c>
      <c r="M327" s="134">
        <f t="shared" si="16"/>
        <v>7.1</v>
      </c>
      <c r="N327" s="134">
        <f t="shared" si="17"/>
        <v>1.8</v>
      </c>
    </row>
    <row r="328" spans="1:14">
      <c r="A328" s="135" t="s">
        <v>251</v>
      </c>
      <c r="B328" s="135" t="s">
        <v>95</v>
      </c>
      <c r="C328" s="135" t="s">
        <v>150</v>
      </c>
      <c r="D328" s="135">
        <v>4110</v>
      </c>
      <c r="E328" s="136">
        <v>0.22</v>
      </c>
      <c r="F328" s="136">
        <v>50.8</v>
      </c>
      <c r="G328" s="136">
        <v>0</v>
      </c>
      <c r="H328" s="136">
        <v>0.69099999999999995</v>
      </c>
      <c r="I328" s="136">
        <v>3.5999999999999997E-2</v>
      </c>
      <c r="J328" s="136">
        <v>0.26200000000000001</v>
      </c>
      <c r="K328" s="136">
        <v>1.2097861325799999</v>
      </c>
      <c r="L328" s="134">
        <f t="shared" si="15"/>
        <v>1.3418141258488971</v>
      </c>
      <c r="M328" s="134">
        <f t="shared" si="16"/>
        <v>2.5</v>
      </c>
      <c r="N328" s="134">
        <f t="shared" si="17"/>
        <v>0.4</v>
      </c>
    </row>
    <row r="329" spans="1:14">
      <c r="A329" s="135" t="s">
        <v>251</v>
      </c>
      <c r="B329" s="135" t="s">
        <v>95</v>
      </c>
      <c r="C329" s="135" t="s">
        <v>150</v>
      </c>
      <c r="D329" s="135">
        <v>6170</v>
      </c>
      <c r="E329" s="136">
        <v>0.22</v>
      </c>
      <c r="F329" s="136">
        <v>50.8</v>
      </c>
      <c r="G329" s="136">
        <v>0</v>
      </c>
      <c r="H329" s="136">
        <v>0.60699999999999998</v>
      </c>
      <c r="I329" s="136">
        <v>3.3000000000000002E-2</v>
      </c>
      <c r="J329" s="136">
        <v>2.5999999999999999E-2</v>
      </c>
      <c r="K329" s="136">
        <v>3.1586251140299998E-3</v>
      </c>
      <c r="L329" s="134">
        <f t="shared" si="15"/>
        <v>3.4765933755090194E-4</v>
      </c>
      <c r="M329" s="134">
        <f t="shared" si="16"/>
        <v>0</v>
      </c>
      <c r="N329" s="134">
        <f t="shared" si="17"/>
        <v>0</v>
      </c>
    </row>
    <row r="330" spans="1:14">
      <c r="A330" s="135" t="s">
        <v>251</v>
      </c>
      <c r="B330" s="135" t="s">
        <v>93</v>
      </c>
      <c r="C330" s="135" t="s">
        <v>150</v>
      </c>
      <c r="D330" s="135">
        <v>6172</v>
      </c>
      <c r="E330" s="136">
        <v>0.22</v>
      </c>
      <c r="F330" s="136">
        <v>50.8</v>
      </c>
      <c r="G330" s="136">
        <v>0</v>
      </c>
      <c r="H330" s="136">
        <v>0.60699999999999998</v>
      </c>
      <c r="I330" s="136">
        <v>3.3000000000000002E-2</v>
      </c>
      <c r="J330" s="136">
        <v>2.5999999999999999E-2</v>
      </c>
      <c r="K330" s="136">
        <v>1.5971964245800001</v>
      </c>
      <c r="L330" s="134">
        <f t="shared" si="15"/>
        <v>0.17579808646543868</v>
      </c>
      <c r="M330" s="134">
        <f t="shared" si="16"/>
        <v>0.3</v>
      </c>
      <c r="N330" s="134">
        <f t="shared" si="17"/>
        <v>0.4</v>
      </c>
    </row>
    <row r="331" spans="1:14">
      <c r="A331" s="135" t="s">
        <v>251</v>
      </c>
      <c r="B331" s="135" t="s">
        <v>93</v>
      </c>
      <c r="C331" s="135" t="s">
        <v>150</v>
      </c>
      <c r="D331" s="135">
        <v>6170</v>
      </c>
      <c r="E331" s="136">
        <v>0.22</v>
      </c>
      <c r="F331" s="136">
        <v>50.8</v>
      </c>
      <c r="G331" s="136">
        <v>0</v>
      </c>
      <c r="H331" s="136">
        <v>0.60699999999999998</v>
      </c>
      <c r="I331" s="136">
        <v>3.3000000000000002E-2</v>
      </c>
      <c r="J331" s="136">
        <v>2.5999999999999999E-2</v>
      </c>
      <c r="K331" s="136">
        <v>2.20701617345E-2</v>
      </c>
      <c r="L331" s="134">
        <f t="shared" si="15"/>
        <v>2.4291891349106334E-3</v>
      </c>
      <c r="M331" s="134">
        <f t="shared" si="16"/>
        <v>0</v>
      </c>
      <c r="N331" s="134">
        <f t="shared" si="17"/>
        <v>0</v>
      </c>
    </row>
    <row r="332" spans="1:14">
      <c r="A332" s="135" t="s">
        <v>251</v>
      </c>
      <c r="B332" s="135" t="s">
        <v>93</v>
      </c>
      <c r="C332" s="135" t="s">
        <v>150</v>
      </c>
      <c r="D332" s="135">
        <v>6170</v>
      </c>
      <c r="E332" s="136">
        <v>0.22</v>
      </c>
      <c r="F332" s="136">
        <v>50.8</v>
      </c>
      <c r="G332" s="136">
        <v>0</v>
      </c>
      <c r="H332" s="136">
        <v>0.60699999999999998</v>
      </c>
      <c r="I332" s="136">
        <v>3.3000000000000002E-2</v>
      </c>
      <c r="J332" s="136">
        <v>2.5999999999999999E-2</v>
      </c>
      <c r="K332" s="136">
        <v>7.6838216712599994E-2</v>
      </c>
      <c r="L332" s="134">
        <f t="shared" si="15"/>
        <v>8.4573263861668392E-3</v>
      </c>
      <c r="M332" s="134">
        <f t="shared" si="16"/>
        <v>0</v>
      </c>
      <c r="N332" s="134">
        <f t="shared" si="17"/>
        <v>0</v>
      </c>
    </row>
    <row r="333" spans="1:14">
      <c r="A333" s="135" t="s">
        <v>251</v>
      </c>
      <c r="B333" s="135" t="s">
        <v>93</v>
      </c>
      <c r="C333" s="135" t="s">
        <v>150</v>
      </c>
      <c r="D333" s="135">
        <v>4110</v>
      </c>
      <c r="E333" s="136">
        <v>0.22</v>
      </c>
      <c r="F333" s="136">
        <v>50.8</v>
      </c>
      <c r="G333" s="136">
        <v>0</v>
      </c>
      <c r="H333" s="136">
        <v>0.69099999999999995</v>
      </c>
      <c r="I333" s="136">
        <v>3.5999999999999997E-2</v>
      </c>
      <c r="J333" s="136">
        <v>0.26200000000000001</v>
      </c>
      <c r="K333" s="136">
        <v>5.5966794473699997</v>
      </c>
      <c r="L333" s="134">
        <f t="shared" si="15"/>
        <v>6.2074637310596463</v>
      </c>
      <c r="M333" s="134">
        <f t="shared" si="16"/>
        <v>11.7</v>
      </c>
      <c r="N333" s="134">
        <f t="shared" si="17"/>
        <v>1.8</v>
      </c>
    </row>
    <row r="334" spans="1:14">
      <c r="A334" s="135" t="s">
        <v>251</v>
      </c>
      <c r="B334" s="135" t="s">
        <v>93</v>
      </c>
      <c r="C334" s="135" t="s">
        <v>150</v>
      </c>
      <c r="D334" s="135">
        <v>4110</v>
      </c>
      <c r="E334" s="136">
        <v>0.22</v>
      </c>
      <c r="F334" s="136">
        <v>50.8</v>
      </c>
      <c r="G334" s="136">
        <v>0</v>
      </c>
      <c r="H334" s="136">
        <v>0.69099999999999995</v>
      </c>
      <c r="I334" s="136">
        <v>3.5999999999999997E-2</v>
      </c>
      <c r="J334" s="136">
        <v>0.26200000000000001</v>
      </c>
      <c r="K334" s="136">
        <v>0.63305208084300002</v>
      </c>
      <c r="L334" s="134">
        <f t="shared" si="15"/>
        <v>0.7021391645989995</v>
      </c>
      <c r="M334" s="134">
        <f t="shared" si="16"/>
        <v>1.3</v>
      </c>
      <c r="N334" s="134">
        <f t="shared" si="17"/>
        <v>0.2</v>
      </c>
    </row>
    <row r="335" spans="1:14">
      <c r="A335" s="135" t="s">
        <v>251</v>
      </c>
      <c r="B335" s="135" t="s">
        <v>93</v>
      </c>
      <c r="C335" s="135" t="s">
        <v>150</v>
      </c>
      <c r="D335" s="135">
        <v>4110</v>
      </c>
      <c r="E335" s="136">
        <v>0.22</v>
      </c>
      <c r="F335" s="136">
        <v>50.8</v>
      </c>
      <c r="G335" s="136">
        <v>0</v>
      </c>
      <c r="H335" s="136">
        <v>0.69099999999999995</v>
      </c>
      <c r="I335" s="136">
        <v>3.5999999999999997E-2</v>
      </c>
      <c r="J335" s="136">
        <v>0.26200000000000001</v>
      </c>
      <c r="K335" s="136">
        <v>0.54246549800199995</v>
      </c>
      <c r="L335" s="134">
        <f t="shared" si="15"/>
        <v>0.60166656601728485</v>
      </c>
      <c r="M335" s="134">
        <f t="shared" si="16"/>
        <v>1.1000000000000001</v>
      </c>
      <c r="N335" s="134">
        <f t="shared" si="17"/>
        <v>0.2</v>
      </c>
    </row>
    <row r="336" spans="1:14">
      <c r="A336" s="135" t="s">
        <v>251</v>
      </c>
      <c r="B336" s="135" t="s">
        <v>93</v>
      </c>
      <c r="C336" s="135" t="s">
        <v>150</v>
      </c>
      <c r="D336" s="135">
        <v>6170</v>
      </c>
      <c r="E336" s="136">
        <v>0.22</v>
      </c>
      <c r="F336" s="136">
        <v>50.8</v>
      </c>
      <c r="G336" s="136">
        <v>0</v>
      </c>
      <c r="H336" s="136">
        <v>0.60699999999999998</v>
      </c>
      <c r="I336" s="136">
        <v>3.3000000000000002E-2</v>
      </c>
      <c r="J336" s="136">
        <v>2.5999999999999999E-2</v>
      </c>
      <c r="K336" s="136">
        <v>2.4509036966400002</v>
      </c>
      <c r="L336" s="134">
        <f t="shared" si="15"/>
        <v>0.26976280021017601</v>
      </c>
      <c r="M336" s="134">
        <f t="shared" si="16"/>
        <v>0.4</v>
      </c>
      <c r="N336" s="134">
        <f t="shared" si="17"/>
        <v>0.6</v>
      </c>
    </row>
    <row r="337" spans="1:14">
      <c r="A337" s="135" t="s">
        <v>251</v>
      </c>
      <c r="B337" s="135" t="s">
        <v>95</v>
      </c>
      <c r="C337" s="135" t="s">
        <v>150</v>
      </c>
      <c r="D337" s="135">
        <v>6172</v>
      </c>
      <c r="E337" s="136">
        <v>0.22</v>
      </c>
      <c r="F337" s="136">
        <v>50.8</v>
      </c>
      <c r="G337" s="136">
        <v>0</v>
      </c>
      <c r="H337" s="136">
        <v>0.60699999999999998</v>
      </c>
      <c r="I337" s="136">
        <v>3.3000000000000002E-2</v>
      </c>
      <c r="J337" s="136">
        <v>2.5999999999999999E-2</v>
      </c>
      <c r="K337" s="136">
        <v>3.29513377408</v>
      </c>
      <c r="L337" s="134">
        <f t="shared" si="15"/>
        <v>0.36268439073373865</v>
      </c>
      <c r="M337" s="134">
        <f t="shared" si="16"/>
        <v>0.6</v>
      </c>
      <c r="N337" s="134">
        <f t="shared" si="17"/>
        <v>0.8</v>
      </c>
    </row>
    <row r="338" spans="1:14">
      <c r="A338" s="135" t="s">
        <v>251</v>
      </c>
      <c r="B338" s="135" t="s">
        <v>95</v>
      </c>
      <c r="C338" s="135" t="s">
        <v>150</v>
      </c>
      <c r="D338" s="135">
        <v>6170</v>
      </c>
      <c r="E338" s="136">
        <v>0.22</v>
      </c>
      <c r="F338" s="136">
        <v>50.8</v>
      </c>
      <c r="G338" s="136">
        <v>0</v>
      </c>
      <c r="H338" s="136">
        <v>0.60699999999999998</v>
      </c>
      <c r="I338" s="136">
        <v>3.3000000000000002E-2</v>
      </c>
      <c r="J338" s="136">
        <v>2.5999999999999999E-2</v>
      </c>
      <c r="K338" s="136">
        <v>3.4717056727900002</v>
      </c>
      <c r="L338" s="134">
        <f t="shared" si="15"/>
        <v>0.38211907105175263</v>
      </c>
      <c r="M338" s="134">
        <f t="shared" si="16"/>
        <v>0.6</v>
      </c>
      <c r="N338" s="134">
        <f t="shared" si="17"/>
        <v>0.8</v>
      </c>
    </row>
    <row r="339" spans="1:14">
      <c r="A339" s="135" t="s">
        <v>251</v>
      </c>
      <c r="B339" s="135" t="s">
        <v>95</v>
      </c>
      <c r="C339" s="135" t="s">
        <v>150</v>
      </c>
      <c r="D339" s="135">
        <v>4110</v>
      </c>
      <c r="E339" s="136">
        <v>0.22</v>
      </c>
      <c r="F339" s="136">
        <v>50.8</v>
      </c>
      <c r="G339" s="136">
        <v>0</v>
      </c>
      <c r="H339" s="136">
        <v>0.69099999999999995</v>
      </c>
      <c r="I339" s="136">
        <v>3.5999999999999997E-2</v>
      </c>
      <c r="J339" s="136">
        <v>0.26200000000000001</v>
      </c>
      <c r="K339" s="136">
        <v>2.95241362199E-3</v>
      </c>
      <c r="L339" s="134">
        <f t="shared" si="15"/>
        <v>3.2746203619365088E-3</v>
      </c>
      <c r="M339" s="134">
        <f t="shared" si="16"/>
        <v>0</v>
      </c>
      <c r="N339" s="134">
        <f t="shared" si="17"/>
        <v>0</v>
      </c>
    </row>
    <row r="340" spans="1:14">
      <c r="A340" s="135" t="s">
        <v>251</v>
      </c>
      <c r="B340" s="135" t="s">
        <v>95</v>
      </c>
      <c r="C340" s="135" t="s">
        <v>150</v>
      </c>
      <c r="D340" s="135">
        <v>6172</v>
      </c>
      <c r="E340" s="136">
        <v>0.22</v>
      </c>
      <c r="F340" s="136">
        <v>50.8</v>
      </c>
      <c r="G340" s="136">
        <v>0</v>
      </c>
      <c r="H340" s="136">
        <v>0.60699999999999998</v>
      </c>
      <c r="I340" s="136">
        <v>3.3000000000000002E-2</v>
      </c>
      <c r="J340" s="136">
        <v>2.5999999999999999E-2</v>
      </c>
      <c r="K340" s="136">
        <v>5.3868082228399998E-2</v>
      </c>
      <c r="L340" s="134">
        <f t="shared" si="15"/>
        <v>5.9290802506058934E-3</v>
      </c>
      <c r="M340" s="134">
        <f t="shared" si="16"/>
        <v>0</v>
      </c>
      <c r="N340" s="134">
        <f t="shared" si="17"/>
        <v>0</v>
      </c>
    </row>
    <row r="341" spans="1:14">
      <c r="A341" s="135" t="s">
        <v>251</v>
      </c>
      <c r="B341" s="135" t="s">
        <v>95</v>
      </c>
      <c r="C341" s="135" t="s">
        <v>150</v>
      </c>
      <c r="D341" s="135">
        <v>6170</v>
      </c>
      <c r="E341" s="136">
        <v>0.22</v>
      </c>
      <c r="F341" s="136">
        <v>50.8</v>
      </c>
      <c r="G341" s="136">
        <v>0</v>
      </c>
      <c r="H341" s="136">
        <v>0.60699999999999998</v>
      </c>
      <c r="I341" s="136">
        <v>3.3000000000000002E-2</v>
      </c>
      <c r="J341" s="136">
        <v>2.5999999999999999E-2</v>
      </c>
      <c r="K341" s="136">
        <v>2.4791407973599999</v>
      </c>
      <c r="L341" s="134">
        <f t="shared" si="15"/>
        <v>0.27287076376275732</v>
      </c>
      <c r="M341" s="134">
        <f t="shared" si="16"/>
        <v>0.5</v>
      </c>
      <c r="N341" s="134">
        <f t="shared" si="17"/>
        <v>0.6</v>
      </c>
    </row>
    <row r="342" spans="1:14">
      <c r="A342" s="135" t="s">
        <v>251</v>
      </c>
      <c r="B342" s="135" t="s">
        <v>95</v>
      </c>
      <c r="C342" s="135" t="s">
        <v>150</v>
      </c>
      <c r="D342" s="135">
        <v>4110</v>
      </c>
      <c r="E342" s="136">
        <v>0.22</v>
      </c>
      <c r="F342" s="136">
        <v>50.8</v>
      </c>
      <c r="G342" s="136">
        <v>0</v>
      </c>
      <c r="H342" s="136">
        <v>0.69099999999999995</v>
      </c>
      <c r="I342" s="136">
        <v>3.5999999999999997E-2</v>
      </c>
      <c r="J342" s="136">
        <v>0.26200000000000001</v>
      </c>
      <c r="K342" s="136">
        <v>0.81095254533299999</v>
      </c>
      <c r="L342" s="134">
        <f t="shared" si="15"/>
        <v>0.89945449978034142</v>
      </c>
      <c r="M342" s="134">
        <f t="shared" si="16"/>
        <v>1.7</v>
      </c>
      <c r="N342" s="134">
        <f t="shared" si="17"/>
        <v>0.3</v>
      </c>
    </row>
    <row r="343" spans="1:14">
      <c r="A343" s="135" t="s">
        <v>251</v>
      </c>
      <c r="B343" s="135" t="s">
        <v>95</v>
      </c>
      <c r="C343" s="135" t="s">
        <v>150</v>
      </c>
      <c r="D343" s="135">
        <v>4110</v>
      </c>
      <c r="E343" s="136">
        <v>0.22</v>
      </c>
      <c r="F343" s="136">
        <v>50.8</v>
      </c>
      <c r="G343" s="136">
        <v>0</v>
      </c>
      <c r="H343" s="136">
        <v>0.69099999999999995</v>
      </c>
      <c r="I343" s="136">
        <v>3.5999999999999997E-2</v>
      </c>
      <c r="J343" s="136">
        <v>0.26200000000000001</v>
      </c>
      <c r="K343" s="136">
        <v>4.8551257024199997E-2</v>
      </c>
      <c r="L343" s="134">
        <f t="shared" si="15"/>
        <v>5.3849817540774357E-2</v>
      </c>
      <c r="M343" s="134">
        <f t="shared" si="16"/>
        <v>0.1</v>
      </c>
      <c r="N343" s="134">
        <f t="shared" si="17"/>
        <v>0</v>
      </c>
    </row>
    <row r="344" spans="1:14">
      <c r="A344" s="135" t="s">
        <v>251</v>
      </c>
      <c r="B344" s="135" t="s">
        <v>95</v>
      </c>
      <c r="C344" s="135" t="s">
        <v>150</v>
      </c>
      <c r="D344" s="135">
        <v>4110</v>
      </c>
      <c r="E344" s="136">
        <v>0.22</v>
      </c>
      <c r="F344" s="136">
        <v>50.8</v>
      </c>
      <c r="G344" s="136">
        <v>0</v>
      </c>
      <c r="H344" s="136">
        <v>0.69099999999999995</v>
      </c>
      <c r="I344" s="136">
        <v>3.5999999999999997E-2</v>
      </c>
      <c r="J344" s="136">
        <v>0.26200000000000001</v>
      </c>
      <c r="K344" s="136">
        <v>0.22340897842499999</v>
      </c>
      <c r="L344" s="134">
        <f t="shared" si="15"/>
        <v>0.24779034493711496</v>
      </c>
      <c r="M344" s="134">
        <f t="shared" si="16"/>
        <v>0.5</v>
      </c>
      <c r="N344" s="134">
        <f t="shared" si="17"/>
        <v>0.1</v>
      </c>
    </row>
    <row r="345" spans="1:14">
      <c r="A345" s="135" t="s">
        <v>251</v>
      </c>
      <c r="B345" s="135" t="s">
        <v>95</v>
      </c>
      <c r="C345" s="135" t="s">
        <v>150</v>
      </c>
      <c r="D345" s="135">
        <v>6170</v>
      </c>
      <c r="E345" s="136">
        <v>0.22</v>
      </c>
      <c r="F345" s="136">
        <v>50.8</v>
      </c>
      <c r="G345" s="136">
        <v>0</v>
      </c>
      <c r="H345" s="136">
        <v>0.60699999999999998</v>
      </c>
      <c r="I345" s="136">
        <v>3.3000000000000002E-2</v>
      </c>
      <c r="J345" s="136">
        <v>2.5999999999999999E-2</v>
      </c>
      <c r="K345" s="136">
        <v>0.39188235583499997</v>
      </c>
      <c r="L345" s="134">
        <f t="shared" si="15"/>
        <v>4.3133184632238995E-2</v>
      </c>
      <c r="M345" s="134">
        <f t="shared" si="16"/>
        <v>0.1</v>
      </c>
      <c r="N345" s="134">
        <f t="shared" si="17"/>
        <v>0.1</v>
      </c>
    </row>
    <row r="346" spans="1:14">
      <c r="A346" s="135" t="s">
        <v>251</v>
      </c>
      <c r="B346" s="135" t="s">
        <v>95</v>
      </c>
      <c r="C346" s="135" t="s">
        <v>150</v>
      </c>
      <c r="D346" s="135">
        <v>4110</v>
      </c>
      <c r="E346" s="136">
        <v>0.22</v>
      </c>
      <c r="F346" s="136">
        <v>50.8</v>
      </c>
      <c r="G346" s="136">
        <v>0</v>
      </c>
      <c r="H346" s="136">
        <v>0.69099999999999995</v>
      </c>
      <c r="I346" s="136">
        <v>3.5999999999999997E-2</v>
      </c>
      <c r="J346" s="136">
        <v>0.26200000000000001</v>
      </c>
      <c r="K346" s="136">
        <v>0.73845959868099997</v>
      </c>
      <c r="L346" s="134">
        <f t="shared" si="15"/>
        <v>0.81905015621705302</v>
      </c>
      <c r="M346" s="134">
        <f t="shared" si="16"/>
        <v>1.5</v>
      </c>
      <c r="N346" s="134">
        <f t="shared" si="17"/>
        <v>0.2</v>
      </c>
    </row>
    <row r="347" spans="1:14">
      <c r="A347" s="135" t="s">
        <v>251</v>
      </c>
      <c r="B347" s="135" t="s">
        <v>95</v>
      </c>
      <c r="C347" s="135" t="s">
        <v>150</v>
      </c>
      <c r="D347" s="135">
        <v>4110</v>
      </c>
      <c r="E347" s="136">
        <v>0.22</v>
      </c>
      <c r="F347" s="136">
        <v>50.8</v>
      </c>
      <c r="G347" s="136">
        <v>0</v>
      </c>
      <c r="H347" s="136">
        <v>0.69099999999999995</v>
      </c>
      <c r="I347" s="136">
        <v>3.5999999999999997E-2</v>
      </c>
      <c r="J347" s="136">
        <v>0.26200000000000001</v>
      </c>
      <c r="K347" s="136">
        <v>0.29124172875900001</v>
      </c>
      <c r="L347" s="134">
        <f t="shared" si="15"/>
        <v>0.3230259094242322</v>
      </c>
      <c r="M347" s="134">
        <f t="shared" si="16"/>
        <v>0.6</v>
      </c>
      <c r="N347" s="134">
        <f t="shared" si="17"/>
        <v>0.1</v>
      </c>
    </row>
    <row r="348" spans="1:14">
      <c r="A348" s="135" t="s">
        <v>251</v>
      </c>
      <c r="B348" s="135" t="s">
        <v>95</v>
      </c>
      <c r="C348" s="135" t="s">
        <v>150</v>
      </c>
      <c r="D348" s="135">
        <v>6170</v>
      </c>
      <c r="E348" s="136">
        <v>0.22</v>
      </c>
      <c r="F348" s="136">
        <v>50.8</v>
      </c>
      <c r="G348" s="136">
        <v>0</v>
      </c>
      <c r="H348" s="136">
        <v>0.60699999999999998</v>
      </c>
      <c r="I348" s="136">
        <v>3.3000000000000002E-2</v>
      </c>
      <c r="J348" s="136">
        <v>2.5999999999999999E-2</v>
      </c>
      <c r="K348" s="136">
        <v>0.31814782461500002</v>
      </c>
      <c r="L348" s="134">
        <f t="shared" si="15"/>
        <v>3.5017470562624338E-2</v>
      </c>
      <c r="M348" s="134">
        <f t="shared" si="16"/>
        <v>0.1</v>
      </c>
      <c r="N348" s="134">
        <f t="shared" si="17"/>
        <v>0.1</v>
      </c>
    </row>
    <row r="349" spans="1:14">
      <c r="A349" s="135" t="s">
        <v>251</v>
      </c>
      <c r="B349" s="135" t="s">
        <v>93</v>
      </c>
      <c r="C349" s="135" t="s">
        <v>150</v>
      </c>
      <c r="D349" s="135">
        <v>4110</v>
      </c>
      <c r="E349" s="136">
        <v>0.22</v>
      </c>
      <c r="F349" s="136">
        <v>50.8</v>
      </c>
      <c r="G349" s="136">
        <v>0</v>
      </c>
      <c r="H349" s="136">
        <v>0.69099999999999995</v>
      </c>
      <c r="I349" s="136">
        <v>3.5999999999999997E-2</v>
      </c>
      <c r="J349" s="136">
        <v>0.26200000000000001</v>
      </c>
      <c r="K349" s="136">
        <v>2.3704945624099998</v>
      </c>
      <c r="L349" s="134">
        <f t="shared" si="15"/>
        <v>2.6291945356543445</v>
      </c>
      <c r="M349" s="134">
        <f t="shared" si="16"/>
        <v>4.9000000000000004</v>
      </c>
      <c r="N349" s="134">
        <f t="shared" si="17"/>
        <v>0.8</v>
      </c>
    </row>
    <row r="350" spans="1:14">
      <c r="K350" s="134">
        <f t="shared" ref="K350:M350" si="18">SUM(K2:K349)</f>
        <v>435.7841650055783</v>
      </c>
      <c r="L350" s="134">
        <f t="shared" si="18"/>
        <v>558.16341902846614</v>
      </c>
      <c r="M350" s="134">
        <f t="shared" si="18"/>
        <v>1556.5000000000007</v>
      </c>
      <c r="N350">
        <f>SUM(N2:N349)</f>
        <v>348.00000000000057</v>
      </c>
    </row>
  </sheetData>
  <sortState ref="A2:H7">
    <sortCondition ref="E2:E7"/>
    <sortCondition ref="C2:C7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/>
  <dimension ref="A1:N410"/>
  <sheetViews>
    <sheetView workbookViewId="0">
      <pane ySplit="1" topLeftCell="A383" activePane="bottomLeft" state="frozen"/>
      <selection pane="bottomLeft" activeCell="N410" sqref="K410:N410"/>
    </sheetView>
  </sheetViews>
  <sheetFormatPr defaultRowHeight="15"/>
  <cols>
    <col min="1" max="1" width="30.140625" bestFit="1" customWidth="1"/>
    <col min="2" max="2" width="8.140625" style="14" bestFit="1" customWidth="1"/>
    <col min="3" max="3" width="12.7109375" bestFit="1" customWidth="1"/>
    <col min="4" max="4" width="7.85546875" style="25" bestFit="1" customWidth="1"/>
    <col min="5" max="5" width="13.7109375" style="25" bestFit="1" customWidth="1"/>
    <col min="6" max="6" width="14.7109375" style="25" bestFit="1" customWidth="1"/>
    <col min="7" max="10" width="13.7109375" bestFit="1" customWidth="1"/>
    <col min="11" max="11" width="15.7109375" bestFit="1" customWidth="1"/>
    <col min="12" max="12" width="12.42578125" customWidth="1"/>
  </cols>
  <sheetData>
    <row r="1" spans="1:14">
      <c r="A1" s="92" t="s">
        <v>211</v>
      </c>
      <c r="B1" s="92" t="s">
        <v>148</v>
      </c>
      <c r="C1" s="92" t="s">
        <v>212</v>
      </c>
      <c r="D1" s="92" t="s">
        <v>149</v>
      </c>
      <c r="E1" s="93" t="s">
        <v>213</v>
      </c>
      <c r="F1" s="93" t="s">
        <v>214</v>
      </c>
      <c r="G1" s="93" t="s">
        <v>215</v>
      </c>
      <c r="H1" s="93" t="s">
        <v>216</v>
      </c>
      <c r="I1" s="93" t="s">
        <v>217</v>
      </c>
      <c r="J1" s="93" t="s">
        <v>101</v>
      </c>
      <c r="K1" s="93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127" t="s">
        <v>236</v>
      </c>
      <c r="B2" s="127" t="s">
        <v>95</v>
      </c>
      <c r="C2" s="127" t="s">
        <v>150</v>
      </c>
      <c r="D2" s="127">
        <v>1210</v>
      </c>
      <c r="E2" s="128">
        <v>0.22</v>
      </c>
      <c r="F2" s="128">
        <v>50.8</v>
      </c>
      <c r="G2" s="128">
        <v>0</v>
      </c>
      <c r="H2" s="128">
        <v>1.2450000000000001</v>
      </c>
      <c r="I2" s="128">
        <v>0.21299999999999999</v>
      </c>
      <c r="J2" s="128">
        <v>0.28799999999999998</v>
      </c>
      <c r="K2" s="128">
        <v>2.2296889289499999</v>
      </c>
      <c r="L2" s="134">
        <f>F2*J2*K2/12</f>
        <v>2.7184367421758395</v>
      </c>
      <c r="M2" s="134">
        <f>ROUND(2.721*H2*L2,1)</f>
        <v>9.1999999999999993</v>
      </c>
      <c r="N2" s="134">
        <f>ROUND((2.721*I2*L2)+(E2*K2),1)</f>
        <v>2.1</v>
      </c>
    </row>
    <row r="3" spans="1:14" s="14" customFormat="1">
      <c r="A3" s="127" t="s">
        <v>236</v>
      </c>
      <c r="B3" s="127" t="s">
        <v>95</v>
      </c>
      <c r="C3" s="127" t="s">
        <v>150</v>
      </c>
      <c r="D3" s="127">
        <v>1210</v>
      </c>
      <c r="E3" s="128">
        <v>0.22</v>
      </c>
      <c r="F3" s="128">
        <v>50.8</v>
      </c>
      <c r="G3" s="128">
        <v>0</v>
      </c>
      <c r="H3" s="128">
        <v>1.2450000000000001</v>
      </c>
      <c r="I3" s="128">
        <v>0.21299999999999999</v>
      </c>
      <c r="J3" s="128">
        <v>0.28799999999999998</v>
      </c>
      <c r="K3" s="128">
        <v>4.7554619061399999</v>
      </c>
      <c r="L3" s="134">
        <f t="shared" ref="L3:L66" si="0">F3*J3*K3/12</f>
        <v>5.7978591559658872</v>
      </c>
      <c r="M3" s="134">
        <f t="shared" ref="M3:M66" si="1">ROUND(2.721*H3*L3,1)</f>
        <v>19.600000000000001</v>
      </c>
      <c r="N3" s="134">
        <f t="shared" ref="N3:N66" si="2">ROUND((2.721*I3*L3)+(E3*K3),1)</f>
        <v>4.4000000000000004</v>
      </c>
    </row>
    <row r="4" spans="1:14" s="14" customFormat="1">
      <c r="A4" s="127" t="s">
        <v>236</v>
      </c>
      <c r="B4" s="127" t="s">
        <v>95</v>
      </c>
      <c r="C4" s="127" t="s">
        <v>150</v>
      </c>
      <c r="D4" s="127">
        <v>5120</v>
      </c>
      <c r="E4" s="128">
        <v>0.22</v>
      </c>
      <c r="F4" s="128">
        <v>50.8</v>
      </c>
      <c r="G4" s="128">
        <v>0</v>
      </c>
      <c r="H4" s="128">
        <v>0.505</v>
      </c>
      <c r="I4" s="128">
        <v>6.8000000000000005E-2</v>
      </c>
      <c r="J4" s="128">
        <v>5.2999999999999999E-2</v>
      </c>
      <c r="K4" s="128">
        <v>5.8508396722399998E-2</v>
      </c>
      <c r="L4" s="134">
        <f t="shared" si="0"/>
        <v>1.3127333944615812E-2</v>
      </c>
      <c r="M4" s="134">
        <f t="shared" si="1"/>
        <v>0</v>
      </c>
      <c r="N4" s="134">
        <f t="shared" si="2"/>
        <v>0</v>
      </c>
    </row>
    <row r="5" spans="1:14" s="14" customFormat="1">
      <c r="A5" s="127" t="s">
        <v>236</v>
      </c>
      <c r="B5" s="127" t="s">
        <v>95</v>
      </c>
      <c r="C5" s="127" t="s">
        <v>150</v>
      </c>
      <c r="D5" s="127">
        <v>5120</v>
      </c>
      <c r="E5" s="128">
        <v>0.22</v>
      </c>
      <c r="F5" s="128">
        <v>50.8</v>
      </c>
      <c r="G5" s="128">
        <v>0</v>
      </c>
      <c r="H5" s="128">
        <v>0.505</v>
      </c>
      <c r="I5" s="128">
        <v>6.8000000000000005E-2</v>
      </c>
      <c r="J5" s="128">
        <v>5.2999999999999999E-2</v>
      </c>
      <c r="K5" s="128">
        <v>4.1136828745799998E-2</v>
      </c>
      <c r="L5" s="134">
        <f t="shared" si="0"/>
        <v>9.2297331429326574E-3</v>
      </c>
      <c r="M5" s="134">
        <f t="shared" si="1"/>
        <v>0</v>
      </c>
      <c r="N5" s="134">
        <f t="shared" si="2"/>
        <v>0</v>
      </c>
    </row>
    <row r="6" spans="1:14" s="14" customFormat="1">
      <c r="A6" s="127" t="s">
        <v>236</v>
      </c>
      <c r="B6" s="127" t="s">
        <v>93</v>
      </c>
      <c r="C6" s="127" t="s">
        <v>150</v>
      </c>
      <c r="D6" s="127">
        <v>1210</v>
      </c>
      <c r="E6" s="128">
        <v>0.22</v>
      </c>
      <c r="F6" s="128">
        <v>50.8</v>
      </c>
      <c r="G6" s="128">
        <v>0</v>
      </c>
      <c r="H6" s="128">
        <v>1.2450000000000001</v>
      </c>
      <c r="I6" s="128">
        <v>0.21299999999999999</v>
      </c>
      <c r="J6" s="128">
        <v>0.28799999999999998</v>
      </c>
      <c r="K6" s="128">
        <v>1.21375642837</v>
      </c>
      <c r="L6" s="134">
        <f t="shared" si="0"/>
        <v>1.4798118374687037</v>
      </c>
      <c r="M6" s="134">
        <f t="shared" si="1"/>
        <v>5</v>
      </c>
      <c r="N6" s="134">
        <f t="shared" si="2"/>
        <v>1.1000000000000001</v>
      </c>
    </row>
    <row r="7" spans="1:14" s="14" customFormat="1">
      <c r="A7" s="127" t="s">
        <v>236</v>
      </c>
      <c r="B7" s="127" t="s">
        <v>91</v>
      </c>
      <c r="C7" s="127" t="s">
        <v>150</v>
      </c>
      <c r="D7" s="127">
        <v>1210</v>
      </c>
      <c r="E7" s="128">
        <v>0.22</v>
      </c>
      <c r="F7" s="128">
        <v>50.8</v>
      </c>
      <c r="G7" s="128">
        <v>0</v>
      </c>
      <c r="H7" s="128">
        <v>1.2450000000000001</v>
      </c>
      <c r="I7" s="128">
        <v>0.21299999999999999</v>
      </c>
      <c r="J7" s="128">
        <v>0.28799999999999998</v>
      </c>
      <c r="K7" s="128">
        <v>1.66250837962</v>
      </c>
      <c r="L7" s="134">
        <f t="shared" si="0"/>
        <v>2.0269302164327034</v>
      </c>
      <c r="M7" s="134">
        <f t="shared" si="1"/>
        <v>6.9</v>
      </c>
      <c r="N7" s="134">
        <f t="shared" si="2"/>
        <v>1.5</v>
      </c>
    </row>
    <row r="8" spans="1:14" s="14" customFormat="1">
      <c r="A8" s="127" t="s">
        <v>236</v>
      </c>
      <c r="B8" s="127" t="s">
        <v>95</v>
      </c>
      <c r="C8" s="127" t="s">
        <v>150</v>
      </c>
      <c r="D8" s="127">
        <v>1210</v>
      </c>
      <c r="E8" s="128">
        <v>0.22</v>
      </c>
      <c r="F8" s="128">
        <v>50.8</v>
      </c>
      <c r="G8" s="128">
        <v>0</v>
      </c>
      <c r="H8" s="128">
        <v>1.2450000000000001</v>
      </c>
      <c r="I8" s="128">
        <v>0.21299999999999999</v>
      </c>
      <c r="J8" s="128">
        <v>0.28799999999999998</v>
      </c>
      <c r="K8" s="128">
        <v>2.5217985195799999</v>
      </c>
      <c r="L8" s="134">
        <f t="shared" si="0"/>
        <v>3.0745767550719356</v>
      </c>
      <c r="M8" s="134">
        <f t="shared" si="1"/>
        <v>10.4</v>
      </c>
      <c r="N8" s="134">
        <f t="shared" si="2"/>
        <v>2.2999999999999998</v>
      </c>
    </row>
    <row r="9" spans="1:14" s="14" customFormat="1">
      <c r="A9" s="127" t="s">
        <v>236</v>
      </c>
      <c r="B9" s="127" t="s">
        <v>93</v>
      </c>
      <c r="C9" s="127" t="s">
        <v>150</v>
      </c>
      <c r="D9" s="127">
        <v>1210</v>
      </c>
      <c r="E9" s="128">
        <v>0.22</v>
      </c>
      <c r="F9" s="128">
        <v>50.8</v>
      </c>
      <c r="G9" s="128">
        <v>0</v>
      </c>
      <c r="H9" s="128">
        <v>1.2450000000000001</v>
      </c>
      <c r="I9" s="128">
        <v>0.21299999999999999</v>
      </c>
      <c r="J9" s="128">
        <v>0.28799999999999998</v>
      </c>
      <c r="K9" s="128">
        <v>3.80027623389</v>
      </c>
      <c r="L9" s="134">
        <f t="shared" si="0"/>
        <v>4.633296784358687</v>
      </c>
      <c r="M9" s="134">
        <f t="shared" si="1"/>
        <v>15.7</v>
      </c>
      <c r="N9" s="134">
        <f t="shared" si="2"/>
        <v>3.5</v>
      </c>
    </row>
    <row r="10" spans="1:14" s="14" customFormat="1">
      <c r="A10" s="127" t="s">
        <v>236</v>
      </c>
      <c r="B10" s="127" t="s">
        <v>93</v>
      </c>
      <c r="C10" s="127" t="s">
        <v>150</v>
      </c>
      <c r="D10" s="127">
        <v>4110</v>
      </c>
      <c r="E10" s="128">
        <v>0.22</v>
      </c>
      <c r="F10" s="128">
        <v>50.8</v>
      </c>
      <c r="G10" s="128">
        <v>0</v>
      </c>
      <c r="H10" s="128">
        <v>0.69099999999999995</v>
      </c>
      <c r="I10" s="128">
        <v>3.5999999999999997E-2</v>
      </c>
      <c r="J10" s="128">
        <v>0.26200000000000001</v>
      </c>
      <c r="K10" s="128">
        <v>0.282807172562</v>
      </c>
      <c r="L10" s="134">
        <f t="shared" si="0"/>
        <v>0.31367086199426625</v>
      </c>
      <c r="M10" s="134">
        <f t="shared" si="1"/>
        <v>0.6</v>
      </c>
      <c r="N10" s="134">
        <f t="shared" si="2"/>
        <v>0.1</v>
      </c>
    </row>
    <row r="11" spans="1:14" s="14" customFormat="1">
      <c r="A11" s="127" t="s">
        <v>236</v>
      </c>
      <c r="B11" s="127" t="s">
        <v>93</v>
      </c>
      <c r="C11" s="127" t="s">
        <v>150</v>
      </c>
      <c r="D11" s="127">
        <v>1210</v>
      </c>
      <c r="E11" s="128">
        <v>0.22</v>
      </c>
      <c r="F11" s="128">
        <v>50.8</v>
      </c>
      <c r="G11" s="128">
        <v>0</v>
      </c>
      <c r="H11" s="128">
        <v>1.2450000000000001</v>
      </c>
      <c r="I11" s="128">
        <v>0.21299999999999999</v>
      </c>
      <c r="J11" s="128">
        <v>0.28799999999999998</v>
      </c>
      <c r="K11" s="128">
        <v>4.2632962337100002</v>
      </c>
      <c r="L11" s="134">
        <f t="shared" si="0"/>
        <v>5.1978107681392318</v>
      </c>
      <c r="M11" s="134">
        <f t="shared" si="1"/>
        <v>17.600000000000001</v>
      </c>
      <c r="N11" s="134">
        <f t="shared" si="2"/>
        <v>4</v>
      </c>
    </row>
    <row r="12" spans="1:14" s="14" customFormat="1">
      <c r="A12" s="127" t="s">
        <v>236</v>
      </c>
      <c r="B12" s="127" t="s">
        <v>93</v>
      </c>
      <c r="C12" s="127" t="s">
        <v>150</v>
      </c>
      <c r="D12" s="127">
        <v>1210</v>
      </c>
      <c r="E12" s="128">
        <v>0.22</v>
      </c>
      <c r="F12" s="128">
        <v>50.8</v>
      </c>
      <c r="G12" s="128">
        <v>0</v>
      </c>
      <c r="H12" s="128">
        <v>1.2450000000000001</v>
      </c>
      <c r="I12" s="128">
        <v>0.21299999999999999</v>
      </c>
      <c r="J12" s="128">
        <v>0.28799999999999998</v>
      </c>
      <c r="K12" s="128">
        <v>8.6835935765799996E-2</v>
      </c>
      <c r="L12" s="134">
        <f t="shared" si="0"/>
        <v>0.10587037288566335</v>
      </c>
      <c r="M12" s="134">
        <f t="shared" si="1"/>
        <v>0.4</v>
      </c>
      <c r="N12" s="134">
        <f t="shared" si="2"/>
        <v>0.1</v>
      </c>
    </row>
    <row r="13" spans="1:14" s="14" customFormat="1">
      <c r="A13" s="127" t="s">
        <v>236</v>
      </c>
      <c r="B13" s="127" t="s">
        <v>93</v>
      </c>
      <c r="C13" s="127" t="s">
        <v>150</v>
      </c>
      <c r="D13" s="127">
        <v>1210</v>
      </c>
      <c r="E13" s="128">
        <v>0.22</v>
      </c>
      <c r="F13" s="128">
        <v>50.8</v>
      </c>
      <c r="G13" s="128">
        <v>0</v>
      </c>
      <c r="H13" s="128">
        <v>1.2450000000000001</v>
      </c>
      <c r="I13" s="128">
        <v>0.21299999999999999</v>
      </c>
      <c r="J13" s="128">
        <v>0.28799999999999998</v>
      </c>
      <c r="K13" s="128">
        <v>0.123147246424</v>
      </c>
      <c r="L13" s="134">
        <f t="shared" si="0"/>
        <v>0.15014112284014078</v>
      </c>
      <c r="M13" s="134">
        <f t="shared" si="1"/>
        <v>0.5</v>
      </c>
      <c r="N13" s="134">
        <f t="shared" si="2"/>
        <v>0.1</v>
      </c>
    </row>
    <row r="14" spans="1:14" s="14" customFormat="1">
      <c r="A14" s="127" t="s">
        <v>236</v>
      </c>
      <c r="B14" s="127" t="s">
        <v>93</v>
      </c>
      <c r="C14" s="127" t="s">
        <v>150</v>
      </c>
      <c r="D14" s="127">
        <v>1210</v>
      </c>
      <c r="E14" s="128">
        <v>0.22</v>
      </c>
      <c r="F14" s="128">
        <v>50.8</v>
      </c>
      <c r="G14" s="128">
        <v>0</v>
      </c>
      <c r="H14" s="128">
        <v>1.2450000000000001</v>
      </c>
      <c r="I14" s="128">
        <v>0.21299999999999999</v>
      </c>
      <c r="J14" s="128">
        <v>0.28799999999999998</v>
      </c>
      <c r="K14" s="128">
        <v>2.51427941698E-2</v>
      </c>
      <c r="L14" s="134">
        <f t="shared" si="0"/>
        <v>3.0654094651820157E-2</v>
      </c>
      <c r="M14" s="134">
        <f t="shared" si="1"/>
        <v>0.1</v>
      </c>
      <c r="N14" s="134">
        <f t="shared" si="2"/>
        <v>0</v>
      </c>
    </row>
    <row r="15" spans="1:14" s="14" customFormat="1">
      <c r="A15" s="127" t="s">
        <v>236</v>
      </c>
      <c r="B15" s="127" t="s">
        <v>93</v>
      </c>
      <c r="C15" s="127" t="s">
        <v>150</v>
      </c>
      <c r="D15" s="127">
        <v>4110</v>
      </c>
      <c r="E15" s="128">
        <v>0.22</v>
      </c>
      <c r="F15" s="128">
        <v>50.8</v>
      </c>
      <c r="G15" s="128">
        <v>0</v>
      </c>
      <c r="H15" s="128">
        <v>0.69099999999999995</v>
      </c>
      <c r="I15" s="128">
        <v>3.5999999999999997E-2</v>
      </c>
      <c r="J15" s="128">
        <v>0.26200000000000001</v>
      </c>
      <c r="K15" s="128">
        <v>1.8860098802900001</v>
      </c>
      <c r="L15" s="134">
        <f t="shared" si="0"/>
        <v>2.0918364252256487</v>
      </c>
      <c r="M15" s="134">
        <f t="shared" si="1"/>
        <v>3.9</v>
      </c>
      <c r="N15" s="134">
        <f t="shared" si="2"/>
        <v>0.6</v>
      </c>
    </row>
    <row r="16" spans="1:14" s="14" customFormat="1">
      <c r="A16" s="127" t="s">
        <v>236</v>
      </c>
      <c r="B16" s="126"/>
      <c r="C16" s="127" t="s">
        <v>150</v>
      </c>
      <c r="D16" s="127">
        <v>1210</v>
      </c>
      <c r="E16" s="128">
        <v>0.22</v>
      </c>
      <c r="F16" s="128">
        <v>50.8</v>
      </c>
      <c r="G16" s="128">
        <v>0</v>
      </c>
      <c r="H16" s="128">
        <v>1.2450000000000001</v>
      </c>
      <c r="I16" s="128">
        <v>0.21299999999999999</v>
      </c>
      <c r="J16" s="128">
        <v>0.28799999999999998</v>
      </c>
      <c r="K16" s="128">
        <v>0.199844031482</v>
      </c>
      <c r="L16" s="134">
        <f t="shared" si="0"/>
        <v>0.24364984318285435</v>
      </c>
      <c r="M16" s="134">
        <f t="shared" si="1"/>
        <v>0.8</v>
      </c>
      <c r="N16" s="134">
        <f t="shared" si="2"/>
        <v>0.2</v>
      </c>
    </row>
    <row r="17" spans="1:14" s="14" customFormat="1">
      <c r="A17" s="127" t="s">
        <v>236</v>
      </c>
      <c r="B17" s="126"/>
      <c r="C17" s="127" t="s">
        <v>150</v>
      </c>
      <c r="D17" s="127">
        <v>1210</v>
      </c>
      <c r="E17" s="128">
        <v>0.22</v>
      </c>
      <c r="F17" s="128">
        <v>50.8</v>
      </c>
      <c r="G17" s="128">
        <v>0</v>
      </c>
      <c r="H17" s="128">
        <v>1.2450000000000001</v>
      </c>
      <c r="I17" s="128">
        <v>0.21299999999999999</v>
      </c>
      <c r="J17" s="128">
        <v>0.28799999999999998</v>
      </c>
      <c r="K17" s="128">
        <v>1.3627425213600001E-2</v>
      </c>
      <c r="L17" s="134">
        <f t="shared" si="0"/>
        <v>1.6614556820421119E-2</v>
      </c>
      <c r="M17" s="134">
        <f t="shared" si="1"/>
        <v>0.1</v>
      </c>
      <c r="N17" s="134">
        <f t="shared" si="2"/>
        <v>0</v>
      </c>
    </row>
    <row r="18" spans="1:14" s="14" customFormat="1">
      <c r="A18" s="127" t="s">
        <v>236</v>
      </c>
      <c r="B18" s="126"/>
      <c r="C18" s="127" t="s">
        <v>150</v>
      </c>
      <c r="D18" s="127">
        <v>1210</v>
      </c>
      <c r="E18" s="128">
        <v>0.22</v>
      </c>
      <c r="F18" s="128">
        <v>50.8</v>
      </c>
      <c r="G18" s="128">
        <v>0</v>
      </c>
      <c r="H18" s="128">
        <v>1.2450000000000001</v>
      </c>
      <c r="I18" s="128">
        <v>0.21299999999999999</v>
      </c>
      <c r="J18" s="128">
        <v>0.28799999999999998</v>
      </c>
      <c r="K18" s="128">
        <v>7.9857790283900006E-3</v>
      </c>
      <c r="L18" s="134">
        <f t="shared" si="0"/>
        <v>9.7362617914130874E-3</v>
      </c>
      <c r="M18" s="134">
        <f t="shared" si="1"/>
        <v>0</v>
      </c>
      <c r="N18" s="134">
        <f t="shared" si="2"/>
        <v>0</v>
      </c>
    </row>
    <row r="19" spans="1:14" s="14" customFormat="1">
      <c r="A19" s="127" t="s">
        <v>236</v>
      </c>
      <c r="B19" s="126"/>
      <c r="C19" s="127" t="s">
        <v>150</v>
      </c>
      <c r="D19" s="127">
        <v>1210</v>
      </c>
      <c r="E19" s="128">
        <v>0.22</v>
      </c>
      <c r="F19" s="128">
        <v>50.8</v>
      </c>
      <c r="G19" s="128">
        <v>0</v>
      </c>
      <c r="H19" s="128">
        <v>1.2450000000000001</v>
      </c>
      <c r="I19" s="128">
        <v>0.21299999999999999</v>
      </c>
      <c r="J19" s="128">
        <v>0.28799999999999998</v>
      </c>
      <c r="K19" s="128">
        <v>3.8283854727299997E-2</v>
      </c>
      <c r="L19" s="134">
        <f t="shared" si="0"/>
        <v>4.6675675683524154E-2</v>
      </c>
      <c r="M19" s="134">
        <f t="shared" si="1"/>
        <v>0.2</v>
      </c>
      <c r="N19" s="134">
        <f t="shared" si="2"/>
        <v>0</v>
      </c>
    </row>
    <row r="20" spans="1:14" s="14" customFormat="1">
      <c r="A20" s="127" t="s">
        <v>236</v>
      </c>
      <c r="B20" s="126"/>
      <c r="C20" s="127" t="s">
        <v>150</v>
      </c>
      <c r="D20" s="127">
        <v>1210</v>
      </c>
      <c r="E20" s="128">
        <v>0.22</v>
      </c>
      <c r="F20" s="128">
        <v>50.8</v>
      </c>
      <c r="G20" s="128">
        <v>0</v>
      </c>
      <c r="H20" s="128">
        <v>1.2450000000000001</v>
      </c>
      <c r="I20" s="128">
        <v>0.21299999999999999</v>
      </c>
      <c r="J20" s="128">
        <v>0.28799999999999998</v>
      </c>
      <c r="K20" s="128">
        <v>6.7861546779600004E-2</v>
      </c>
      <c r="L20" s="134">
        <f t="shared" si="0"/>
        <v>8.2736797833688314E-2</v>
      </c>
      <c r="M20" s="134">
        <f t="shared" si="1"/>
        <v>0.3</v>
      </c>
      <c r="N20" s="134">
        <f t="shared" si="2"/>
        <v>0.1</v>
      </c>
    </row>
    <row r="21" spans="1:14" s="14" customFormat="1">
      <c r="A21" s="127" t="s">
        <v>236</v>
      </c>
      <c r="B21" s="126"/>
      <c r="C21" s="127" t="s">
        <v>150</v>
      </c>
      <c r="D21" s="127">
        <v>1210</v>
      </c>
      <c r="E21" s="128">
        <v>0.22</v>
      </c>
      <c r="F21" s="128">
        <v>50.8</v>
      </c>
      <c r="G21" s="128">
        <v>0</v>
      </c>
      <c r="H21" s="128">
        <v>1.2450000000000001</v>
      </c>
      <c r="I21" s="128">
        <v>0.21299999999999999</v>
      </c>
      <c r="J21" s="128">
        <v>0.28799999999999998</v>
      </c>
      <c r="K21" s="128">
        <v>1.54902688215E-3</v>
      </c>
      <c r="L21" s="134">
        <f t="shared" si="0"/>
        <v>1.8885735747172798E-3</v>
      </c>
      <c r="M21" s="134">
        <f t="shared" si="1"/>
        <v>0</v>
      </c>
      <c r="N21" s="134">
        <f t="shared" si="2"/>
        <v>0</v>
      </c>
    </row>
    <row r="22" spans="1:14" s="14" customFormat="1">
      <c r="A22" s="127" t="s">
        <v>236</v>
      </c>
      <c r="B22" s="126"/>
      <c r="C22" s="127" t="s">
        <v>150</v>
      </c>
      <c r="D22" s="127">
        <v>5120</v>
      </c>
      <c r="E22" s="128">
        <v>0.22</v>
      </c>
      <c r="F22" s="128">
        <v>50.8</v>
      </c>
      <c r="G22" s="128">
        <v>0</v>
      </c>
      <c r="H22" s="128">
        <v>0.505</v>
      </c>
      <c r="I22" s="128">
        <v>6.8000000000000005E-2</v>
      </c>
      <c r="J22" s="128">
        <v>5.2999999999999999E-2</v>
      </c>
      <c r="K22" s="128">
        <v>4.9258646879499999</v>
      </c>
      <c r="L22" s="134">
        <f t="shared" si="0"/>
        <v>1.1051998404863814</v>
      </c>
      <c r="M22" s="134">
        <f t="shared" si="1"/>
        <v>1.5</v>
      </c>
      <c r="N22" s="134">
        <f t="shared" si="2"/>
        <v>1.3</v>
      </c>
    </row>
    <row r="23" spans="1:14" s="14" customFormat="1">
      <c r="A23" s="127" t="s">
        <v>236</v>
      </c>
      <c r="B23" s="127" t="s">
        <v>95</v>
      </c>
      <c r="C23" s="127" t="s">
        <v>150</v>
      </c>
      <c r="D23" s="127">
        <v>1210</v>
      </c>
      <c r="E23" s="128">
        <v>0.22</v>
      </c>
      <c r="F23" s="128">
        <v>50.8</v>
      </c>
      <c r="G23" s="128">
        <v>0</v>
      </c>
      <c r="H23" s="128">
        <v>1.2450000000000001</v>
      </c>
      <c r="I23" s="128">
        <v>0.21299999999999999</v>
      </c>
      <c r="J23" s="128">
        <v>0.28799999999999998</v>
      </c>
      <c r="K23" s="128">
        <v>28.706887970499999</v>
      </c>
      <c r="L23" s="134">
        <f t="shared" si="0"/>
        <v>34.999437813633598</v>
      </c>
      <c r="M23" s="134">
        <f t="shared" si="1"/>
        <v>118.6</v>
      </c>
      <c r="N23" s="134">
        <f t="shared" si="2"/>
        <v>26.6</v>
      </c>
    </row>
    <row r="24" spans="1:14" s="14" customFormat="1">
      <c r="A24" s="127" t="s">
        <v>236</v>
      </c>
      <c r="B24" s="127" t="s">
        <v>95</v>
      </c>
      <c r="C24" s="127" t="s">
        <v>150</v>
      </c>
      <c r="D24" s="127">
        <v>5120</v>
      </c>
      <c r="E24" s="128">
        <v>0.22</v>
      </c>
      <c r="F24" s="128">
        <v>50.8</v>
      </c>
      <c r="G24" s="128">
        <v>0</v>
      </c>
      <c r="H24" s="128">
        <v>0.505</v>
      </c>
      <c r="I24" s="128">
        <v>6.8000000000000005E-2</v>
      </c>
      <c r="J24" s="128">
        <v>5.2999999999999999E-2</v>
      </c>
      <c r="K24" s="128">
        <v>1.10044499553E-2</v>
      </c>
      <c r="L24" s="134">
        <f t="shared" si="0"/>
        <v>2.4690317549708098E-3</v>
      </c>
      <c r="M24" s="134">
        <f t="shared" si="1"/>
        <v>0</v>
      </c>
      <c r="N24" s="134">
        <f t="shared" si="2"/>
        <v>0</v>
      </c>
    </row>
    <row r="25" spans="1:14" s="14" customFormat="1">
      <c r="A25" s="127" t="s">
        <v>236</v>
      </c>
      <c r="B25" s="127" t="s">
        <v>95</v>
      </c>
      <c r="C25" s="127" t="s">
        <v>150</v>
      </c>
      <c r="D25" s="127">
        <v>4220</v>
      </c>
      <c r="E25" s="128">
        <v>0.22</v>
      </c>
      <c r="F25" s="128">
        <v>50.8</v>
      </c>
      <c r="G25" s="128">
        <v>0</v>
      </c>
      <c r="H25" s="128">
        <v>0.69099999999999995</v>
      </c>
      <c r="I25" s="128">
        <v>3.5999999999999997E-2</v>
      </c>
      <c r="J25" s="128">
        <v>0.26200000000000001</v>
      </c>
      <c r="K25" s="128">
        <v>3.04842106661</v>
      </c>
      <c r="L25" s="134">
        <f t="shared" si="0"/>
        <v>3.3811054190127048</v>
      </c>
      <c r="M25" s="134">
        <f t="shared" si="1"/>
        <v>6.4</v>
      </c>
      <c r="N25" s="134">
        <f t="shared" si="2"/>
        <v>1</v>
      </c>
    </row>
    <row r="26" spans="1:14" s="14" customFormat="1">
      <c r="A26" s="127" t="s">
        <v>236</v>
      </c>
      <c r="B26" s="127" t="s">
        <v>93</v>
      </c>
      <c r="C26" s="127" t="s">
        <v>150</v>
      </c>
      <c r="D26" s="127">
        <v>1210</v>
      </c>
      <c r="E26" s="128">
        <v>0.22</v>
      </c>
      <c r="F26" s="128">
        <v>50.8</v>
      </c>
      <c r="G26" s="128">
        <v>0</v>
      </c>
      <c r="H26" s="128">
        <v>1.2450000000000001</v>
      </c>
      <c r="I26" s="128">
        <v>0.21299999999999999</v>
      </c>
      <c r="J26" s="128">
        <v>0.28799999999999998</v>
      </c>
      <c r="K26" s="128">
        <v>1.6559025656399999</v>
      </c>
      <c r="L26" s="134">
        <f t="shared" si="0"/>
        <v>2.0188764080282877</v>
      </c>
      <c r="M26" s="134">
        <f t="shared" si="1"/>
        <v>6.8</v>
      </c>
      <c r="N26" s="134">
        <f t="shared" si="2"/>
        <v>1.5</v>
      </c>
    </row>
    <row r="27" spans="1:14" s="14" customFormat="1">
      <c r="A27" s="127" t="s">
        <v>236</v>
      </c>
      <c r="B27" s="127" t="s">
        <v>95</v>
      </c>
      <c r="C27" s="127" t="s">
        <v>150</v>
      </c>
      <c r="D27" s="127">
        <v>1210</v>
      </c>
      <c r="E27" s="128">
        <v>0.22</v>
      </c>
      <c r="F27" s="128">
        <v>50.8</v>
      </c>
      <c r="G27" s="128">
        <v>0</v>
      </c>
      <c r="H27" s="128">
        <v>1.2450000000000001</v>
      </c>
      <c r="I27" s="128">
        <v>0.21299999999999999</v>
      </c>
      <c r="J27" s="128">
        <v>0.28799999999999998</v>
      </c>
      <c r="K27" s="128">
        <v>39.825606506500002</v>
      </c>
      <c r="L27" s="134">
        <f t="shared" si="0"/>
        <v>48.555379452724793</v>
      </c>
      <c r="M27" s="134">
        <f t="shared" si="1"/>
        <v>164.5</v>
      </c>
      <c r="N27" s="134">
        <f t="shared" si="2"/>
        <v>36.9</v>
      </c>
    </row>
    <row r="28" spans="1:14" s="14" customFormat="1">
      <c r="A28" s="127" t="s">
        <v>236</v>
      </c>
      <c r="B28" s="127" t="s">
        <v>95</v>
      </c>
      <c r="C28" s="127" t="s">
        <v>150</v>
      </c>
      <c r="D28" s="127">
        <v>5120</v>
      </c>
      <c r="E28" s="128">
        <v>0.22</v>
      </c>
      <c r="F28" s="128">
        <v>50.8</v>
      </c>
      <c r="G28" s="128">
        <v>0</v>
      </c>
      <c r="H28" s="128">
        <v>0.505</v>
      </c>
      <c r="I28" s="128">
        <v>6.8000000000000005E-2</v>
      </c>
      <c r="J28" s="128">
        <v>5.2999999999999999E-2</v>
      </c>
      <c r="K28" s="128">
        <v>0.16108425689700001</v>
      </c>
      <c r="L28" s="134">
        <f t="shared" si="0"/>
        <v>3.6141937772456896E-2</v>
      </c>
      <c r="M28" s="134">
        <f t="shared" si="1"/>
        <v>0</v>
      </c>
      <c r="N28" s="134">
        <f t="shared" si="2"/>
        <v>0</v>
      </c>
    </row>
    <row r="29" spans="1:14" s="14" customFormat="1">
      <c r="A29" s="127" t="s">
        <v>236</v>
      </c>
      <c r="B29" s="127" t="s">
        <v>95</v>
      </c>
      <c r="C29" s="127" t="s">
        <v>150</v>
      </c>
      <c r="D29" s="127">
        <v>5120</v>
      </c>
      <c r="E29" s="128">
        <v>0.22</v>
      </c>
      <c r="F29" s="128">
        <v>50.8</v>
      </c>
      <c r="G29" s="128">
        <v>0</v>
      </c>
      <c r="H29" s="128">
        <v>0.505</v>
      </c>
      <c r="I29" s="128">
        <v>6.8000000000000005E-2</v>
      </c>
      <c r="J29" s="128">
        <v>5.2999999999999999E-2</v>
      </c>
      <c r="K29" s="128">
        <v>4.42160621889E-2</v>
      </c>
      <c r="L29" s="134">
        <f t="shared" si="0"/>
        <v>9.9206104864495281E-3</v>
      </c>
      <c r="M29" s="134">
        <f t="shared" si="1"/>
        <v>0</v>
      </c>
      <c r="N29" s="134">
        <f t="shared" si="2"/>
        <v>0</v>
      </c>
    </row>
    <row r="30" spans="1:14">
      <c r="A30" s="127" t="s">
        <v>236</v>
      </c>
      <c r="B30" s="127" t="s">
        <v>95</v>
      </c>
      <c r="C30" s="127" t="s">
        <v>150</v>
      </c>
      <c r="D30" s="127">
        <v>4110</v>
      </c>
      <c r="E30" s="128">
        <v>0.22</v>
      </c>
      <c r="F30" s="128">
        <v>50.8</v>
      </c>
      <c r="G30" s="128">
        <v>0</v>
      </c>
      <c r="H30" s="128">
        <v>0.69099999999999995</v>
      </c>
      <c r="I30" s="128">
        <v>3.5999999999999997E-2</v>
      </c>
      <c r="J30" s="128">
        <v>0.26200000000000001</v>
      </c>
      <c r="K30" s="128">
        <v>1.1170935969</v>
      </c>
      <c r="L30" s="134">
        <f t="shared" si="0"/>
        <v>1.23900574477502</v>
      </c>
      <c r="M30" s="134">
        <f t="shared" si="1"/>
        <v>2.2999999999999998</v>
      </c>
      <c r="N30" s="134">
        <f t="shared" si="2"/>
        <v>0.4</v>
      </c>
    </row>
    <row r="31" spans="1:14">
      <c r="A31" s="127" t="s">
        <v>236</v>
      </c>
      <c r="B31" s="127" t="s">
        <v>95</v>
      </c>
      <c r="C31" s="127" t="s">
        <v>150</v>
      </c>
      <c r="D31" s="127">
        <v>4110</v>
      </c>
      <c r="E31" s="128">
        <v>0.22</v>
      </c>
      <c r="F31" s="128">
        <v>50.8</v>
      </c>
      <c r="G31" s="128">
        <v>0</v>
      </c>
      <c r="H31" s="128">
        <v>0.69099999999999995</v>
      </c>
      <c r="I31" s="128">
        <v>3.5999999999999997E-2</v>
      </c>
      <c r="J31" s="128">
        <v>0.26200000000000001</v>
      </c>
      <c r="K31" s="128">
        <v>6.94459000218</v>
      </c>
      <c r="L31" s="134">
        <f t="shared" si="0"/>
        <v>7.7024762577512433</v>
      </c>
      <c r="M31" s="134">
        <f t="shared" si="1"/>
        <v>14.5</v>
      </c>
      <c r="N31" s="134">
        <f t="shared" si="2"/>
        <v>2.2999999999999998</v>
      </c>
    </row>
    <row r="32" spans="1:14">
      <c r="A32" s="127" t="s">
        <v>236</v>
      </c>
      <c r="B32" s="127" t="s">
        <v>95</v>
      </c>
      <c r="C32" s="127" t="s">
        <v>150</v>
      </c>
      <c r="D32" s="127">
        <v>4110</v>
      </c>
      <c r="E32" s="128">
        <v>0.22</v>
      </c>
      <c r="F32" s="128">
        <v>50.8</v>
      </c>
      <c r="G32" s="128">
        <v>0</v>
      </c>
      <c r="H32" s="128">
        <v>0.69099999999999995</v>
      </c>
      <c r="I32" s="128">
        <v>3.5999999999999997E-2</v>
      </c>
      <c r="J32" s="128">
        <v>0.26200000000000001</v>
      </c>
      <c r="K32" s="128">
        <v>0.21370009350300001</v>
      </c>
      <c r="L32" s="134">
        <f t="shared" si="0"/>
        <v>0.2370218970406274</v>
      </c>
      <c r="M32" s="134">
        <f t="shared" si="1"/>
        <v>0.4</v>
      </c>
      <c r="N32" s="134">
        <f t="shared" si="2"/>
        <v>0.1</v>
      </c>
    </row>
    <row r="33" spans="1:14">
      <c r="A33" s="127" t="s">
        <v>236</v>
      </c>
      <c r="B33" s="127" t="s">
        <v>95</v>
      </c>
      <c r="C33" s="127" t="s">
        <v>150</v>
      </c>
      <c r="D33" s="127">
        <v>1210</v>
      </c>
      <c r="E33" s="128">
        <v>0.22</v>
      </c>
      <c r="F33" s="128">
        <v>50.8</v>
      </c>
      <c r="G33" s="128">
        <v>0</v>
      </c>
      <c r="H33" s="128">
        <v>1.2450000000000001</v>
      </c>
      <c r="I33" s="128">
        <v>0.21299999999999999</v>
      </c>
      <c r="J33" s="128">
        <v>0.28799999999999998</v>
      </c>
      <c r="K33" s="128">
        <v>0.42758916512700001</v>
      </c>
      <c r="L33" s="134">
        <f t="shared" si="0"/>
        <v>0.52131671012283831</v>
      </c>
      <c r="M33" s="134">
        <f t="shared" si="1"/>
        <v>1.8</v>
      </c>
      <c r="N33" s="134">
        <f t="shared" si="2"/>
        <v>0.4</v>
      </c>
    </row>
    <row r="34" spans="1:14">
      <c r="A34" s="127" t="s">
        <v>236</v>
      </c>
      <c r="B34" s="127" t="s">
        <v>95</v>
      </c>
      <c r="C34" s="127" t="s">
        <v>150</v>
      </c>
      <c r="D34" s="127">
        <v>1210</v>
      </c>
      <c r="E34" s="128">
        <v>0.22</v>
      </c>
      <c r="F34" s="128">
        <v>50.8</v>
      </c>
      <c r="G34" s="128">
        <v>0</v>
      </c>
      <c r="H34" s="128">
        <v>1.2450000000000001</v>
      </c>
      <c r="I34" s="128">
        <v>0.21299999999999999</v>
      </c>
      <c r="J34" s="128">
        <v>0.28799999999999998</v>
      </c>
      <c r="K34" s="128">
        <v>0.99116340954600002</v>
      </c>
      <c r="L34" s="134">
        <f t="shared" si="0"/>
        <v>1.208426428918483</v>
      </c>
      <c r="M34" s="134">
        <f t="shared" si="1"/>
        <v>4.0999999999999996</v>
      </c>
      <c r="N34" s="134">
        <f t="shared" si="2"/>
        <v>0.9</v>
      </c>
    </row>
    <row r="35" spans="1:14">
      <c r="A35" s="127" t="s">
        <v>236</v>
      </c>
      <c r="B35" s="127" t="s">
        <v>95</v>
      </c>
      <c r="C35" s="127" t="s">
        <v>150</v>
      </c>
      <c r="D35" s="127">
        <v>1210</v>
      </c>
      <c r="E35" s="128">
        <v>0.22</v>
      </c>
      <c r="F35" s="128">
        <v>50.8</v>
      </c>
      <c r="G35" s="128">
        <v>0</v>
      </c>
      <c r="H35" s="128">
        <v>1.2450000000000001</v>
      </c>
      <c r="I35" s="128">
        <v>0.21299999999999999</v>
      </c>
      <c r="J35" s="128">
        <v>0.28799999999999998</v>
      </c>
      <c r="K35" s="128">
        <v>3.95686163862</v>
      </c>
      <c r="L35" s="134">
        <f t="shared" si="0"/>
        <v>4.8242057098055033</v>
      </c>
      <c r="M35" s="134">
        <f t="shared" si="1"/>
        <v>16.3</v>
      </c>
      <c r="N35" s="134">
        <f t="shared" si="2"/>
        <v>3.7</v>
      </c>
    </row>
    <row r="36" spans="1:14">
      <c r="A36" s="127" t="s">
        <v>236</v>
      </c>
      <c r="B36" s="127" t="s">
        <v>93</v>
      </c>
      <c r="C36" s="127" t="s">
        <v>150</v>
      </c>
      <c r="D36" s="127">
        <v>1210</v>
      </c>
      <c r="E36" s="128">
        <v>0.22</v>
      </c>
      <c r="F36" s="128">
        <v>50.8</v>
      </c>
      <c r="G36" s="128">
        <v>0</v>
      </c>
      <c r="H36" s="128">
        <v>1.2450000000000001</v>
      </c>
      <c r="I36" s="128">
        <v>0.21299999999999999</v>
      </c>
      <c r="J36" s="128">
        <v>0.28799999999999998</v>
      </c>
      <c r="K36" s="128">
        <v>6.6985989235999996</v>
      </c>
      <c r="L36" s="134">
        <f t="shared" si="0"/>
        <v>8.1669318076531194</v>
      </c>
      <c r="M36" s="134">
        <f t="shared" si="1"/>
        <v>27.7</v>
      </c>
      <c r="N36" s="134">
        <f t="shared" si="2"/>
        <v>6.2</v>
      </c>
    </row>
    <row r="37" spans="1:14">
      <c r="A37" s="127" t="s">
        <v>236</v>
      </c>
      <c r="B37" s="127" t="s">
        <v>95</v>
      </c>
      <c r="C37" s="127" t="s">
        <v>150</v>
      </c>
      <c r="D37" s="127">
        <v>1210</v>
      </c>
      <c r="E37" s="128">
        <v>0.22</v>
      </c>
      <c r="F37" s="128">
        <v>50.8</v>
      </c>
      <c r="G37" s="128">
        <v>0</v>
      </c>
      <c r="H37" s="128">
        <v>1.2450000000000001</v>
      </c>
      <c r="I37" s="128">
        <v>0.21299999999999999</v>
      </c>
      <c r="J37" s="128">
        <v>0.28799999999999998</v>
      </c>
      <c r="K37" s="128">
        <v>0.142559447586</v>
      </c>
      <c r="L37" s="134">
        <f t="shared" si="0"/>
        <v>0.17380847849685119</v>
      </c>
      <c r="M37" s="134">
        <f t="shared" si="1"/>
        <v>0.6</v>
      </c>
      <c r="N37" s="134">
        <f t="shared" si="2"/>
        <v>0.1</v>
      </c>
    </row>
    <row r="38" spans="1:14">
      <c r="A38" s="127" t="s">
        <v>236</v>
      </c>
      <c r="B38" s="127" t="s">
        <v>93</v>
      </c>
      <c r="C38" s="127" t="s">
        <v>150</v>
      </c>
      <c r="D38" s="127">
        <v>1210</v>
      </c>
      <c r="E38" s="128">
        <v>0.22</v>
      </c>
      <c r="F38" s="128">
        <v>50.8</v>
      </c>
      <c r="G38" s="128">
        <v>0</v>
      </c>
      <c r="H38" s="128">
        <v>1.2450000000000001</v>
      </c>
      <c r="I38" s="128">
        <v>0.21299999999999999</v>
      </c>
      <c r="J38" s="128">
        <v>0.28799999999999998</v>
      </c>
      <c r="K38" s="128">
        <v>35.567442444500003</v>
      </c>
      <c r="L38" s="134">
        <f t="shared" si="0"/>
        <v>43.363825828334399</v>
      </c>
      <c r="M38" s="134">
        <f t="shared" si="1"/>
        <v>146.9</v>
      </c>
      <c r="N38" s="134">
        <f t="shared" si="2"/>
        <v>33</v>
      </c>
    </row>
    <row r="39" spans="1:14">
      <c r="A39" s="127" t="s">
        <v>236</v>
      </c>
      <c r="B39" s="127" t="s">
        <v>93</v>
      </c>
      <c r="C39" s="127" t="s">
        <v>150</v>
      </c>
      <c r="D39" s="127">
        <v>5120</v>
      </c>
      <c r="E39" s="128">
        <v>0.22</v>
      </c>
      <c r="F39" s="128">
        <v>50.8</v>
      </c>
      <c r="G39" s="128">
        <v>0</v>
      </c>
      <c r="H39" s="128">
        <v>0.505</v>
      </c>
      <c r="I39" s="128">
        <v>6.8000000000000005E-2</v>
      </c>
      <c r="J39" s="128">
        <v>5.2999999999999999E-2</v>
      </c>
      <c r="K39" s="128">
        <v>2.6252676828000002E-4</v>
      </c>
      <c r="L39" s="134">
        <f t="shared" si="0"/>
        <v>5.8902255909755998E-5</v>
      </c>
      <c r="M39" s="134">
        <f t="shared" si="1"/>
        <v>0</v>
      </c>
      <c r="N39" s="134">
        <f t="shared" si="2"/>
        <v>0</v>
      </c>
    </row>
    <row r="40" spans="1:14">
      <c r="A40" s="127" t="s">
        <v>237</v>
      </c>
      <c r="B40" s="127" t="s">
        <v>93</v>
      </c>
      <c r="C40" s="127" t="s">
        <v>150</v>
      </c>
      <c r="D40" s="127">
        <v>6410</v>
      </c>
      <c r="E40" s="128">
        <v>0.22</v>
      </c>
      <c r="F40" s="128">
        <v>50.8</v>
      </c>
      <c r="G40" s="128">
        <v>0</v>
      </c>
      <c r="H40" s="128">
        <v>0.60699999999999998</v>
      </c>
      <c r="I40" s="128">
        <v>3.3000000000000002E-2</v>
      </c>
      <c r="J40" s="128">
        <v>2.5999999999999999E-2</v>
      </c>
      <c r="K40" s="128">
        <v>1.27765655387E-2</v>
      </c>
      <c r="L40" s="134">
        <f t="shared" si="0"/>
        <v>1.4062739802929132E-3</v>
      </c>
      <c r="M40" s="134">
        <f t="shared" si="1"/>
        <v>0</v>
      </c>
      <c r="N40" s="134">
        <f t="shared" si="2"/>
        <v>0</v>
      </c>
    </row>
    <row r="41" spans="1:14">
      <c r="A41" s="127" t="s">
        <v>237</v>
      </c>
      <c r="B41" s="127" t="s">
        <v>93</v>
      </c>
      <c r="C41" s="127" t="s">
        <v>150</v>
      </c>
      <c r="D41" s="127">
        <v>1210</v>
      </c>
      <c r="E41" s="128">
        <v>0.22</v>
      </c>
      <c r="F41" s="128">
        <v>50.8</v>
      </c>
      <c r="G41" s="128">
        <v>0</v>
      </c>
      <c r="H41" s="128">
        <v>1.2450000000000001</v>
      </c>
      <c r="I41" s="128">
        <v>0.21299999999999999</v>
      </c>
      <c r="J41" s="128">
        <v>0.28799999999999998</v>
      </c>
      <c r="K41" s="128">
        <v>0.36437264310900003</v>
      </c>
      <c r="L41" s="134">
        <f t="shared" si="0"/>
        <v>0.44424312647849279</v>
      </c>
      <c r="M41" s="134">
        <f t="shared" si="1"/>
        <v>1.5</v>
      </c>
      <c r="N41" s="134">
        <f t="shared" si="2"/>
        <v>0.3</v>
      </c>
    </row>
    <row r="42" spans="1:14">
      <c r="A42" s="127" t="s">
        <v>237</v>
      </c>
      <c r="B42" s="127" t="s">
        <v>93</v>
      </c>
      <c r="C42" s="127" t="s">
        <v>150</v>
      </c>
      <c r="D42" s="127">
        <v>4110</v>
      </c>
      <c r="E42" s="128">
        <v>0.22</v>
      </c>
      <c r="F42" s="128">
        <v>50.8</v>
      </c>
      <c r="G42" s="128">
        <v>0</v>
      </c>
      <c r="H42" s="128">
        <v>0.69099999999999995</v>
      </c>
      <c r="I42" s="128">
        <v>3.5999999999999997E-2</v>
      </c>
      <c r="J42" s="128">
        <v>0.26200000000000001</v>
      </c>
      <c r="K42" s="128">
        <v>2.5525901761299998</v>
      </c>
      <c r="L42" s="134">
        <f t="shared" si="0"/>
        <v>2.8311628506849869</v>
      </c>
      <c r="M42" s="134">
        <f t="shared" si="1"/>
        <v>5.3</v>
      </c>
      <c r="N42" s="134">
        <f t="shared" si="2"/>
        <v>0.8</v>
      </c>
    </row>
    <row r="43" spans="1:14">
      <c r="A43" s="127" t="s">
        <v>237</v>
      </c>
      <c r="B43" s="127" t="s">
        <v>92</v>
      </c>
      <c r="C43" s="127" t="s">
        <v>150</v>
      </c>
      <c r="D43" s="127">
        <v>1210</v>
      </c>
      <c r="E43" s="128">
        <v>0.22</v>
      </c>
      <c r="F43" s="128">
        <v>50.8</v>
      </c>
      <c r="G43" s="128">
        <v>0</v>
      </c>
      <c r="H43" s="128">
        <v>1.2450000000000001</v>
      </c>
      <c r="I43" s="128">
        <v>0.21299999999999999</v>
      </c>
      <c r="J43" s="128">
        <v>0.28799999999999998</v>
      </c>
      <c r="K43" s="128">
        <v>5.7729709274300003E-2</v>
      </c>
      <c r="L43" s="134">
        <f t="shared" si="0"/>
        <v>7.0384061547226554E-2</v>
      </c>
      <c r="M43" s="134">
        <f t="shared" si="1"/>
        <v>0.2</v>
      </c>
      <c r="N43" s="134">
        <f t="shared" si="2"/>
        <v>0.1</v>
      </c>
    </row>
    <row r="44" spans="1:14">
      <c r="A44" s="127" t="s">
        <v>237</v>
      </c>
      <c r="B44" s="127" t="s">
        <v>93</v>
      </c>
      <c r="C44" s="127" t="s">
        <v>150</v>
      </c>
      <c r="D44" s="127">
        <v>1210</v>
      </c>
      <c r="E44" s="128">
        <v>0.22</v>
      </c>
      <c r="F44" s="128">
        <v>50.8</v>
      </c>
      <c r="G44" s="128">
        <v>0</v>
      </c>
      <c r="H44" s="128">
        <v>1.2450000000000001</v>
      </c>
      <c r="I44" s="128">
        <v>0.21299999999999999</v>
      </c>
      <c r="J44" s="128">
        <v>0.28799999999999998</v>
      </c>
      <c r="K44" s="128">
        <v>0.42422920935500003</v>
      </c>
      <c r="L44" s="134">
        <f t="shared" si="0"/>
        <v>0.51722025204561595</v>
      </c>
      <c r="M44" s="134">
        <f t="shared" si="1"/>
        <v>1.8</v>
      </c>
      <c r="N44" s="134">
        <f t="shared" si="2"/>
        <v>0.4</v>
      </c>
    </row>
    <row r="45" spans="1:14">
      <c r="A45" s="127" t="s">
        <v>237</v>
      </c>
      <c r="B45" s="127" t="s">
        <v>93</v>
      </c>
      <c r="C45" s="127" t="s">
        <v>150</v>
      </c>
      <c r="D45" s="127">
        <v>6410</v>
      </c>
      <c r="E45" s="128">
        <v>0.22</v>
      </c>
      <c r="F45" s="128">
        <v>50.8</v>
      </c>
      <c r="G45" s="128">
        <v>0</v>
      </c>
      <c r="H45" s="128">
        <v>0.60699999999999998</v>
      </c>
      <c r="I45" s="128">
        <v>3.3000000000000002E-2</v>
      </c>
      <c r="J45" s="128">
        <v>2.5999999999999999E-2</v>
      </c>
      <c r="K45" s="128">
        <v>6.6695750797999998E-2</v>
      </c>
      <c r="L45" s="134">
        <f t="shared" si="0"/>
        <v>7.3409789711665332E-3</v>
      </c>
      <c r="M45" s="134">
        <f t="shared" si="1"/>
        <v>0</v>
      </c>
      <c r="N45" s="134">
        <f t="shared" si="2"/>
        <v>0</v>
      </c>
    </row>
    <row r="46" spans="1:14">
      <c r="A46" s="127" t="s">
        <v>237</v>
      </c>
      <c r="B46" s="127" t="s">
        <v>93</v>
      </c>
      <c r="C46" s="127" t="s">
        <v>150</v>
      </c>
      <c r="D46" s="127">
        <v>1210</v>
      </c>
      <c r="E46" s="128">
        <v>0.22</v>
      </c>
      <c r="F46" s="128">
        <v>50.8</v>
      </c>
      <c r="G46" s="128">
        <v>0</v>
      </c>
      <c r="H46" s="128">
        <v>1.2450000000000001</v>
      </c>
      <c r="I46" s="128">
        <v>0.21299999999999999</v>
      </c>
      <c r="J46" s="128">
        <v>0.28799999999999998</v>
      </c>
      <c r="K46" s="128">
        <v>4.3318900224799997</v>
      </c>
      <c r="L46" s="134">
        <f t="shared" si="0"/>
        <v>5.2814403154076146</v>
      </c>
      <c r="M46" s="134">
        <f t="shared" si="1"/>
        <v>17.899999999999999</v>
      </c>
      <c r="N46" s="134">
        <f t="shared" si="2"/>
        <v>4</v>
      </c>
    </row>
    <row r="47" spans="1:14">
      <c r="A47" s="127" t="s">
        <v>237</v>
      </c>
      <c r="B47" s="127" t="s">
        <v>93</v>
      </c>
      <c r="C47" s="127" t="s">
        <v>150</v>
      </c>
      <c r="D47" s="127">
        <v>4110</v>
      </c>
      <c r="E47" s="128">
        <v>0.22</v>
      </c>
      <c r="F47" s="128">
        <v>50.8</v>
      </c>
      <c r="G47" s="128">
        <v>0</v>
      </c>
      <c r="H47" s="128">
        <v>0.69099999999999995</v>
      </c>
      <c r="I47" s="128">
        <v>3.5999999999999997E-2</v>
      </c>
      <c r="J47" s="128">
        <v>0.26200000000000001</v>
      </c>
      <c r="K47" s="128">
        <v>2.4286071091800001</v>
      </c>
      <c r="L47" s="134">
        <f t="shared" si="0"/>
        <v>2.6936490983618442</v>
      </c>
      <c r="M47" s="134">
        <f t="shared" si="1"/>
        <v>5.0999999999999996</v>
      </c>
      <c r="N47" s="134">
        <f t="shared" si="2"/>
        <v>0.8</v>
      </c>
    </row>
    <row r="48" spans="1:14">
      <c r="A48" s="127" t="s">
        <v>237</v>
      </c>
      <c r="B48" s="127" t="s">
        <v>93</v>
      </c>
      <c r="C48" s="127" t="s">
        <v>150</v>
      </c>
      <c r="D48" s="127">
        <v>2210</v>
      </c>
      <c r="E48" s="128">
        <v>0.22</v>
      </c>
      <c r="F48" s="128">
        <v>50.8</v>
      </c>
      <c r="G48" s="128">
        <v>0</v>
      </c>
      <c r="H48" s="128">
        <v>1.347</v>
      </c>
      <c r="I48" s="128">
        <v>0.27400000000000002</v>
      </c>
      <c r="J48" s="128">
        <v>0.315</v>
      </c>
      <c r="K48" s="128">
        <v>0.11656506357599999</v>
      </c>
      <c r="L48" s="134">
        <f t="shared" si="0"/>
        <v>0.15543951227859598</v>
      </c>
      <c r="M48" s="134">
        <f t="shared" si="1"/>
        <v>0.6</v>
      </c>
      <c r="N48" s="134">
        <f t="shared" si="2"/>
        <v>0.1</v>
      </c>
    </row>
    <row r="49" spans="1:14">
      <c r="A49" s="127" t="s">
        <v>237</v>
      </c>
      <c r="B49" s="127" t="s">
        <v>95</v>
      </c>
      <c r="C49" s="127" t="s">
        <v>150</v>
      </c>
      <c r="D49" s="127">
        <v>1210</v>
      </c>
      <c r="E49" s="128">
        <v>0.22</v>
      </c>
      <c r="F49" s="128">
        <v>50.8</v>
      </c>
      <c r="G49" s="128">
        <v>0</v>
      </c>
      <c r="H49" s="128">
        <v>1.2450000000000001</v>
      </c>
      <c r="I49" s="128">
        <v>0.21299999999999999</v>
      </c>
      <c r="J49" s="128">
        <v>0.28799999999999998</v>
      </c>
      <c r="K49" s="128">
        <v>1.7873077257600001</v>
      </c>
      <c r="L49" s="134">
        <f t="shared" si="0"/>
        <v>2.1790855792465917</v>
      </c>
      <c r="M49" s="134">
        <f t="shared" si="1"/>
        <v>7.4</v>
      </c>
      <c r="N49" s="134">
        <f t="shared" si="2"/>
        <v>1.7</v>
      </c>
    </row>
    <row r="50" spans="1:14">
      <c r="A50" s="127" t="s">
        <v>237</v>
      </c>
      <c r="B50" s="127" t="s">
        <v>95</v>
      </c>
      <c r="C50" s="127" t="s">
        <v>150</v>
      </c>
      <c r="D50" s="127">
        <v>4110</v>
      </c>
      <c r="E50" s="128">
        <v>0.22</v>
      </c>
      <c r="F50" s="128">
        <v>50.8</v>
      </c>
      <c r="G50" s="128">
        <v>0</v>
      </c>
      <c r="H50" s="128">
        <v>0.69099999999999995</v>
      </c>
      <c r="I50" s="128">
        <v>3.5999999999999997E-2</v>
      </c>
      <c r="J50" s="128">
        <v>0.26200000000000001</v>
      </c>
      <c r="K50" s="128">
        <v>0.99900353612199999</v>
      </c>
      <c r="L50" s="134">
        <f t="shared" si="0"/>
        <v>1.1080281220307808</v>
      </c>
      <c r="M50" s="134">
        <f t="shared" si="1"/>
        <v>2.1</v>
      </c>
      <c r="N50" s="134">
        <f t="shared" si="2"/>
        <v>0.3</v>
      </c>
    </row>
    <row r="51" spans="1:14">
      <c r="A51" s="127" t="s">
        <v>237</v>
      </c>
      <c r="B51" s="127" t="s">
        <v>95</v>
      </c>
      <c r="C51" s="127" t="s">
        <v>150</v>
      </c>
      <c r="D51" s="127">
        <v>1210</v>
      </c>
      <c r="E51" s="128">
        <v>0.22</v>
      </c>
      <c r="F51" s="128">
        <v>50.8</v>
      </c>
      <c r="G51" s="128">
        <v>0</v>
      </c>
      <c r="H51" s="128">
        <v>1.2450000000000001</v>
      </c>
      <c r="I51" s="128">
        <v>0.21299999999999999</v>
      </c>
      <c r="J51" s="128">
        <v>0.28799999999999998</v>
      </c>
      <c r="K51" s="128">
        <v>2.0923310377200002</v>
      </c>
      <c r="L51" s="134">
        <f t="shared" si="0"/>
        <v>2.5509700011882237</v>
      </c>
      <c r="M51" s="134">
        <f t="shared" si="1"/>
        <v>8.6</v>
      </c>
      <c r="N51" s="134">
        <f t="shared" si="2"/>
        <v>1.9</v>
      </c>
    </row>
    <row r="52" spans="1:14">
      <c r="A52" s="127" t="s">
        <v>237</v>
      </c>
      <c r="B52" s="127" t="s">
        <v>95</v>
      </c>
      <c r="C52" s="127" t="s">
        <v>150</v>
      </c>
      <c r="D52" s="127">
        <v>4110</v>
      </c>
      <c r="E52" s="128">
        <v>0.22</v>
      </c>
      <c r="F52" s="128">
        <v>50.8</v>
      </c>
      <c r="G52" s="128">
        <v>0</v>
      </c>
      <c r="H52" s="128">
        <v>0.69099999999999995</v>
      </c>
      <c r="I52" s="128">
        <v>3.5999999999999997E-2</v>
      </c>
      <c r="J52" s="128">
        <v>0.26200000000000001</v>
      </c>
      <c r="K52" s="128">
        <v>6.2175002597600001E-4</v>
      </c>
      <c r="L52" s="134">
        <f t="shared" si="0"/>
        <v>6.8960367881084749E-4</v>
      </c>
      <c r="M52" s="134">
        <f t="shared" si="1"/>
        <v>0</v>
      </c>
      <c r="N52" s="134">
        <f t="shared" si="2"/>
        <v>0</v>
      </c>
    </row>
    <row r="53" spans="1:14">
      <c r="A53" s="127" t="s">
        <v>237</v>
      </c>
      <c r="B53" s="127" t="s">
        <v>95</v>
      </c>
      <c r="C53" s="127" t="s">
        <v>150</v>
      </c>
      <c r="D53" s="127">
        <v>1210</v>
      </c>
      <c r="E53" s="128">
        <v>0.22</v>
      </c>
      <c r="F53" s="128">
        <v>50.8</v>
      </c>
      <c r="G53" s="128">
        <v>0</v>
      </c>
      <c r="H53" s="128">
        <v>1.2450000000000001</v>
      </c>
      <c r="I53" s="128">
        <v>0.21299999999999999</v>
      </c>
      <c r="J53" s="128">
        <v>0.28799999999999998</v>
      </c>
      <c r="K53" s="128">
        <v>8.6294868642099995E-2</v>
      </c>
      <c r="L53" s="134">
        <f t="shared" si="0"/>
        <v>0.10521070384844829</v>
      </c>
      <c r="M53" s="134">
        <f t="shared" si="1"/>
        <v>0.4</v>
      </c>
      <c r="N53" s="134">
        <f t="shared" si="2"/>
        <v>0.1</v>
      </c>
    </row>
    <row r="54" spans="1:14">
      <c r="A54" s="127" t="s">
        <v>237</v>
      </c>
      <c r="B54" s="127" t="s">
        <v>93</v>
      </c>
      <c r="C54" s="127" t="s">
        <v>150</v>
      </c>
      <c r="D54" s="127">
        <v>1210</v>
      </c>
      <c r="E54" s="128">
        <v>0.22</v>
      </c>
      <c r="F54" s="128">
        <v>50.8</v>
      </c>
      <c r="G54" s="128">
        <v>0</v>
      </c>
      <c r="H54" s="128">
        <v>1.2450000000000001</v>
      </c>
      <c r="I54" s="128">
        <v>0.21299999999999999</v>
      </c>
      <c r="J54" s="128">
        <v>0.28799999999999998</v>
      </c>
      <c r="K54" s="128">
        <v>2.1310708246000001</v>
      </c>
      <c r="L54" s="134">
        <f t="shared" si="0"/>
        <v>2.5982015493523196</v>
      </c>
      <c r="M54" s="134">
        <f t="shared" si="1"/>
        <v>8.8000000000000007</v>
      </c>
      <c r="N54" s="134">
        <f t="shared" si="2"/>
        <v>2</v>
      </c>
    </row>
    <row r="55" spans="1:14">
      <c r="A55" s="127" t="s">
        <v>237</v>
      </c>
      <c r="B55" s="127" t="s">
        <v>95</v>
      </c>
      <c r="C55" s="127" t="s">
        <v>150</v>
      </c>
      <c r="D55" s="127">
        <v>6410</v>
      </c>
      <c r="E55" s="128">
        <v>0.22</v>
      </c>
      <c r="F55" s="128">
        <v>50.8</v>
      </c>
      <c r="G55" s="128">
        <v>0</v>
      </c>
      <c r="H55" s="128">
        <v>0.60699999999999998</v>
      </c>
      <c r="I55" s="128">
        <v>3.3000000000000002E-2</v>
      </c>
      <c r="J55" s="128">
        <v>2.5999999999999999E-2</v>
      </c>
      <c r="K55" s="128">
        <v>3.4358615940599998E-6</v>
      </c>
      <c r="L55" s="134">
        <f t="shared" si="0"/>
        <v>3.7817383278620395E-7</v>
      </c>
      <c r="M55" s="134">
        <f t="shared" si="1"/>
        <v>0</v>
      </c>
      <c r="N55" s="134">
        <f t="shared" si="2"/>
        <v>0</v>
      </c>
    </row>
    <row r="56" spans="1:14">
      <c r="A56" s="127" t="s">
        <v>237</v>
      </c>
      <c r="B56" s="127" t="s">
        <v>95</v>
      </c>
      <c r="C56" s="127" t="s">
        <v>150</v>
      </c>
      <c r="D56" s="127">
        <v>1210</v>
      </c>
      <c r="E56" s="128">
        <v>0.22</v>
      </c>
      <c r="F56" s="128">
        <v>50.8</v>
      </c>
      <c r="G56" s="128">
        <v>0</v>
      </c>
      <c r="H56" s="128">
        <v>1.2450000000000001</v>
      </c>
      <c r="I56" s="128">
        <v>0.21299999999999999</v>
      </c>
      <c r="J56" s="128">
        <v>0.28799999999999998</v>
      </c>
      <c r="K56" s="128">
        <v>6.7795324318199999</v>
      </c>
      <c r="L56" s="134">
        <f t="shared" si="0"/>
        <v>8.2656059408749432</v>
      </c>
      <c r="M56" s="134">
        <f t="shared" si="1"/>
        <v>28</v>
      </c>
      <c r="N56" s="134">
        <f t="shared" si="2"/>
        <v>6.3</v>
      </c>
    </row>
    <row r="57" spans="1:14">
      <c r="A57" s="127" t="s">
        <v>237</v>
      </c>
      <c r="B57" s="127" t="s">
        <v>95</v>
      </c>
      <c r="C57" s="127" t="s">
        <v>150</v>
      </c>
      <c r="D57" s="127">
        <v>4110</v>
      </c>
      <c r="E57" s="128">
        <v>0.22</v>
      </c>
      <c r="F57" s="128">
        <v>50.8</v>
      </c>
      <c r="G57" s="128">
        <v>0</v>
      </c>
      <c r="H57" s="128">
        <v>0.69099999999999995</v>
      </c>
      <c r="I57" s="128">
        <v>3.5999999999999997E-2</v>
      </c>
      <c r="J57" s="128">
        <v>0.26200000000000001</v>
      </c>
      <c r="K57" s="128">
        <v>5.2144516132799996</v>
      </c>
      <c r="L57" s="134">
        <f t="shared" si="0"/>
        <v>5.7835220993426235</v>
      </c>
      <c r="M57" s="134">
        <f t="shared" si="1"/>
        <v>10.9</v>
      </c>
      <c r="N57" s="134">
        <f t="shared" si="2"/>
        <v>1.7</v>
      </c>
    </row>
    <row r="58" spans="1:14">
      <c r="A58" s="127" t="s">
        <v>237</v>
      </c>
      <c r="B58" s="127" t="s">
        <v>95</v>
      </c>
      <c r="C58" s="127" t="s">
        <v>150</v>
      </c>
      <c r="D58" s="127">
        <v>1210</v>
      </c>
      <c r="E58" s="128">
        <v>0.22</v>
      </c>
      <c r="F58" s="128">
        <v>50.8</v>
      </c>
      <c r="G58" s="128">
        <v>0</v>
      </c>
      <c r="H58" s="128">
        <v>1.2450000000000001</v>
      </c>
      <c r="I58" s="128">
        <v>0.21299999999999999</v>
      </c>
      <c r="J58" s="128">
        <v>0.28799999999999998</v>
      </c>
      <c r="K58" s="128">
        <v>0.56616742410999998</v>
      </c>
      <c r="L58" s="134">
        <f t="shared" si="0"/>
        <v>0.69027132347491182</v>
      </c>
      <c r="M58" s="134">
        <f t="shared" si="1"/>
        <v>2.2999999999999998</v>
      </c>
      <c r="N58" s="134">
        <f t="shared" si="2"/>
        <v>0.5</v>
      </c>
    </row>
    <row r="59" spans="1:14">
      <c r="A59" s="127" t="s">
        <v>237</v>
      </c>
      <c r="B59" s="127" t="s">
        <v>95</v>
      </c>
      <c r="C59" s="127" t="s">
        <v>150</v>
      </c>
      <c r="D59" s="127">
        <v>4110</v>
      </c>
      <c r="E59" s="128">
        <v>0.22</v>
      </c>
      <c r="F59" s="128">
        <v>50.8</v>
      </c>
      <c r="G59" s="128">
        <v>0</v>
      </c>
      <c r="H59" s="128">
        <v>0.69099999999999995</v>
      </c>
      <c r="I59" s="128">
        <v>3.5999999999999997E-2</v>
      </c>
      <c r="J59" s="128">
        <v>0.26200000000000001</v>
      </c>
      <c r="K59" s="128">
        <v>1.6939079231099999E-2</v>
      </c>
      <c r="L59" s="134">
        <f t="shared" si="0"/>
        <v>1.8787697411187378E-2</v>
      </c>
      <c r="M59" s="134">
        <f t="shared" si="1"/>
        <v>0</v>
      </c>
      <c r="N59" s="134">
        <f t="shared" si="2"/>
        <v>0</v>
      </c>
    </row>
    <row r="60" spans="1:14">
      <c r="A60" s="127" t="s">
        <v>237</v>
      </c>
      <c r="B60" s="127" t="s">
        <v>95</v>
      </c>
      <c r="C60" s="127" t="s">
        <v>150</v>
      </c>
      <c r="D60" s="127">
        <v>6410</v>
      </c>
      <c r="E60" s="128">
        <v>0.22</v>
      </c>
      <c r="F60" s="128">
        <v>50.8</v>
      </c>
      <c r="G60" s="128">
        <v>0</v>
      </c>
      <c r="H60" s="128">
        <v>0.60699999999999998</v>
      </c>
      <c r="I60" s="128">
        <v>3.3000000000000002E-2</v>
      </c>
      <c r="J60" s="128">
        <v>2.5999999999999999E-2</v>
      </c>
      <c r="K60" s="128">
        <v>1.1132742526499999</v>
      </c>
      <c r="L60" s="134">
        <f t="shared" si="0"/>
        <v>0.12253438607500999</v>
      </c>
      <c r="M60" s="134">
        <f t="shared" si="1"/>
        <v>0.2</v>
      </c>
      <c r="N60" s="134">
        <f t="shared" si="2"/>
        <v>0.3</v>
      </c>
    </row>
    <row r="61" spans="1:14">
      <c r="A61" s="127" t="s">
        <v>237</v>
      </c>
      <c r="B61" s="127" t="s">
        <v>95</v>
      </c>
      <c r="C61" s="127" t="s">
        <v>150</v>
      </c>
      <c r="D61" s="127">
        <v>4110</v>
      </c>
      <c r="E61" s="128">
        <v>0.22</v>
      </c>
      <c r="F61" s="128">
        <v>50.8</v>
      </c>
      <c r="G61" s="128">
        <v>0</v>
      </c>
      <c r="H61" s="128">
        <v>0.69099999999999995</v>
      </c>
      <c r="I61" s="128">
        <v>3.5999999999999997E-2</v>
      </c>
      <c r="J61" s="128">
        <v>0.26200000000000001</v>
      </c>
      <c r="K61" s="128">
        <v>0.87036227889200002</v>
      </c>
      <c r="L61" s="134">
        <f t="shared" si="0"/>
        <v>0.96534781559508032</v>
      </c>
      <c r="M61" s="134">
        <f t="shared" si="1"/>
        <v>1.8</v>
      </c>
      <c r="N61" s="134">
        <f t="shared" si="2"/>
        <v>0.3</v>
      </c>
    </row>
    <row r="62" spans="1:14">
      <c r="A62" s="127" t="s">
        <v>237</v>
      </c>
      <c r="B62" s="127" t="s">
        <v>95</v>
      </c>
      <c r="C62" s="127" t="s">
        <v>150</v>
      </c>
      <c r="D62" s="127">
        <v>4110</v>
      </c>
      <c r="E62" s="128">
        <v>0.22</v>
      </c>
      <c r="F62" s="128">
        <v>50.8</v>
      </c>
      <c r="G62" s="128">
        <v>0</v>
      </c>
      <c r="H62" s="128">
        <v>0.69099999999999995</v>
      </c>
      <c r="I62" s="128">
        <v>3.5999999999999997E-2</v>
      </c>
      <c r="J62" s="128">
        <v>0.26200000000000001</v>
      </c>
      <c r="K62" s="128">
        <v>0.82673549184600004</v>
      </c>
      <c r="L62" s="134">
        <f t="shared" si="0"/>
        <v>0.91695989185612692</v>
      </c>
      <c r="M62" s="134">
        <f t="shared" si="1"/>
        <v>1.7</v>
      </c>
      <c r="N62" s="134">
        <f t="shared" si="2"/>
        <v>0.3</v>
      </c>
    </row>
    <row r="63" spans="1:14">
      <c r="A63" s="127" t="s">
        <v>237</v>
      </c>
      <c r="B63" s="127" t="s">
        <v>95</v>
      </c>
      <c r="C63" s="127" t="s">
        <v>150</v>
      </c>
      <c r="D63" s="127">
        <v>2210</v>
      </c>
      <c r="E63" s="128">
        <v>0.22</v>
      </c>
      <c r="F63" s="128">
        <v>50.8</v>
      </c>
      <c r="G63" s="128">
        <v>0</v>
      </c>
      <c r="H63" s="128">
        <v>1.347</v>
      </c>
      <c r="I63" s="128">
        <v>0.27400000000000002</v>
      </c>
      <c r="J63" s="128">
        <v>0.315</v>
      </c>
      <c r="K63" s="128">
        <v>5.9372690755199999E-2</v>
      </c>
      <c r="L63" s="134">
        <f t="shared" si="0"/>
        <v>7.9173483122059199E-2</v>
      </c>
      <c r="M63" s="134">
        <f t="shared" si="1"/>
        <v>0.3</v>
      </c>
      <c r="N63" s="134">
        <f t="shared" si="2"/>
        <v>0.1</v>
      </c>
    </row>
    <row r="64" spans="1:14">
      <c r="A64" s="127" t="s">
        <v>237</v>
      </c>
      <c r="B64" s="127" t="s">
        <v>93</v>
      </c>
      <c r="C64" s="127" t="s">
        <v>150</v>
      </c>
      <c r="D64" s="127">
        <v>1210</v>
      </c>
      <c r="E64" s="128">
        <v>0.22</v>
      </c>
      <c r="F64" s="128">
        <v>50.8</v>
      </c>
      <c r="G64" s="128">
        <v>0</v>
      </c>
      <c r="H64" s="128">
        <v>1.2450000000000001</v>
      </c>
      <c r="I64" s="128">
        <v>0.21299999999999999</v>
      </c>
      <c r="J64" s="128">
        <v>0.28799999999999998</v>
      </c>
      <c r="K64" s="128">
        <v>2.5651172249699998</v>
      </c>
      <c r="L64" s="134">
        <f t="shared" si="0"/>
        <v>3.1273909206834234</v>
      </c>
      <c r="M64" s="134">
        <f t="shared" si="1"/>
        <v>10.6</v>
      </c>
      <c r="N64" s="134">
        <f t="shared" si="2"/>
        <v>2.4</v>
      </c>
    </row>
    <row r="65" spans="1:14">
      <c r="A65" s="127" t="s">
        <v>238</v>
      </c>
      <c r="B65" s="127" t="s">
        <v>95</v>
      </c>
      <c r="C65" s="127" t="s">
        <v>150</v>
      </c>
      <c r="D65" s="127">
        <v>1210</v>
      </c>
      <c r="E65" s="128">
        <v>0.22</v>
      </c>
      <c r="F65" s="128">
        <v>50.8</v>
      </c>
      <c r="G65" s="128">
        <v>0</v>
      </c>
      <c r="H65" s="128">
        <v>1.2450000000000001</v>
      </c>
      <c r="I65" s="128">
        <v>0.21299999999999999</v>
      </c>
      <c r="J65" s="128">
        <v>0.28799999999999998</v>
      </c>
      <c r="K65" s="128">
        <v>2.3258484145000001E-2</v>
      </c>
      <c r="L65" s="134">
        <f t="shared" si="0"/>
        <v>2.8356743869583995E-2</v>
      </c>
      <c r="M65" s="134">
        <f t="shared" si="1"/>
        <v>0.1</v>
      </c>
      <c r="N65" s="134">
        <f t="shared" si="2"/>
        <v>0</v>
      </c>
    </row>
    <row r="66" spans="1:14">
      <c r="A66" s="127" t="s">
        <v>238</v>
      </c>
      <c r="B66" s="127" t="s">
        <v>95</v>
      </c>
      <c r="C66" s="127" t="s">
        <v>150</v>
      </c>
      <c r="D66" s="127">
        <v>1330</v>
      </c>
      <c r="E66" s="128">
        <v>0.22</v>
      </c>
      <c r="F66" s="128">
        <v>50.8</v>
      </c>
      <c r="G66" s="128">
        <v>0</v>
      </c>
      <c r="H66" s="128">
        <v>1.395</v>
      </c>
      <c r="I66" s="128">
        <v>0.33900000000000002</v>
      </c>
      <c r="J66" s="128">
        <v>0.39300000000000002</v>
      </c>
      <c r="K66" s="128">
        <v>0.220654096981</v>
      </c>
      <c r="L66" s="134">
        <f t="shared" si="0"/>
        <v>0.36710222114728969</v>
      </c>
      <c r="M66" s="134">
        <f t="shared" si="1"/>
        <v>1.4</v>
      </c>
      <c r="N66" s="134">
        <f t="shared" si="2"/>
        <v>0.4</v>
      </c>
    </row>
    <row r="67" spans="1:14">
      <c r="A67" s="127" t="s">
        <v>238</v>
      </c>
      <c r="B67" s="127" t="s">
        <v>95</v>
      </c>
      <c r="C67" s="127" t="s">
        <v>150</v>
      </c>
      <c r="D67" s="127">
        <v>1210</v>
      </c>
      <c r="E67" s="128">
        <v>0.22</v>
      </c>
      <c r="F67" s="128">
        <v>50.8</v>
      </c>
      <c r="G67" s="128">
        <v>0</v>
      </c>
      <c r="H67" s="128">
        <v>1.2450000000000001</v>
      </c>
      <c r="I67" s="128">
        <v>0.21299999999999999</v>
      </c>
      <c r="J67" s="128">
        <v>0.28799999999999998</v>
      </c>
      <c r="K67" s="128">
        <v>2.5144909544400001E-2</v>
      </c>
      <c r="L67" s="134">
        <f t="shared" ref="L67:L130" si="3">F67*J67*K67/12</f>
        <v>3.0656673716532478E-2</v>
      </c>
      <c r="M67" s="134">
        <f t="shared" ref="M67:M130" si="4">ROUND(2.721*H67*L67,1)</f>
        <v>0.1</v>
      </c>
      <c r="N67" s="134">
        <f t="shared" ref="N67:N130" si="5">ROUND((2.721*I67*L67)+(E67*K67),1)</f>
        <v>0</v>
      </c>
    </row>
    <row r="68" spans="1:14">
      <c r="A68" s="127" t="s">
        <v>238</v>
      </c>
      <c r="B68" s="127" t="s">
        <v>95</v>
      </c>
      <c r="C68" s="127" t="s">
        <v>150</v>
      </c>
      <c r="D68" s="127">
        <v>1550</v>
      </c>
      <c r="E68" s="128">
        <v>0.22</v>
      </c>
      <c r="F68" s="128">
        <v>50.8</v>
      </c>
      <c r="G68" s="128">
        <v>0</v>
      </c>
      <c r="H68" s="128">
        <v>0.72099999999999997</v>
      </c>
      <c r="I68" s="128">
        <v>0.17</v>
      </c>
      <c r="J68" s="128">
        <v>0.34100000000000003</v>
      </c>
      <c r="K68" s="128">
        <v>0.34802781780100001</v>
      </c>
      <c r="L68" s="134">
        <f t="shared" si="3"/>
        <v>0.50240135685026355</v>
      </c>
      <c r="M68" s="134">
        <f t="shared" si="4"/>
        <v>1</v>
      </c>
      <c r="N68" s="134">
        <f t="shared" si="5"/>
        <v>0.3</v>
      </c>
    </row>
    <row r="69" spans="1:14">
      <c r="A69" s="127" t="s">
        <v>238</v>
      </c>
      <c r="B69" s="127" t="s">
        <v>93</v>
      </c>
      <c r="C69" s="127" t="s">
        <v>150</v>
      </c>
      <c r="D69" s="127">
        <v>1330</v>
      </c>
      <c r="E69" s="128">
        <v>0.22</v>
      </c>
      <c r="F69" s="128">
        <v>50.8</v>
      </c>
      <c r="G69" s="128">
        <v>0</v>
      </c>
      <c r="H69" s="128">
        <v>1.395</v>
      </c>
      <c r="I69" s="128">
        <v>0.33900000000000002</v>
      </c>
      <c r="J69" s="128">
        <v>0.39300000000000002</v>
      </c>
      <c r="K69" s="128">
        <v>0.39119512844299997</v>
      </c>
      <c r="L69" s="134">
        <f t="shared" si="3"/>
        <v>0.65083133519061909</v>
      </c>
      <c r="M69" s="134">
        <f t="shared" si="4"/>
        <v>2.5</v>
      </c>
      <c r="N69" s="134">
        <f t="shared" si="5"/>
        <v>0.7</v>
      </c>
    </row>
    <row r="70" spans="1:14">
      <c r="A70" s="127" t="s">
        <v>238</v>
      </c>
      <c r="B70" s="127" t="s">
        <v>93</v>
      </c>
      <c r="C70" s="127" t="s">
        <v>150</v>
      </c>
      <c r="D70" s="127">
        <v>1210</v>
      </c>
      <c r="E70" s="128">
        <v>0.22</v>
      </c>
      <c r="F70" s="128">
        <v>50.8</v>
      </c>
      <c r="G70" s="128">
        <v>0</v>
      </c>
      <c r="H70" s="128">
        <v>1.2450000000000001</v>
      </c>
      <c r="I70" s="128">
        <v>0.21299999999999999</v>
      </c>
      <c r="J70" s="128">
        <v>0.28799999999999998</v>
      </c>
      <c r="K70" s="128">
        <v>7.5112339864799997</v>
      </c>
      <c r="L70" s="134">
        <f t="shared" si="3"/>
        <v>9.1576964763164153</v>
      </c>
      <c r="M70" s="134">
        <f t="shared" si="4"/>
        <v>31</v>
      </c>
      <c r="N70" s="134">
        <f t="shared" si="5"/>
        <v>7</v>
      </c>
    </row>
    <row r="71" spans="1:14">
      <c r="A71" s="127" t="s">
        <v>238</v>
      </c>
      <c r="B71" s="127" t="s">
        <v>93</v>
      </c>
      <c r="C71" s="127" t="s">
        <v>150</v>
      </c>
      <c r="D71" s="127">
        <v>1550</v>
      </c>
      <c r="E71" s="128">
        <v>0.22</v>
      </c>
      <c r="F71" s="128">
        <v>50.8</v>
      </c>
      <c r="G71" s="128">
        <v>0</v>
      </c>
      <c r="H71" s="128">
        <v>0.72099999999999997</v>
      </c>
      <c r="I71" s="128">
        <v>0.17</v>
      </c>
      <c r="J71" s="128">
        <v>0.34100000000000003</v>
      </c>
      <c r="K71" s="128">
        <v>1.19586238927</v>
      </c>
      <c r="L71" s="134">
        <f t="shared" si="3"/>
        <v>1.7263070830705296</v>
      </c>
      <c r="M71" s="134">
        <f t="shared" si="4"/>
        <v>3.4</v>
      </c>
      <c r="N71" s="134">
        <f t="shared" si="5"/>
        <v>1.1000000000000001</v>
      </c>
    </row>
    <row r="72" spans="1:14">
      <c r="A72" s="127" t="s">
        <v>238</v>
      </c>
      <c r="B72" s="127" t="s">
        <v>95</v>
      </c>
      <c r="C72" s="127" t="s">
        <v>150</v>
      </c>
      <c r="D72" s="127">
        <v>4220</v>
      </c>
      <c r="E72" s="128">
        <v>0.22</v>
      </c>
      <c r="F72" s="128">
        <v>50.8</v>
      </c>
      <c r="G72" s="128">
        <v>0</v>
      </c>
      <c r="H72" s="128">
        <v>0.69099999999999995</v>
      </c>
      <c r="I72" s="128">
        <v>3.5999999999999997E-2</v>
      </c>
      <c r="J72" s="128">
        <v>0.26200000000000001</v>
      </c>
      <c r="K72" s="128">
        <v>2.86335943799E-3</v>
      </c>
      <c r="L72" s="134">
        <f t="shared" si="3"/>
        <v>3.1758473979893085E-3</v>
      </c>
      <c r="M72" s="134">
        <f t="shared" si="4"/>
        <v>0</v>
      </c>
      <c r="N72" s="134">
        <f t="shared" si="5"/>
        <v>0</v>
      </c>
    </row>
    <row r="73" spans="1:14">
      <c r="A73" s="127" t="s">
        <v>238</v>
      </c>
      <c r="B73" s="127" t="s">
        <v>95</v>
      </c>
      <c r="C73" s="127" t="s">
        <v>150</v>
      </c>
      <c r="D73" s="127">
        <v>4220</v>
      </c>
      <c r="E73" s="128">
        <v>0.22</v>
      </c>
      <c r="F73" s="128">
        <v>50.8</v>
      </c>
      <c r="G73" s="128">
        <v>0</v>
      </c>
      <c r="H73" s="128">
        <v>0.69099999999999995</v>
      </c>
      <c r="I73" s="128">
        <v>3.5999999999999997E-2</v>
      </c>
      <c r="J73" s="128">
        <v>0.26200000000000001</v>
      </c>
      <c r="K73" s="128">
        <v>4.2999248672499997E-2</v>
      </c>
      <c r="L73" s="134">
        <f t="shared" si="3"/>
        <v>4.7691900010958826E-2</v>
      </c>
      <c r="M73" s="134">
        <f t="shared" si="4"/>
        <v>0.1</v>
      </c>
      <c r="N73" s="134">
        <f t="shared" si="5"/>
        <v>0</v>
      </c>
    </row>
    <row r="74" spans="1:14">
      <c r="A74" s="127" t="s">
        <v>238</v>
      </c>
      <c r="B74" s="127" t="s">
        <v>95</v>
      </c>
      <c r="C74" s="127" t="s">
        <v>150</v>
      </c>
      <c r="D74" s="127">
        <v>1210</v>
      </c>
      <c r="E74" s="128">
        <v>0.22</v>
      </c>
      <c r="F74" s="128">
        <v>50.8</v>
      </c>
      <c r="G74" s="128">
        <v>0</v>
      </c>
      <c r="H74" s="128">
        <v>1.2450000000000001</v>
      </c>
      <c r="I74" s="128">
        <v>0.21299999999999999</v>
      </c>
      <c r="J74" s="128">
        <v>0.28799999999999998</v>
      </c>
      <c r="K74" s="128">
        <v>6.2536228250099999</v>
      </c>
      <c r="L74" s="134">
        <f t="shared" si="3"/>
        <v>7.6244169482521906</v>
      </c>
      <c r="M74" s="134">
        <f t="shared" si="4"/>
        <v>25.8</v>
      </c>
      <c r="N74" s="134">
        <f t="shared" si="5"/>
        <v>5.8</v>
      </c>
    </row>
    <row r="75" spans="1:14">
      <c r="A75" s="127" t="s">
        <v>238</v>
      </c>
      <c r="B75" s="127" t="s">
        <v>93</v>
      </c>
      <c r="C75" s="127" t="s">
        <v>150</v>
      </c>
      <c r="D75" s="127">
        <v>4220</v>
      </c>
      <c r="E75" s="128">
        <v>0.22</v>
      </c>
      <c r="F75" s="128">
        <v>50.8</v>
      </c>
      <c r="G75" s="128">
        <v>0</v>
      </c>
      <c r="H75" s="128">
        <v>0.69099999999999995</v>
      </c>
      <c r="I75" s="128">
        <v>3.5999999999999997E-2</v>
      </c>
      <c r="J75" s="128">
        <v>0.26200000000000001</v>
      </c>
      <c r="K75" s="128">
        <v>0.133316311183</v>
      </c>
      <c r="L75" s="134">
        <f t="shared" si="3"/>
        <v>0.14786556461010472</v>
      </c>
      <c r="M75" s="134">
        <f t="shared" si="4"/>
        <v>0.3</v>
      </c>
      <c r="N75" s="134">
        <f t="shared" si="5"/>
        <v>0</v>
      </c>
    </row>
    <row r="76" spans="1:14">
      <c r="A76" s="127" t="s">
        <v>238</v>
      </c>
      <c r="B76" s="127" t="s">
        <v>93</v>
      </c>
      <c r="C76" s="127" t="s">
        <v>150</v>
      </c>
      <c r="D76" s="127">
        <v>4220</v>
      </c>
      <c r="E76" s="128">
        <v>0.22</v>
      </c>
      <c r="F76" s="128">
        <v>50.8</v>
      </c>
      <c r="G76" s="128">
        <v>0</v>
      </c>
      <c r="H76" s="128">
        <v>0.69099999999999995</v>
      </c>
      <c r="I76" s="128">
        <v>3.5999999999999997E-2</v>
      </c>
      <c r="J76" s="128">
        <v>0.26200000000000001</v>
      </c>
      <c r="K76" s="128">
        <v>0.66390971865399995</v>
      </c>
      <c r="L76" s="134">
        <f t="shared" si="3"/>
        <v>0.73636439928310649</v>
      </c>
      <c r="M76" s="134">
        <f t="shared" si="4"/>
        <v>1.4</v>
      </c>
      <c r="N76" s="134">
        <f t="shared" si="5"/>
        <v>0.2</v>
      </c>
    </row>
    <row r="77" spans="1:14">
      <c r="A77" s="127" t="s">
        <v>238</v>
      </c>
      <c r="B77" s="127" t="s">
        <v>93</v>
      </c>
      <c r="C77" s="127" t="s">
        <v>150</v>
      </c>
      <c r="D77" s="127">
        <v>1210</v>
      </c>
      <c r="E77" s="128">
        <v>0.22</v>
      </c>
      <c r="F77" s="128">
        <v>50.8</v>
      </c>
      <c r="G77" s="128">
        <v>0</v>
      </c>
      <c r="H77" s="128">
        <v>1.2450000000000001</v>
      </c>
      <c r="I77" s="128">
        <v>0.21299999999999999</v>
      </c>
      <c r="J77" s="128">
        <v>0.28799999999999998</v>
      </c>
      <c r="K77" s="128">
        <v>11.0836036856</v>
      </c>
      <c r="L77" s="134">
        <f t="shared" si="3"/>
        <v>13.513129613483519</v>
      </c>
      <c r="M77" s="134">
        <f t="shared" si="4"/>
        <v>45.8</v>
      </c>
      <c r="N77" s="134">
        <f t="shared" si="5"/>
        <v>10.3</v>
      </c>
    </row>
    <row r="78" spans="1:14">
      <c r="A78" s="127" t="s">
        <v>238</v>
      </c>
      <c r="B78" s="127" t="s">
        <v>95</v>
      </c>
      <c r="C78" s="127" t="s">
        <v>150</v>
      </c>
      <c r="D78" s="127">
        <v>1210</v>
      </c>
      <c r="E78" s="128">
        <v>0.22</v>
      </c>
      <c r="F78" s="128">
        <v>50.8</v>
      </c>
      <c r="G78" s="128">
        <v>0</v>
      </c>
      <c r="H78" s="128">
        <v>1.2450000000000001</v>
      </c>
      <c r="I78" s="128">
        <v>0.21299999999999999</v>
      </c>
      <c r="J78" s="128">
        <v>0.28799999999999998</v>
      </c>
      <c r="K78" s="128">
        <v>0.91868653562000002</v>
      </c>
      <c r="L78" s="134">
        <f t="shared" si="3"/>
        <v>1.1200626242279039</v>
      </c>
      <c r="M78" s="134">
        <f t="shared" si="4"/>
        <v>3.8</v>
      </c>
      <c r="N78" s="134">
        <f t="shared" si="5"/>
        <v>0.9</v>
      </c>
    </row>
    <row r="79" spans="1:14">
      <c r="A79" s="127" t="s">
        <v>238</v>
      </c>
      <c r="B79" s="127" t="s">
        <v>93</v>
      </c>
      <c r="C79" s="127" t="s">
        <v>150</v>
      </c>
      <c r="D79" s="127">
        <v>4220</v>
      </c>
      <c r="E79" s="128">
        <v>0.22</v>
      </c>
      <c r="F79" s="128">
        <v>50.8</v>
      </c>
      <c r="G79" s="128">
        <v>0</v>
      </c>
      <c r="H79" s="128">
        <v>0.69099999999999995</v>
      </c>
      <c r="I79" s="128">
        <v>3.5999999999999997E-2</v>
      </c>
      <c r="J79" s="128">
        <v>0.26200000000000001</v>
      </c>
      <c r="K79" s="128">
        <v>2.41688179396</v>
      </c>
      <c r="L79" s="134">
        <f t="shared" si="3"/>
        <v>2.6806441604075015</v>
      </c>
      <c r="M79" s="134">
        <f t="shared" si="4"/>
        <v>5</v>
      </c>
      <c r="N79" s="134">
        <f t="shared" si="5"/>
        <v>0.8</v>
      </c>
    </row>
    <row r="80" spans="1:14">
      <c r="A80" s="127" t="s">
        <v>238</v>
      </c>
      <c r="B80" s="127" t="s">
        <v>93</v>
      </c>
      <c r="C80" s="127" t="s">
        <v>150</v>
      </c>
      <c r="D80" s="127">
        <v>1210</v>
      </c>
      <c r="E80" s="128">
        <v>0.22</v>
      </c>
      <c r="F80" s="128">
        <v>50.8</v>
      </c>
      <c r="G80" s="128">
        <v>0</v>
      </c>
      <c r="H80" s="128">
        <v>1.2450000000000001</v>
      </c>
      <c r="I80" s="128">
        <v>0.21299999999999999</v>
      </c>
      <c r="J80" s="128">
        <v>0.28799999999999998</v>
      </c>
      <c r="K80" s="128">
        <v>0.14944200542300001</v>
      </c>
      <c r="L80" s="134">
        <f t="shared" si="3"/>
        <v>0.18219969301172159</v>
      </c>
      <c r="M80" s="134">
        <f t="shared" si="4"/>
        <v>0.6</v>
      </c>
      <c r="N80" s="134">
        <f t="shared" si="5"/>
        <v>0.1</v>
      </c>
    </row>
    <row r="81" spans="1:14">
      <c r="A81" s="127" t="s">
        <v>238</v>
      </c>
      <c r="B81" s="127" t="s">
        <v>91</v>
      </c>
      <c r="C81" s="127" t="s">
        <v>150</v>
      </c>
      <c r="D81" s="127">
        <v>1210</v>
      </c>
      <c r="E81" s="128">
        <v>0.22</v>
      </c>
      <c r="F81" s="128">
        <v>50.8</v>
      </c>
      <c r="G81" s="128">
        <v>0</v>
      </c>
      <c r="H81" s="128">
        <v>1.2450000000000001</v>
      </c>
      <c r="I81" s="128">
        <v>0.21299999999999999</v>
      </c>
      <c r="J81" s="128">
        <v>0.28799999999999998</v>
      </c>
      <c r="K81" s="128">
        <v>0.16278363187299999</v>
      </c>
      <c r="L81" s="134">
        <f t="shared" si="3"/>
        <v>0.19846580397956157</v>
      </c>
      <c r="M81" s="134">
        <f t="shared" si="4"/>
        <v>0.7</v>
      </c>
      <c r="N81" s="134">
        <f t="shared" si="5"/>
        <v>0.2</v>
      </c>
    </row>
    <row r="82" spans="1:14">
      <c r="A82" s="127" t="s">
        <v>238</v>
      </c>
      <c r="B82" s="127" t="s">
        <v>91</v>
      </c>
      <c r="C82" s="127" t="s">
        <v>150</v>
      </c>
      <c r="D82" s="127">
        <v>1550</v>
      </c>
      <c r="E82" s="128">
        <v>0.22</v>
      </c>
      <c r="F82" s="128">
        <v>50.8</v>
      </c>
      <c r="G82" s="128">
        <v>0</v>
      </c>
      <c r="H82" s="128">
        <v>0.72099999999999997</v>
      </c>
      <c r="I82" s="128">
        <v>0.17</v>
      </c>
      <c r="J82" s="128">
        <v>0.34100000000000003</v>
      </c>
      <c r="K82" s="128">
        <v>0.92654276091800003</v>
      </c>
      <c r="L82" s="134">
        <f t="shared" si="3"/>
        <v>1.3375262449025278</v>
      </c>
      <c r="M82" s="134">
        <f t="shared" si="4"/>
        <v>2.6</v>
      </c>
      <c r="N82" s="134">
        <f t="shared" si="5"/>
        <v>0.8</v>
      </c>
    </row>
    <row r="83" spans="1:14">
      <c r="A83" s="127" t="s">
        <v>238</v>
      </c>
      <c r="B83" s="127" t="s">
        <v>95</v>
      </c>
      <c r="C83" s="127" t="s">
        <v>150</v>
      </c>
      <c r="D83" s="127">
        <v>4220</v>
      </c>
      <c r="E83" s="128">
        <v>0.22</v>
      </c>
      <c r="F83" s="128">
        <v>50.8</v>
      </c>
      <c r="G83" s="128">
        <v>0</v>
      </c>
      <c r="H83" s="128">
        <v>0.69099999999999995</v>
      </c>
      <c r="I83" s="128">
        <v>3.5999999999999997E-2</v>
      </c>
      <c r="J83" s="128">
        <v>0.26200000000000001</v>
      </c>
      <c r="K83" s="128">
        <v>1.36731613928</v>
      </c>
      <c r="L83" s="134">
        <f t="shared" si="3"/>
        <v>1.5165359072800906</v>
      </c>
      <c r="M83" s="134">
        <f t="shared" si="4"/>
        <v>2.9</v>
      </c>
      <c r="N83" s="134">
        <f t="shared" si="5"/>
        <v>0.4</v>
      </c>
    </row>
    <row r="84" spans="1:14">
      <c r="A84" s="127" t="s">
        <v>238</v>
      </c>
      <c r="B84" s="127" t="s">
        <v>95</v>
      </c>
      <c r="C84" s="127" t="s">
        <v>150</v>
      </c>
      <c r="D84" s="127">
        <v>1330</v>
      </c>
      <c r="E84" s="128">
        <v>0.22</v>
      </c>
      <c r="F84" s="128">
        <v>50.8</v>
      </c>
      <c r="G84" s="128">
        <v>0</v>
      </c>
      <c r="H84" s="128">
        <v>1.395</v>
      </c>
      <c r="I84" s="128">
        <v>0.33900000000000002</v>
      </c>
      <c r="J84" s="128">
        <v>0.39300000000000002</v>
      </c>
      <c r="K84" s="128">
        <v>9.2364264622700004E-2</v>
      </c>
      <c r="L84" s="134">
        <f t="shared" si="3"/>
        <v>0.15366642705278602</v>
      </c>
      <c r="M84" s="134">
        <f t="shared" si="4"/>
        <v>0.6</v>
      </c>
      <c r="N84" s="134">
        <f t="shared" si="5"/>
        <v>0.2</v>
      </c>
    </row>
    <row r="85" spans="1:14">
      <c r="A85" s="127" t="s">
        <v>238</v>
      </c>
      <c r="B85" s="127" t="s">
        <v>95</v>
      </c>
      <c r="C85" s="127" t="s">
        <v>150</v>
      </c>
      <c r="D85" s="127">
        <v>1210</v>
      </c>
      <c r="E85" s="128">
        <v>0.22</v>
      </c>
      <c r="F85" s="128">
        <v>50.8</v>
      </c>
      <c r="G85" s="128">
        <v>0</v>
      </c>
      <c r="H85" s="128">
        <v>1.2450000000000001</v>
      </c>
      <c r="I85" s="128">
        <v>0.21299999999999999</v>
      </c>
      <c r="J85" s="128">
        <v>0.28799999999999998</v>
      </c>
      <c r="K85" s="128">
        <v>2.3468248644399998</v>
      </c>
      <c r="L85" s="134">
        <f t="shared" si="3"/>
        <v>2.8612488747252471</v>
      </c>
      <c r="M85" s="134">
        <f t="shared" si="4"/>
        <v>9.6999999999999993</v>
      </c>
      <c r="N85" s="134">
        <f t="shared" si="5"/>
        <v>2.2000000000000002</v>
      </c>
    </row>
    <row r="86" spans="1:14">
      <c r="A86" s="127" t="s">
        <v>238</v>
      </c>
      <c r="B86" s="127" t="s">
        <v>95</v>
      </c>
      <c r="C86" s="127" t="s">
        <v>150</v>
      </c>
      <c r="D86" s="127">
        <v>1210</v>
      </c>
      <c r="E86" s="128">
        <v>0.22</v>
      </c>
      <c r="F86" s="128">
        <v>50.8</v>
      </c>
      <c r="G86" s="128">
        <v>0</v>
      </c>
      <c r="H86" s="128">
        <v>1.2450000000000001</v>
      </c>
      <c r="I86" s="128">
        <v>0.21299999999999999</v>
      </c>
      <c r="J86" s="128">
        <v>0.28799999999999998</v>
      </c>
      <c r="K86" s="128">
        <v>5.2145563745399999</v>
      </c>
      <c r="L86" s="134">
        <f t="shared" si="3"/>
        <v>6.3575871318391668</v>
      </c>
      <c r="M86" s="134">
        <f t="shared" si="4"/>
        <v>21.5</v>
      </c>
      <c r="N86" s="134">
        <f t="shared" si="5"/>
        <v>4.8</v>
      </c>
    </row>
    <row r="87" spans="1:14">
      <c r="A87" s="127" t="s">
        <v>238</v>
      </c>
      <c r="B87" s="127" t="s">
        <v>93</v>
      </c>
      <c r="C87" s="127" t="s">
        <v>150</v>
      </c>
      <c r="D87" s="127">
        <v>1210</v>
      </c>
      <c r="E87" s="128">
        <v>0.22</v>
      </c>
      <c r="F87" s="128">
        <v>50.8</v>
      </c>
      <c r="G87" s="128">
        <v>0</v>
      </c>
      <c r="H87" s="128">
        <v>1.2450000000000001</v>
      </c>
      <c r="I87" s="128">
        <v>0.21299999999999999</v>
      </c>
      <c r="J87" s="128">
        <v>0.28799999999999998</v>
      </c>
      <c r="K87" s="128">
        <v>2.8261735953499998</v>
      </c>
      <c r="L87" s="134">
        <f t="shared" si="3"/>
        <v>3.4456708474507192</v>
      </c>
      <c r="M87" s="134">
        <f t="shared" si="4"/>
        <v>11.7</v>
      </c>
      <c r="N87" s="134">
        <f t="shared" si="5"/>
        <v>2.6</v>
      </c>
    </row>
    <row r="88" spans="1:14">
      <c r="A88" s="127" t="s">
        <v>239</v>
      </c>
      <c r="B88" s="127" t="s">
        <v>95</v>
      </c>
      <c r="C88" s="127" t="s">
        <v>150</v>
      </c>
      <c r="D88" s="127">
        <v>1210</v>
      </c>
      <c r="E88" s="128">
        <v>0.22</v>
      </c>
      <c r="F88" s="128">
        <v>50.8</v>
      </c>
      <c r="G88" s="128">
        <v>0</v>
      </c>
      <c r="H88" s="128">
        <v>1.2450000000000001</v>
      </c>
      <c r="I88" s="128">
        <v>0.21299999999999999</v>
      </c>
      <c r="J88" s="128">
        <v>0.28799999999999998</v>
      </c>
      <c r="K88" s="128">
        <v>2.9376491583100002</v>
      </c>
      <c r="L88" s="134">
        <f t="shared" si="3"/>
        <v>3.5815818538115516</v>
      </c>
      <c r="M88" s="134">
        <f t="shared" si="4"/>
        <v>12.1</v>
      </c>
      <c r="N88" s="134">
        <f t="shared" si="5"/>
        <v>2.7</v>
      </c>
    </row>
    <row r="89" spans="1:14">
      <c r="A89" s="127" t="s">
        <v>239</v>
      </c>
      <c r="B89" s="127" t="s">
        <v>95</v>
      </c>
      <c r="C89" s="127" t="s">
        <v>150</v>
      </c>
      <c r="D89" s="127">
        <v>1330</v>
      </c>
      <c r="E89" s="128">
        <v>0.22</v>
      </c>
      <c r="F89" s="128">
        <v>50.8</v>
      </c>
      <c r="G89" s="128">
        <v>0</v>
      </c>
      <c r="H89" s="128">
        <v>1.395</v>
      </c>
      <c r="I89" s="128">
        <v>0.33900000000000002</v>
      </c>
      <c r="J89" s="128">
        <v>0.39300000000000002</v>
      </c>
      <c r="K89" s="128">
        <v>1.0118762784499999</v>
      </c>
      <c r="L89" s="134">
        <f t="shared" si="3"/>
        <v>1.683458564457265</v>
      </c>
      <c r="M89" s="134">
        <f t="shared" si="4"/>
        <v>6.4</v>
      </c>
      <c r="N89" s="134">
        <f t="shared" si="5"/>
        <v>1.8</v>
      </c>
    </row>
    <row r="90" spans="1:14">
      <c r="A90" s="127" t="s">
        <v>239</v>
      </c>
      <c r="B90" s="127" t="s">
        <v>95</v>
      </c>
      <c r="C90" s="127" t="s">
        <v>150</v>
      </c>
      <c r="D90" s="127">
        <v>1210</v>
      </c>
      <c r="E90" s="128">
        <v>0.22</v>
      </c>
      <c r="F90" s="128">
        <v>50.8</v>
      </c>
      <c r="G90" s="128">
        <v>0</v>
      </c>
      <c r="H90" s="128">
        <v>1.2450000000000001</v>
      </c>
      <c r="I90" s="128">
        <v>0.21299999999999999</v>
      </c>
      <c r="J90" s="128">
        <v>0.28799999999999998</v>
      </c>
      <c r="K90" s="128">
        <v>0.50212507318900002</v>
      </c>
      <c r="L90" s="134">
        <f t="shared" si="3"/>
        <v>0.6121908892320288</v>
      </c>
      <c r="M90" s="134">
        <f t="shared" si="4"/>
        <v>2.1</v>
      </c>
      <c r="N90" s="134">
        <f t="shared" si="5"/>
        <v>0.5</v>
      </c>
    </row>
    <row r="91" spans="1:14">
      <c r="A91" s="127" t="s">
        <v>239</v>
      </c>
      <c r="B91" s="127" t="s">
        <v>95</v>
      </c>
      <c r="C91" s="127" t="s">
        <v>150</v>
      </c>
      <c r="D91" s="127">
        <v>1210</v>
      </c>
      <c r="E91" s="128">
        <v>0.22</v>
      </c>
      <c r="F91" s="128">
        <v>50.8</v>
      </c>
      <c r="G91" s="128">
        <v>0</v>
      </c>
      <c r="H91" s="128">
        <v>1.2450000000000001</v>
      </c>
      <c r="I91" s="128">
        <v>0.21299999999999999</v>
      </c>
      <c r="J91" s="128">
        <v>0.28799999999999998</v>
      </c>
      <c r="K91" s="128">
        <v>0.70015137136899996</v>
      </c>
      <c r="L91" s="134">
        <f t="shared" si="3"/>
        <v>0.85362455197308462</v>
      </c>
      <c r="M91" s="134">
        <f t="shared" si="4"/>
        <v>2.9</v>
      </c>
      <c r="N91" s="134">
        <f t="shared" si="5"/>
        <v>0.6</v>
      </c>
    </row>
    <row r="92" spans="1:14">
      <c r="A92" s="127" t="s">
        <v>239</v>
      </c>
      <c r="B92" s="127" t="s">
        <v>95</v>
      </c>
      <c r="C92" s="127" t="s">
        <v>150</v>
      </c>
      <c r="D92" s="127">
        <v>1330</v>
      </c>
      <c r="E92" s="128">
        <v>0.22</v>
      </c>
      <c r="F92" s="128">
        <v>50.8</v>
      </c>
      <c r="G92" s="128">
        <v>0</v>
      </c>
      <c r="H92" s="128">
        <v>1.395</v>
      </c>
      <c r="I92" s="128">
        <v>0.33900000000000002</v>
      </c>
      <c r="J92" s="128">
        <v>0.39300000000000002</v>
      </c>
      <c r="K92" s="128">
        <v>0.147845989884</v>
      </c>
      <c r="L92" s="134">
        <f t="shared" si="3"/>
        <v>0.24597137337001082</v>
      </c>
      <c r="M92" s="134">
        <f t="shared" si="4"/>
        <v>0.9</v>
      </c>
      <c r="N92" s="134">
        <f t="shared" si="5"/>
        <v>0.3</v>
      </c>
    </row>
    <row r="93" spans="1:14">
      <c r="A93" s="127" t="s">
        <v>239</v>
      </c>
      <c r="B93" s="127" t="s">
        <v>95</v>
      </c>
      <c r="C93" s="127" t="s">
        <v>150</v>
      </c>
      <c r="D93" s="127">
        <v>1210</v>
      </c>
      <c r="E93" s="128">
        <v>0.22</v>
      </c>
      <c r="F93" s="128">
        <v>50.8</v>
      </c>
      <c r="G93" s="128">
        <v>0</v>
      </c>
      <c r="H93" s="128">
        <v>1.2450000000000001</v>
      </c>
      <c r="I93" s="128">
        <v>0.21299999999999999</v>
      </c>
      <c r="J93" s="128">
        <v>0.28799999999999998</v>
      </c>
      <c r="K93" s="128">
        <v>104.95570408</v>
      </c>
      <c r="L93" s="134">
        <f t="shared" si="3"/>
        <v>127.96199441433599</v>
      </c>
      <c r="M93" s="134">
        <f t="shared" si="4"/>
        <v>433.5</v>
      </c>
      <c r="N93" s="134">
        <f t="shared" si="5"/>
        <v>97.3</v>
      </c>
    </row>
    <row r="94" spans="1:14">
      <c r="A94" s="127" t="s">
        <v>239</v>
      </c>
      <c r="B94" s="127" t="s">
        <v>95</v>
      </c>
      <c r="C94" s="127" t="s">
        <v>150</v>
      </c>
      <c r="D94" s="127">
        <v>1330</v>
      </c>
      <c r="E94" s="128">
        <v>0.22</v>
      </c>
      <c r="F94" s="128">
        <v>50.8</v>
      </c>
      <c r="G94" s="128">
        <v>0</v>
      </c>
      <c r="H94" s="128">
        <v>1.395</v>
      </c>
      <c r="I94" s="128">
        <v>0.33900000000000002</v>
      </c>
      <c r="J94" s="128">
        <v>0.39300000000000002</v>
      </c>
      <c r="K94" s="128">
        <v>2.9909317550800001</v>
      </c>
      <c r="L94" s="134">
        <f t="shared" si="3"/>
        <v>4.9760131609265965</v>
      </c>
      <c r="M94" s="134">
        <f t="shared" si="4"/>
        <v>18.899999999999999</v>
      </c>
      <c r="N94" s="134">
        <f t="shared" si="5"/>
        <v>5.2</v>
      </c>
    </row>
    <row r="95" spans="1:14">
      <c r="A95" s="127" t="s">
        <v>239</v>
      </c>
      <c r="B95" s="127" t="s">
        <v>95</v>
      </c>
      <c r="C95" s="127" t="s">
        <v>150</v>
      </c>
      <c r="D95" s="127">
        <v>1400</v>
      </c>
      <c r="E95" s="128">
        <v>0.22</v>
      </c>
      <c r="F95" s="128">
        <v>50.8</v>
      </c>
      <c r="G95" s="128">
        <v>0</v>
      </c>
      <c r="H95" s="128">
        <v>0.70899999999999996</v>
      </c>
      <c r="I95" s="128">
        <v>0.11700000000000001</v>
      </c>
      <c r="J95" s="128">
        <v>0.43099999999999999</v>
      </c>
      <c r="K95" s="128">
        <v>2.2451262604200002</v>
      </c>
      <c r="L95" s="134">
        <f t="shared" si="3"/>
        <v>4.0963825372203182</v>
      </c>
      <c r="M95" s="134">
        <f t="shared" si="4"/>
        <v>7.9</v>
      </c>
      <c r="N95" s="134">
        <f t="shared" si="5"/>
        <v>1.8</v>
      </c>
    </row>
    <row r="96" spans="1:14">
      <c r="A96" s="127" t="s">
        <v>239</v>
      </c>
      <c r="B96" s="127" t="s">
        <v>95</v>
      </c>
      <c r="C96" s="127" t="s">
        <v>150</v>
      </c>
      <c r="D96" s="127">
        <v>4110</v>
      </c>
      <c r="E96" s="128">
        <v>0.22</v>
      </c>
      <c r="F96" s="128">
        <v>50.8</v>
      </c>
      <c r="G96" s="128">
        <v>0</v>
      </c>
      <c r="H96" s="128">
        <v>0.69099999999999995</v>
      </c>
      <c r="I96" s="128">
        <v>3.5999999999999997E-2</v>
      </c>
      <c r="J96" s="128">
        <v>0.26200000000000001</v>
      </c>
      <c r="K96" s="128">
        <v>5.7715726933999996</v>
      </c>
      <c r="L96" s="134">
        <f t="shared" si="3"/>
        <v>6.401443660006386</v>
      </c>
      <c r="M96" s="134">
        <f t="shared" si="4"/>
        <v>12</v>
      </c>
      <c r="N96" s="134">
        <f t="shared" si="5"/>
        <v>1.9</v>
      </c>
    </row>
    <row r="97" spans="1:14">
      <c r="A97" s="127" t="s">
        <v>239</v>
      </c>
      <c r="B97" s="127" t="s">
        <v>95</v>
      </c>
      <c r="C97" s="127" t="s">
        <v>150</v>
      </c>
      <c r="D97" s="127">
        <v>1210</v>
      </c>
      <c r="E97" s="128">
        <v>0.22</v>
      </c>
      <c r="F97" s="128">
        <v>50.8</v>
      </c>
      <c r="G97" s="128">
        <v>0</v>
      </c>
      <c r="H97" s="128">
        <v>1.2450000000000001</v>
      </c>
      <c r="I97" s="128">
        <v>0.21299999999999999</v>
      </c>
      <c r="J97" s="128">
        <v>0.28799999999999998</v>
      </c>
      <c r="K97" s="128">
        <v>1.5858647909E-2</v>
      </c>
      <c r="L97" s="134">
        <f t="shared" si="3"/>
        <v>1.9334863530652797E-2</v>
      </c>
      <c r="M97" s="134">
        <f t="shared" si="4"/>
        <v>0.1</v>
      </c>
      <c r="N97" s="134">
        <f t="shared" si="5"/>
        <v>0</v>
      </c>
    </row>
    <row r="98" spans="1:14">
      <c r="A98" s="129" t="s">
        <v>240</v>
      </c>
      <c r="B98" s="129" t="s">
        <v>95</v>
      </c>
      <c r="C98" s="129" t="s">
        <v>150</v>
      </c>
      <c r="D98" s="129">
        <v>6250</v>
      </c>
      <c r="E98" s="130">
        <v>0.22</v>
      </c>
      <c r="F98" s="130">
        <v>50.8</v>
      </c>
      <c r="G98" s="130">
        <v>0</v>
      </c>
      <c r="H98" s="130">
        <v>0.60699999999999998</v>
      </c>
      <c r="I98" s="130">
        <v>3.3000000000000002E-2</v>
      </c>
      <c r="J98" s="130">
        <v>2.5999999999999999E-2</v>
      </c>
      <c r="K98" s="130">
        <v>0.23074878688299999</v>
      </c>
      <c r="L98" s="134">
        <f t="shared" si="3"/>
        <v>2.5397749809588865E-2</v>
      </c>
      <c r="M98" s="134">
        <f t="shared" si="4"/>
        <v>0</v>
      </c>
      <c r="N98" s="134">
        <f t="shared" si="5"/>
        <v>0.1</v>
      </c>
    </row>
    <row r="99" spans="1:14">
      <c r="A99" s="129" t="s">
        <v>240</v>
      </c>
      <c r="B99" s="129" t="s">
        <v>95</v>
      </c>
      <c r="C99" s="129" t="s">
        <v>150</v>
      </c>
      <c r="D99" s="129">
        <v>4110</v>
      </c>
      <c r="E99" s="130">
        <v>0.22</v>
      </c>
      <c r="F99" s="130">
        <v>50.8</v>
      </c>
      <c r="G99" s="130">
        <v>0</v>
      </c>
      <c r="H99" s="130">
        <v>0.69099999999999995</v>
      </c>
      <c r="I99" s="130">
        <v>3.5999999999999997E-2</v>
      </c>
      <c r="J99" s="130">
        <v>0.26200000000000001</v>
      </c>
      <c r="K99" s="130">
        <v>0.60937689341800005</v>
      </c>
      <c r="L99" s="134">
        <f t="shared" si="3"/>
        <v>0.67588022505301781</v>
      </c>
      <c r="M99" s="134">
        <f t="shared" si="4"/>
        <v>1.3</v>
      </c>
      <c r="N99" s="134">
        <f t="shared" si="5"/>
        <v>0.2</v>
      </c>
    </row>
    <row r="100" spans="1:14">
      <c r="A100" s="129" t="s">
        <v>240</v>
      </c>
      <c r="B100" s="129" t="s">
        <v>95</v>
      </c>
      <c r="C100" s="129" t="s">
        <v>150</v>
      </c>
      <c r="D100" s="129">
        <v>6170</v>
      </c>
      <c r="E100" s="130">
        <v>0.22</v>
      </c>
      <c r="F100" s="130">
        <v>50.8</v>
      </c>
      <c r="G100" s="130">
        <v>0</v>
      </c>
      <c r="H100" s="130">
        <v>0.60699999999999998</v>
      </c>
      <c r="I100" s="130">
        <v>3.3000000000000002E-2</v>
      </c>
      <c r="J100" s="130">
        <v>2.5999999999999999E-2</v>
      </c>
      <c r="K100" s="130">
        <v>0.35657766832600002</v>
      </c>
      <c r="L100" s="134">
        <f t="shared" si="3"/>
        <v>3.9247315360415071E-2</v>
      </c>
      <c r="M100" s="134">
        <f t="shared" si="4"/>
        <v>0.1</v>
      </c>
      <c r="N100" s="134">
        <f t="shared" si="5"/>
        <v>0.1</v>
      </c>
    </row>
    <row r="101" spans="1:14">
      <c r="A101" s="129" t="s">
        <v>240</v>
      </c>
      <c r="B101" s="129" t="s">
        <v>95</v>
      </c>
      <c r="C101" s="129" t="s">
        <v>150</v>
      </c>
      <c r="D101" s="129">
        <v>6120</v>
      </c>
      <c r="E101" s="130">
        <v>0.22</v>
      </c>
      <c r="F101" s="130">
        <v>50.8</v>
      </c>
      <c r="G101" s="130">
        <v>0</v>
      </c>
      <c r="H101" s="130">
        <v>0.60699999999999998</v>
      </c>
      <c r="I101" s="130">
        <v>3.3000000000000002E-2</v>
      </c>
      <c r="J101" s="130">
        <v>2.5999999999999999E-2</v>
      </c>
      <c r="K101" s="130">
        <v>4.6376395433299997E-3</v>
      </c>
      <c r="L101" s="134">
        <f t="shared" si="3"/>
        <v>5.104495257358553E-4</v>
      </c>
      <c r="M101" s="134">
        <f t="shared" si="4"/>
        <v>0</v>
      </c>
      <c r="N101" s="134">
        <f t="shared" si="5"/>
        <v>0</v>
      </c>
    </row>
    <row r="102" spans="1:14">
      <c r="A102" s="129" t="s">
        <v>240</v>
      </c>
      <c r="B102" s="129" t="s">
        <v>95</v>
      </c>
      <c r="C102" s="129" t="s">
        <v>150</v>
      </c>
      <c r="D102" s="129">
        <v>1820</v>
      </c>
      <c r="E102" s="130">
        <v>0.22</v>
      </c>
      <c r="F102" s="130">
        <v>50.8</v>
      </c>
      <c r="G102" s="130">
        <v>0</v>
      </c>
      <c r="H102" s="130">
        <v>2.0139999999999998</v>
      </c>
      <c r="I102" s="130">
        <v>0.28699999999999998</v>
      </c>
      <c r="J102" s="130">
        <v>0.28899999999999998</v>
      </c>
      <c r="K102" s="130">
        <v>0.43113123281400001</v>
      </c>
      <c r="L102" s="134">
        <f t="shared" si="3"/>
        <v>0.52746032126574138</v>
      </c>
      <c r="M102" s="134">
        <f t="shared" si="4"/>
        <v>2.9</v>
      </c>
      <c r="N102" s="134">
        <f t="shared" si="5"/>
        <v>0.5</v>
      </c>
    </row>
    <row r="103" spans="1:14">
      <c r="A103" s="129" t="s">
        <v>240</v>
      </c>
      <c r="B103" s="129" t="s">
        <v>95</v>
      </c>
      <c r="C103" s="129" t="s">
        <v>150</v>
      </c>
      <c r="D103" s="129">
        <v>1210</v>
      </c>
      <c r="E103" s="130">
        <v>0.22</v>
      </c>
      <c r="F103" s="130">
        <v>50.8</v>
      </c>
      <c r="G103" s="130">
        <v>0</v>
      </c>
      <c r="H103" s="130">
        <v>1.2450000000000001</v>
      </c>
      <c r="I103" s="130">
        <v>0.21299999999999999</v>
      </c>
      <c r="J103" s="130">
        <v>0.28799999999999998</v>
      </c>
      <c r="K103" s="130">
        <v>164.15332274100001</v>
      </c>
      <c r="L103" s="134">
        <f t="shared" si="3"/>
        <v>200.13573108582719</v>
      </c>
      <c r="M103" s="134">
        <f t="shared" si="4"/>
        <v>678</v>
      </c>
      <c r="N103" s="134">
        <f t="shared" si="5"/>
        <v>152.1</v>
      </c>
    </row>
    <row r="104" spans="1:14">
      <c r="A104" s="129" t="s">
        <v>240</v>
      </c>
      <c r="B104" s="129" t="s">
        <v>95</v>
      </c>
      <c r="C104" s="129" t="s">
        <v>150</v>
      </c>
      <c r="D104" s="129">
        <v>1290</v>
      </c>
      <c r="E104" s="130">
        <v>0.22</v>
      </c>
      <c r="F104" s="130">
        <v>50.8</v>
      </c>
      <c r="G104" s="130">
        <v>0</v>
      </c>
      <c r="H104" s="130">
        <v>1.2450000000000001</v>
      </c>
      <c r="I104" s="130">
        <v>0.21299999999999999</v>
      </c>
      <c r="J104" s="130">
        <v>0.34100000000000003</v>
      </c>
      <c r="K104" s="130">
        <v>0.17229597848299999</v>
      </c>
      <c r="L104" s="134">
        <f t="shared" si="3"/>
        <v>0.24872073133877604</v>
      </c>
      <c r="M104" s="134">
        <f t="shared" si="4"/>
        <v>0.8</v>
      </c>
      <c r="N104" s="134">
        <f t="shared" si="5"/>
        <v>0.2</v>
      </c>
    </row>
    <row r="105" spans="1:14">
      <c r="A105" s="129" t="s">
        <v>240</v>
      </c>
      <c r="B105" s="129" t="s">
        <v>95</v>
      </c>
      <c r="C105" s="129" t="s">
        <v>150</v>
      </c>
      <c r="D105" s="129">
        <v>6172</v>
      </c>
      <c r="E105" s="130">
        <v>0.22</v>
      </c>
      <c r="F105" s="130">
        <v>50.8</v>
      </c>
      <c r="G105" s="130">
        <v>0</v>
      </c>
      <c r="H105" s="130">
        <v>0.60699999999999998</v>
      </c>
      <c r="I105" s="130">
        <v>3.3000000000000002E-2</v>
      </c>
      <c r="J105" s="130">
        <v>2.5999999999999999E-2</v>
      </c>
      <c r="K105" s="130">
        <v>8.6963145653400006E-2</v>
      </c>
      <c r="L105" s="134">
        <f t="shared" si="3"/>
        <v>9.5717435649175595E-3</v>
      </c>
      <c r="M105" s="134">
        <f t="shared" si="4"/>
        <v>0</v>
      </c>
      <c r="N105" s="134">
        <f t="shared" si="5"/>
        <v>0</v>
      </c>
    </row>
    <row r="106" spans="1:14">
      <c r="A106" s="129" t="s">
        <v>240</v>
      </c>
      <c r="B106" s="129" t="s">
        <v>95</v>
      </c>
      <c r="C106" s="129" t="s">
        <v>150</v>
      </c>
      <c r="D106" s="129">
        <v>6172</v>
      </c>
      <c r="E106" s="130">
        <v>0.22</v>
      </c>
      <c r="F106" s="130">
        <v>50.8</v>
      </c>
      <c r="G106" s="130">
        <v>0</v>
      </c>
      <c r="H106" s="130">
        <v>0.60699999999999998</v>
      </c>
      <c r="I106" s="130">
        <v>3.3000000000000002E-2</v>
      </c>
      <c r="J106" s="130">
        <v>2.5999999999999999E-2</v>
      </c>
      <c r="K106" s="130">
        <v>8.8442346084899995E-2</v>
      </c>
      <c r="L106" s="134">
        <f t="shared" si="3"/>
        <v>9.7345542257446602E-3</v>
      </c>
      <c r="M106" s="134">
        <f t="shared" si="4"/>
        <v>0</v>
      </c>
      <c r="N106" s="134">
        <f t="shared" si="5"/>
        <v>0</v>
      </c>
    </row>
    <row r="107" spans="1:14">
      <c r="A107" s="129" t="s">
        <v>240</v>
      </c>
      <c r="B107" s="129" t="s">
        <v>91</v>
      </c>
      <c r="C107" s="129" t="s">
        <v>150</v>
      </c>
      <c r="D107" s="129">
        <v>1820</v>
      </c>
      <c r="E107" s="130">
        <v>0.22</v>
      </c>
      <c r="F107" s="130">
        <v>50.8</v>
      </c>
      <c r="G107" s="130">
        <v>0</v>
      </c>
      <c r="H107" s="130">
        <v>2.0139999999999998</v>
      </c>
      <c r="I107" s="130">
        <v>0.28699999999999998</v>
      </c>
      <c r="J107" s="130">
        <v>0.28899999999999998</v>
      </c>
      <c r="K107" s="130">
        <v>4.3086963059799997E-2</v>
      </c>
      <c r="L107" s="134">
        <f t="shared" si="3"/>
        <v>5.2714026839461303E-2</v>
      </c>
      <c r="M107" s="134">
        <f t="shared" si="4"/>
        <v>0.3</v>
      </c>
      <c r="N107" s="134">
        <f t="shared" si="5"/>
        <v>0.1</v>
      </c>
    </row>
    <row r="108" spans="1:14">
      <c r="A108" s="129" t="s">
        <v>240</v>
      </c>
      <c r="B108" s="129" t="s">
        <v>91</v>
      </c>
      <c r="C108" s="129" t="s">
        <v>150</v>
      </c>
      <c r="D108" s="129">
        <v>1210</v>
      </c>
      <c r="E108" s="130">
        <v>0.22</v>
      </c>
      <c r="F108" s="130">
        <v>50.8</v>
      </c>
      <c r="G108" s="130">
        <v>0</v>
      </c>
      <c r="H108" s="130">
        <v>1.2450000000000001</v>
      </c>
      <c r="I108" s="130">
        <v>0.21299999999999999</v>
      </c>
      <c r="J108" s="130">
        <v>0.28799999999999998</v>
      </c>
      <c r="K108" s="130">
        <v>2.7261980801700001</v>
      </c>
      <c r="L108" s="134">
        <f t="shared" si="3"/>
        <v>3.3237806993432635</v>
      </c>
      <c r="M108" s="134">
        <f t="shared" si="4"/>
        <v>11.3</v>
      </c>
      <c r="N108" s="134">
        <f t="shared" si="5"/>
        <v>2.5</v>
      </c>
    </row>
    <row r="109" spans="1:14">
      <c r="A109" s="129" t="s">
        <v>240</v>
      </c>
      <c r="B109" s="129" t="s">
        <v>91</v>
      </c>
      <c r="C109" s="129" t="s">
        <v>150</v>
      </c>
      <c r="D109" s="129">
        <v>4110</v>
      </c>
      <c r="E109" s="130">
        <v>0.22</v>
      </c>
      <c r="F109" s="130">
        <v>50.8</v>
      </c>
      <c r="G109" s="130">
        <v>0</v>
      </c>
      <c r="H109" s="130">
        <v>0.69099999999999995</v>
      </c>
      <c r="I109" s="130">
        <v>3.5999999999999997E-2</v>
      </c>
      <c r="J109" s="130">
        <v>0.26200000000000001</v>
      </c>
      <c r="K109" s="130">
        <v>2.4427679915800002E-3</v>
      </c>
      <c r="L109" s="134">
        <f t="shared" si="3"/>
        <v>2.7093554050610976E-3</v>
      </c>
      <c r="M109" s="134">
        <f t="shared" si="4"/>
        <v>0</v>
      </c>
      <c r="N109" s="134">
        <f t="shared" si="5"/>
        <v>0</v>
      </c>
    </row>
    <row r="110" spans="1:14">
      <c r="A110" s="129" t="s">
        <v>240</v>
      </c>
      <c r="B110" s="129" t="s">
        <v>91</v>
      </c>
      <c r="C110" s="129" t="s">
        <v>150</v>
      </c>
      <c r="D110" s="129">
        <v>1210</v>
      </c>
      <c r="E110" s="130">
        <v>0.22</v>
      </c>
      <c r="F110" s="130">
        <v>50.8</v>
      </c>
      <c r="G110" s="130">
        <v>0</v>
      </c>
      <c r="H110" s="130">
        <v>1.2450000000000001</v>
      </c>
      <c r="I110" s="130">
        <v>0.21299999999999999</v>
      </c>
      <c r="J110" s="130">
        <v>0.28799999999999998</v>
      </c>
      <c r="K110" s="130">
        <v>0.32120434858000002</v>
      </c>
      <c r="L110" s="134">
        <f t="shared" si="3"/>
        <v>0.391612341788736</v>
      </c>
      <c r="M110" s="134">
        <f t="shared" si="4"/>
        <v>1.3</v>
      </c>
      <c r="N110" s="134">
        <f t="shared" si="5"/>
        <v>0.3</v>
      </c>
    </row>
    <row r="111" spans="1:14">
      <c r="A111" s="129" t="s">
        <v>240</v>
      </c>
      <c r="B111" s="129" t="s">
        <v>93</v>
      </c>
      <c r="C111" s="129" t="s">
        <v>150</v>
      </c>
      <c r="D111" s="129">
        <v>4110</v>
      </c>
      <c r="E111" s="130">
        <v>0.22</v>
      </c>
      <c r="F111" s="130">
        <v>50.8</v>
      </c>
      <c r="G111" s="130">
        <v>0</v>
      </c>
      <c r="H111" s="130">
        <v>0.69099999999999995</v>
      </c>
      <c r="I111" s="130">
        <v>3.5999999999999997E-2</v>
      </c>
      <c r="J111" s="130">
        <v>0.26200000000000001</v>
      </c>
      <c r="K111" s="130">
        <v>0.210607902825</v>
      </c>
      <c r="L111" s="134">
        <f t="shared" si="3"/>
        <v>0.233592245286635</v>
      </c>
      <c r="M111" s="134">
        <f t="shared" si="4"/>
        <v>0.4</v>
      </c>
      <c r="N111" s="134">
        <f t="shared" si="5"/>
        <v>0.1</v>
      </c>
    </row>
    <row r="112" spans="1:14">
      <c r="A112" s="129" t="s">
        <v>240</v>
      </c>
      <c r="B112" s="129" t="s">
        <v>93</v>
      </c>
      <c r="C112" s="129" t="s">
        <v>150</v>
      </c>
      <c r="D112" s="129">
        <v>4110</v>
      </c>
      <c r="E112" s="130">
        <v>0.22</v>
      </c>
      <c r="F112" s="130">
        <v>50.8</v>
      </c>
      <c r="G112" s="130">
        <v>0</v>
      </c>
      <c r="H112" s="130">
        <v>0.69099999999999995</v>
      </c>
      <c r="I112" s="130">
        <v>3.5999999999999997E-2</v>
      </c>
      <c r="J112" s="130">
        <v>0.26200000000000001</v>
      </c>
      <c r="K112" s="130">
        <v>3.6464538745000002E-3</v>
      </c>
      <c r="L112" s="134">
        <f t="shared" si="3"/>
        <v>4.0444035406704331E-3</v>
      </c>
      <c r="M112" s="134">
        <f t="shared" si="4"/>
        <v>0</v>
      </c>
      <c r="N112" s="134">
        <f t="shared" si="5"/>
        <v>0</v>
      </c>
    </row>
    <row r="113" spans="1:14">
      <c r="A113" s="129" t="s">
        <v>240</v>
      </c>
      <c r="B113" s="129" t="s">
        <v>93</v>
      </c>
      <c r="C113" s="129" t="s">
        <v>150</v>
      </c>
      <c r="D113" s="129">
        <v>3210</v>
      </c>
      <c r="E113" s="130">
        <v>0.22</v>
      </c>
      <c r="F113" s="130">
        <v>50.8</v>
      </c>
      <c r="G113" s="130">
        <v>0</v>
      </c>
      <c r="H113" s="130">
        <v>0.69099999999999995</v>
      </c>
      <c r="I113" s="130">
        <v>3.5999999999999997E-2</v>
      </c>
      <c r="J113" s="130">
        <v>0.26200000000000001</v>
      </c>
      <c r="K113" s="130">
        <v>0.14730085944999999</v>
      </c>
      <c r="L113" s="134">
        <f t="shared" si="3"/>
        <v>0.16337629324464331</v>
      </c>
      <c r="M113" s="134">
        <f t="shared" si="4"/>
        <v>0.3</v>
      </c>
      <c r="N113" s="134">
        <f t="shared" si="5"/>
        <v>0</v>
      </c>
    </row>
    <row r="114" spans="1:14">
      <c r="A114" s="129" t="s">
        <v>240</v>
      </c>
      <c r="B114" s="129" t="s">
        <v>93</v>
      </c>
      <c r="C114" s="129" t="s">
        <v>150</v>
      </c>
      <c r="D114" s="129">
        <v>1210</v>
      </c>
      <c r="E114" s="130">
        <v>0.22</v>
      </c>
      <c r="F114" s="130">
        <v>50.8</v>
      </c>
      <c r="G114" s="130">
        <v>0</v>
      </c>
      <c r="H114" s="130">
        <v>1.2450000000000001</v>
      </c>
      <c r="I114" s="130">
        <v>0.21299999999999999</v>
      </c>
      <c r="J114" s="130">
        <v>0.28799999999999998</v>
      </c>
      <c r="K114" s="130">
        <v>1.2181875799599999</v>
      </c>
      <c r="L114" s="134">
        <f t="shared" si="3"/>
        <v>1.4852142974872315</v>
      </c>
      <c r="M114" s="134">
        <f t="shared" si="4"/>
        <v>5</v>
      </c>
      <c r="N114" s="134">
        <f t="shared" si="5"/>
        <v>1.1000000000000001</v>
      </c>
    </row>
    <row r="115" spans="1:14">
      <c r="A115" s="129" t="s">
        <v>240</v>
      </c>
      <c r="B115" s="129" t="s">
        <v>91</v>
      </c>
      <c r="C115" s="129" t="s">
        <v>150</v>
      </c>
      <c r="D115" s="129">
        <v>1210</v>
      </c>
      <c r="E115" s="130">
        <v>0.22</v>
      </c>
      <c r="F115" s="130">
        <v>50.8</v>
      </c>
      <c r="G115" s="130">
        <v>0</v>
      </c>
      <c r="H115" s="130">
        <v>1.2450000000000001</v>
      </c>
      <c r="I115" s="130">
        <v>0.21299999999999999</v>
      </c>
      <c r="J115" s="130">
        <v>0.28799999999999998</v>
      </c>
      <c r="K115" s="130">
        <v>5.9610153203899996</v>
      </c>
      <c r="L115" s="134">
        <f t="shared" si="3"/>
        <v>7.2676698786194862</v>
      </c>
      <c r="M115" s="134">
        <f t="shared" si="4"/>
        <v>24.6</v>
      </c>
      <c r="N115" s="134">
        <f t="shared" si="5"/>
        <v>5.5</v>
      </c>
    </row>
    <row r="116" spans="1:14">
      <c r="A116" s="129" t="s">
        <v>240</v>
      </c>
      <c r="B116" s="129" t="s">
        <v>91</v>
      </c>
      <c r="C116" s="129" t="s">
        <v>150</v>
      </c>
      <c r="D116" s="129">
        <v>4110</v>
      </c>
      <c r="E116" s="130">
        <v>0.22</v>
      </c>
      <c r="F116" s="130">
        <v>50.8</v>
      </c>
      <c r="G116" s="130">
        <v>0</v>
      </c>
      <c r="H116" s="130">
        <v>0.69099999999999995</v>
      </c>
      <c r="I116" s="130">
        <v>3.5999999999999997E-2</v>
      </c>
      <c r="J116" s="130">
        <v>0.26200000000000001</v>
      </c>
      <c r="K116" s="130">
        <v>0.111101591985</v>
      </c>
      <c r="L116" s="134">
        <f t="shared" si="3"/>
        <v>0.12322647905696299</v>
      </c>
      <c r="M116" s="134">
        <f t="shared" si="4"/>
        <v>0.2</v>
      </c>
      <c r="N116" s="134">
        <f t="shared" si="5"/>
        <v>0</v>
      </c>
    </row>
    <row r="117" spans="1:14">
      <c r="A117" s="129" t="s">
        <v>240</v>
      </c>
      <c r="B117" s="129" t="s">
        <v>91</v>
      </c>
      <c r="C117" s="129" t="s">
        <v>150</v>
      </c>
      <c r="D117" s="129">
        <v>1210</v>
      </c>
      <c r="E117" s="130">
        <v>0.22</v>
      </c>
      <c r="F117" s="130">
        <v>50.8</v>
      </c>
      <c r="G117" s="130">
        <v>0</v>
      </c>
      <c r="H117" s="130">
        <v>1.2450000000000001</v>
      </c>
      <c r="I117" s="130">
        <v>0.21299999999999999</v>
      </c>
      <c r="J117" s="130">
        <v>0.28799999999999998</v>
      </c>
      <c r="K117" s="130">
        <v>3.9743684607100001</v>
      </c>
      <c r="L117" s="134">
        <f t="shared" si="3"/>
        <v>4.8455500272976311</v>
      </c>
      <c r="M117" s="134">
        <f t="shared" si="4"/>
        <v>16.399999999999999</v>
      </c>
      <c r="N117" s="134">
        <f t="shared" si="5"/>
        <v>3.7</v>
      </c>
    </row>
    <row r="118" spans="1:14">
      <c r="A118" s="129" t="s">
        <v>240</v>
      </c>
      <c r="B118" s="129" t="s">
        <v>95</v>
      </c>
      <c r="C118" s="129" t="s">
        <v>150</v>
      </c>
      <c r="D118" s="129">
        <v>1210</v>
      </c>
      <c r="E118" s="130">
        <v>0.22</v>
      </c>
      <c r="F118" s="130">
        <v>50.8</v>
      </c>
      <c r="G118" s="130">
        <v>0</v>
      </c>
      <c r="H118" s="130">
        <v>1.2450000000000001</v>
      </c>
      <c r="I118" s="130">
        <v>0.21299999999999999</v>
      </c>
      <c r="J118" s="130">
        <v>0.28799999999999998</v>
      </c>
      <c r="K118" s="130">
        <v>1.3842696246299999</v>
      </c>
      <c r="L118" s="134">
        <f t="shared" si="3"/>
        <v>1.6877015263488957</v>
      </c>
      <c r="M118" s="134">
        <f t="shared" si="4"/>
        <v>5.7</v>
      </c>
      <c r="N118" s="134">
        <f t="shared" si="5"/>
        <v>1.3</v>
      </c>
    </row>
    <row r="119" spans="1:14">
      <c r="A119" s="129" t="s">
        <v>240</v>
      </c>
      <c r="B119" s="129" t="s">
        <v>95</v>
      </c>
      <c r="C119" s="129" t="s">
        <v>150</v>
      </c>
      <c r="D119" s="129">
        <v>1210</v>
      </c>
      <c r="E119" s="130">
        <v>0.22</v>
      </c>
      <c r="F119" s="130">
        <v>50.8</v>
      </c>
      <c r="G119" s="130">
        <v>0</v>
      </c>
      <c r="H119" s="130">
        <v>1.2450000000000001</v>
      </c>
      <c r="I119" s="130">
        <v>0.21299999999999999</v>
      </c>
      <c r="J119" s="130">
        <v>0.28799999999999998</v>
      </c>
      <c r="K119" s="130">
        <v>4.7900519168100002E-2</v>
      </c>
      <c r="L119" s="134">
        <f t="shared" si="3"/>
        <v>5.8400312969747514E-2</v>
      </c>
      <c r="M119" s="134">
        <f t="shared" si="4"/>
        <v>0.2</v>
      </c>
      <c r="N119" s="134">
        <f t="shared" si="5"/>
        <v>0</v>
      </c>
    </row>
    <row r="120" spans="1:14">
      <c r="A120" s="129" t="s">
        <v>240</v>
      </c>
      <c r="B120" s="129" t="s">
        <v>95</v>
      </c>
      <c r="C120" s="129" t="s">
        <v>150</v>
      </c>
      <c r="D120" s="129">
        <v>6172</v>
      </c>
      <c r="E120" s="130">
        <v>0.22</v>
      </c>
      <c r="F120" s="130">
        <v>50.8</v>
      </c>
      <c r="G120" s="130">
        <v>0</v>
      </c>
      <c r="H120" s="130">
        <v>0.60699999999999998</v>
      </c>
      <c r="I120" s="130">
        <v>3.3000000000000002E-2</v>
      </c>
      <c r="J120" s="130">
        <v>2.5999999999999999E-2</v>
      </c>
      <c r="K120" s="130">
        <v>1.9845913239399999</v>
      </c>
      <c r="L120" s="134">
        <f t="shared" si="3"/>
        <v>0.21843735172166265</v>
      </c>
      <c r="M120" s="134">
        <f t="shared" si="4"/>
        <v>0.4</v>
      </c>
      <c r="N120" s="134">
        <f t="shared" si="5"/>
        <v>0.5</v>
      </c>
    </row>
    <row r="121" spans="1:14">
      <c r="A121" s="129" t="s">
        <v>240</v>
      </c>
      <c r="B121" s="129" t="s">
        <v>95</v>
      </c>
      <c r="C121" s="129" t="s">
        <v>150</v>
      </c>
      <c r="D121" s="129">
        <v>1210</v>
      </c>
      <c r="E121" s="130">
        <v>0.22</v>
      </c>
      <c r="F121" s="130">
        <v>50.8</v>
      </c>
      <c r="G121" s="130">
        <v>0</v>
      </c>
      <c r="H121" s="130">
        <v>1.2450000000000001</v>
      </c>
      <c r="I121" s="130">
        <v>0.21299999999999999</v>
      </c>
      <c r="J121" s="130">
        <v>0.28799999999999998</v>
      </c>
      <c r="K121" s="130">
        <v>1.20149703986</v>
      </c>
      <c r="L121" s="134">
        <f t="shared" si="3"/>
        <v>1.4648651909973118</v>
      </c>
      <c r="M121" s="134">
        <f t="shared" si="4"/>
        <v>5</v>
      </c>
      <c r="N121" s="134">
        <f t="shared" si="5"/>
        <v>1.1000000000000001</v>
      </c>
    </row>
    <row r="122" spans="1:14">
      <c r="A122" s="132" t="s">
        <v>241</v>
      </c>
      <c r="B122" s="132" t="s">
        <v>95</v>
      </c>
      <c r="C122" s="132" t="s">
        <v>150</v>
      </c>
      <c r="D122" s="132">
        <v>8140</v>
      </c>
      <c r="E122" s="133">
        <v>0.22</v>
      </c>
      <c r="F122" s="133">
        <v>50.8</v>
      </c>
      <c r="G122" s="133">
        <v>0</v>
      </c>
      <c r="H122" s="133">
        <v>0.98599999999999999</v>
      </c>
      <c r="I122" s="133">
        <v>0.14299999999999999</v>
      </c>
      <c r="J122" s="133">
        <v>0.44600000000000001</v>
      </c>
      <c r="K122" s="133">
        <v>1.74615455225E-2</v>
      </c>
      <c r="L122" s="134">
        <f t="shared" si="3"/>
        <v>3.2968562049514837E-2</v>
      </c>
      <c r="M122" s="134">
        <f t="shared" si="4"/>
        <v>0.1</v>
      </c>
      <c r="N122" s="134">
        <f t="shared" si="5"/>
        <v>0</v>
      </c>
    </row>
    <row r="123" spans="1:14">
      <c r="A123" s="132" t="s">
        <v>241</v>
      </c>
      <c r="B123" s="132" t="s">
        <v>95</v>
      </c>
      <c r="C123" s="132" t="s">
        <v>150</v>
      </c>
      <c r="D123" s="132">
        <v>1400</v>
      </c>
      <c r="E123" s="133">
        <v>0.22</v>
      </c>
      <c r="F123" s="133">
        <v>50.8</v>
      </c>
      <c r="G123" s="133">
        <v>0</v>
      </c>
      <c r="H123" s="133">
        <v>0.70899999999999996</v>
      </c>
      <c r="I123" s="133">
        <v>0.11700000000000001</v>
      </c>
      <c r="J123" s="133">
        <v>0.43099999999999999</v>
      </c>
      <c r="K123" s="133">
        <v>1.2227367032500001</v>
      </c>
      <c r="L123" s="134">
        <f t="shared" si="3"/>
        <v>2.2309646308598419</v>
      </c>
      <c r="M123" s="134">
        <f t="shared" si="4"/>
        <v>4.3</v>
      </c>
      <c r="N123" s="134">
        <f t="shared" si="5"/>
        <v>1</v>
      </c>
    </row>
    <row r="124" spans="1:14">
      <c r="A124" s="132" t="s">
        <v>241</v>
      </c>
      <c r="B124" s="132" t="s">
        <v>95</v>
      </c>
      <c r="C124" s="132" t="s">
        <v>150</v>
      </c>
      <c r="D124" s="132">
        <v>1400</v>
      </c>
      <c r="E124" s="133">
        <v>0.22</v>
      </c>
      <c r="F124" s="133">
        <v>50.8</v>
      </c>
      <c r="G124" s="133">
        <v>0</v>
      </c>
      <c r="H124" s="133">
        <v>0.70899999999999996</v>
      </c>
      <c r="I124" s="133">
        <v>0.11700000000000001</v>
      </c>
      <c r="J124" s="133">
        <v>0.43099999999999999</v>
      </c>
      <c r="K124" s="133">
        <v>2.2068410587699998</v>
      </c>
      <c r="L124" s="134">
        <f t="shared" si="3"/>
        <v>4.0265286344631157</v>
      </c>
      <c r="M124" s="134">
        <f t="shared" si="4"/>
        <v>7.8</v>
      </c>
      <c r="N124" s="134">
        <f t="shared" si="5"/>
        <v>1.8</v>
      </c>
    </row>
    <row r="125" spans="1:14">
      <c r="A125" s="132" t="s">
        <v>242</v>
      </c>
      <c r="B125" s="131"/>
      <c r="C125" s="132" t="s">
        <v>150</v>
      </c>
      <c r="D125" s="132">
        <v>2210</v>
      </c>
      <c r="E125" s="133">
        <v>0.22</v>
      </c>
      <c r="F125" s="133">
        <v>50.8</v>
      </c>
      <c r="G125" s="133">
        <v>0</v>
      </c>
      <c r="H125" s="133">
        <v>1.347</v>
      </c>
      <c r="I125" s="133">
        <v>0.27400000000000002</v>
      </c>
      <c r="J125" s="133">
        <v>0.315</v>
      </c>
      <c r="K125" s="133">
        <v>0.42649119291499998</v>
      </c>
      <c r="L125" s="134">
        <f t="shared" si="3"/>
        <v>0.56872600575215249</v>
      </c>
      <c r="M125" s="134">
        <f t="shared" si="4"/>
        <v>2.1</v>
      </c>
      <c r="N125" s="134">
        <f t="shared" si="5"/>
        <v>0.5</v>
      </c>
    </row>
    <row r="126" spans="1:14">
      <c r="A126" s="132" t="s">
        <v>242</v>
      </c>
      <c r="B126" s="131"/>
      <c r="C126" s="132" t="s">
        <v>150</v>
      </c>
      <c r="D126" s="132">
        <v>4220</v>
      </c>
      <c r="E126" s="133">
        <v>0.22</v>
      </c>
      <c r="F126" s="133">
        <v>50.8</v>
      </c>
      <c r="G126" s="133">
        <v>0</v>
      </c>
      <c r="H126" s="133">
        <v>0.69099999999999995</v>
      </c>
      <c r="I126" s="133">
        <v>3.5999999999999997E-2</v>
      </c>
      <c r="J126" s="133">
        <v>0.26200000000000001</v>
      </c>
      <c r="K126" s="133">
        <v>6.7594926190900004E-2</v>
      </c>
      <c r="L126" s="134">
        <f t="shared" si="3"/>
        <v>7.4971785802533553E-2</v>
      </c>
      <c r="M126" s="134">
        <f t="shared" si="4"/>
        <v>0.1</v>
      </c>
      <c r="N126" s="134">
        <f t="shared" si="5"/>
        <v>0</v>
      </c>
    </row>
    <row r="127" spans="1:14">
      <c r="A127" s="132" t="s">
        <v>242</v>
      </c>
      <c r="B127" s="131"/>
      <c r="C127" s="132" t="s">
        <v>150</v>
      </c>
      <c r="D127" s="132">
        <v>5300</v>
      </c>
      <c r="E127" s="133">
        <v>0.22</v>
      </c>
      <c r="F127" s="133">
        <v>50.8</v>
      </c>
      <c r="G127" s="133">
        <v>0</v>
      </c>
      <c r="H127" s="133">
        <v>0.505</v>
      </c>
      <c r="I127" s="133">
        <v>6.8000000000000005E-2</v>
      </c>
      <c r="J127" s="133">
        <v>5.2999999999999999E-2</v>
      </c>
      <c r="K127" s="133">
        <v>0.288400933847</v>
      </c>
      <c r="L127" s="134">
        <f t="shared" si="3"/>
        <v>6.4707556190805218E-2</v>
      </c>
      <c r="M127" s="134">
        <f t="shared" si="4"/>
        <v>0.1</v>
      </c>
      <c r="N127" s="134">
        <f t="shared" si="5"/>
        <v>0.1</v>
      </c>
    </row>
    <row r="128" spans="1:14">
      <c r="A128" s="132" t="s">
        <v>242</v>
      </c>
      <c r="B128" s="132" t="s">
        <v>93</v>
      </c>
      <c r="C128" s="132" t="s">
        <v>150</v>
      </c>
      <c r="D128" s="132">
        <v>1390</v>
      </c>
      <c r="E128" s="133">
        <v>0.22</v>
      </c>
      <c r="F128" s="133">
        <v>50.8</v>
      </c>
      <c r="G128" s="133">
        <v>0</v>
      </c>
      <c r="H128" s="133">
        <v>1.395</v>
      </c>
      <c r="I128" s="133">
        <v>0.33900000000000002</v>
      </c>
      <c r="J128" s="133">
        <v>0.39300000000000002</v>
      </c>
      <c r="K128" s="133">
        <v>0.16894836120100001</v>
      </c>
      <c r="L128" s="134">
        <f t="shared" si="3"/>
        <v>0.28107938853010372</v>
      </c>
      <c r="M128" s="134">
        <f t="shared" si="4"/>
        <v>1.1000000000000001</v>
      </c>
      <c r="N128" s="134">
        <f t="shared" si="5"/>
        <v>0.3</v>
      </c>
    </row>
    <row r="129" spans="1:14">
      <c r="A129" s="132" t="s">
        <v>242</v>
      </c>
      <c r="B129" s="132" t="s">
        <v>93</v>
      </c>
      <c r="C129" s="132" t="s">
        <v>150</v>
      </c>
      <c r="D129" s="132">
        <v>2210</v>
      </c>
      <c r="E129" s="133">
        <v>0.22</v>
      </c>
      <c r="F129" s="133">
        <v>50.8</v>
      </c>
      <c r="G129" s="133">
        <v>0</v>
      </c>
      <c r="H129" s="133">
        <v>1.347</v>
      </c>
      <c r="I129" s="133">
        <v>0.27400000000000002</v>
      </c>
      <c r="J129" s="133">
        <v>0.315</v>
      </c>
      <c r="K129" s="133">
        <v>2.9365460933700001</v>
      </c>
      <c r="L129" s="134">
        <f t="shared" si="3"/>
        <v>3.9158842155088949</v>
      </c>
      <c r="M129" s="134">
        <f t="shared" si="4"/>
        <v>14.4</v>
      </c>
      <c r="N129" s="134">
        <f t="shared" si="5"/>
        <v>3.6</v>
      </c>
    </row>
    <row r="130" spans="1:14">
      <c r="A130" s="132" t="s">
        <v>242</v>
      </c>
      <c r="B130" s="132" t="s">
        <v>93</v>
      </c>
      <c r="C130" s="132" t="s">
        <v>150</v>
      </c>
      <c r="D130" s="132">
        <v>4220</v>
      </c>
      <c r="E130" s="133">
        <v>0.22</v>
      </c>
      <c r="F130" s="133">
        <v>50.8</v>
      </c>
      <c r="G130" s="133">
        <v>0</v>
      </c>
      <c r="H130" s="133">
        <v>0.69099999999999995</v>
      </c>
      <c r="I130" s="133">
        <v>3.5999999999999997E-2</v>
      </c>
      <c r="J130" s="133">
        <v>0.26200000000000001</v>
      </c>
      <c r="K130" s="133">
        <v>0.275100039149</v>
      </c>
      <c r="L130" s="134">
        <f t="shared" si="3"/>
        <v>0.30512262342146085</v>
      </c>
      <c r="M130" s="134">
        <f t="shared" si="4"/>
        <v>0.6</v>
      </c>
      <c r="N130" s="134">
        <f t="shared" si="5"/>
        <v>0.1</v>
      </c>
    </row>
    <row r="131" spans="1:14">
      <c r="A131" s="132" t="s">
        <v>242</v>
      </c>
      <c r="B131" s="132" t="s">
        <v>95</v>
      </c>
      <c r="C131" s="132" t="s">
        <v>150</v>
      </c>
      <c r="D131" s="132">
        <v>1400</v>
      </c>
      <c r="E131" s="133">
        <v>0.22</v>
      </c>
      <c r="F131" s="133">
        <v>50.8</v>
      </c>
      <c r="G131" s="133">
        <v>0</v>
      </c>
      <c r="H131" s="133">
        <v>0.70899999999999996</v>
      </c>
      <c r="I131" s="133">
        <v>0.11700000000000001</v>
      </c>
      <c r="J131" s="133">
        <v>0.43099999999999999</v>
      </c>
      <c r="K131" s="133">
        <v>6.6880614476300004E-2</v>
      </c>
      <c r="L131" s="134">
        <f t="shared" ref="L131:L194" si="6">F131*J131*K131/12</f>
        <v>0.12202813981964111</v>
      </c>
      <c r="M131" s="134">
        <f t="shared" ref="M131:M194" si="7">ROUND(2.721*H131*L131,1)</f>
        <v>0.2</v>
      </c>
      <c r="N131" s="134">
        <f t="shared" ref="N131:N194" si="8">ROUND((2.721*I131*L131)+(E131*K131),1)</f>
        <v>0.1</v>
      </c>
    </row>
    <row r="132" spans="1:14">
      <c r="A132" s="132" t="s">
        <v>242</v>
      </c>
      <c r="B132" s="132" t="s">
        <v>95</v>
      </c>
      <c r="C132" s="132" t="s">
        <v>150</v>
      </c>
      <c r="D132" s="132">
        <v>4220</v>
      </c>
      <c r="E132" s="133">
        <v>0.22</v>
      </c>
      <c r="F132" s="133">
        <v>50.8</v>
      </c>
      <c r="G132" s="133">
        <v>0</v>
      </c>
      <c r="H132" s="133">
        <v>0.69099999999999995</v>
      </c>
      <c r="I132" s="133">
        <v>3.5999999999999997E-2</v>
      </c>
      <c r="J132" s="133">
        <v>0.26200000000000001</v>
      </c>
      <c r="K132" s="133">
        <v>4.4673953822899998E-4</v>
      </c>
      <c r="L132" s="134">
        <f t="shared" si="6"/>
        <v>4.9549371316772481E-4</v>
      </c>
      <c r="M132" s="134">
        <f t="shared" si="7"/>
        <v>0</v>
      </c>
      <c r="N132" s="134">
        <f t="shared" si="8"/>
        <v>0</v>
      </c>
    </row>
    <row r="133" spans="1:14">
      <c r="A133" s="132" t="s">
        <v>242</v>
      </c>
      <c r="B133" s="132" t="s">
        <v>95</v>
      </c>
      <c r="C133" s="132" t="s">
        <v>150</v>
      </c>
      <c r="D133" s="132">
        <v>1330</v>
      </c>
      <c r="E133" s="133">
        <v>0.22</v>
      </c>
      <c r="F133" s="133">
        <v>50.8</v>
      </c>
      <c r="G133" s="133">
        <v>0</v>
      </c>
      <c r="H133" s="133">
        <v>1.395</v>
      </c>
      <c r="I133" s="133">
        <v>0.33900000000000002</v>
      </c>
      <c r="J133" s="133">
        <v>0.39300000000000002</v>
      </c>
      <c r="K133" s="133">
        <v>0.24334337317800001</v>
      </c>
      <c r="L133" s="134">
        <f t="shared" si="6"/>
        <v>0.40485036995623863</v>
      </c>
      <c r="M133" s="134">
        <f t="shared" si="7"/>
        <v>1.5</v>
      </c>
      <c r="N133" s="134">
        <f t="shared" si="8"/>
        <v>0.4</v>
      </c>
    </row>
    <row r="134" spans="1:14">
      <c r="A134" s="132" t="s">
        <v>242</v>
      </c>
      <c r="B134" s="132" t="s">
        <v>95</v>
      </c>
      <c r="C134" s="132" t="s">
        <v>150</v>
      </c>
      <c r="D134" s="132">
        <v>1710</v>
      </c>
      <c r="E134" s="133">
        <v>0.22</v>
      </c>
      <c r="F134" s="133">
        <v>50.8</v>
      </c>
      <c r="G134" s="133">
        <v>0</v>
      </c>
      <c r="H134" s="133">
        <v>0.96799999999999997</v>
      </c>
      <c r="I134" s="133">
        <v>0.125</v>
      </c>
      <c r="J134" s="133">
        <v>0.34100000000000003</v>
      </c>
      <c r="K134" s="133">
        <v>1.6014865486600001</v>
      </c>
      <c r="L134" s="134">
        <f t="shared" si="6"/>
        <v>2.3118525987606211</v>
      </c>
      <c r="M134" s="134">
        <f t="shared" si="7"/>
        <v>6.1</v>
      </c>
      <c r="N134" s="134">
        <f t="shared" si="8"/>
        <v>1.1000000000000001</v>
      </c>
    </row>
    <row r="135" spans="1:14">
      <c r="A135" s="132" t="s">
        <v>242</v>
      </c>
      <c r="B135" s="132" t="s">
        <v>95</v>
      </c>
      <c r="C135" s="132" t="s">
        <v>150</v>
      </c>
      <c r="D135" s="132">
        <v>2210</v>
      </c>
      <c r="E135" s="133">
        <v>0.22</v>
      </c>
      <c r="F135" s="133">
        <v>50.8</v>
      </c>
      <c r="G135" s="133">
        <v>0</v>
      </c>
      <c r="H135" s="133">
        <v>1.347</v>
      </c>
      <c r="I135" s="133">
        <v>0.27400000000000002</v>
      </c>
      <c r="J135" s="133">
        <v>0.315</v>
      </c>
      <c r="K135" s="133">
        <v>10.653377152699999</v>
      </c>
      <c r="L135" s="134">
        <f t="shared" si="6"/>
        <v>14.206278433125448</v>
      </c>
      <c r="M135" s="134">
        <f t="shared" si="7"/>
        <v>52.1</v>
      </c>
      <c r="N135" s="134">
        <f t="shared" si="8"/>
        <v>12.9</v>
      </c>
    </row>
    <row r="136" spans="1:14">
      <c r="A136" s="132" t="s">
        <v>242</v>
      </c>
      <c r="B136" s="132" t="s">
        <v>95</v>
      </c>
      <c r="C136" s="132" t="s">
        <v>150</v>
      </c>
      <c r="D136" s="132">
        <v>4220</v>
      </c>
      <c r="E136" s="133">
        <v>0.22</v>
      </c>
      <c r="F136" s="133">
        <v>50.8</v>
      </c>
      <c r="G136" s="133">
        <v>0</v>
      </c>
      <c r="H136" s="133">
        <v>0.69099999999999995</v>
      </c>
      <c r="I136" s="133">
        <v>3.5999999999999997E-2</v>
      </c>
      <c r="J136" s="133">
        <v>0.26200000000000001</v>
      </c>
      <c r="K136" s="133">
        <v>0.23800829754700001</v>
      </c>
      <c r="L136" s="134">
        <f t="shared" si="6"/>
        <v>0.26398293641929593</v>
      </c>
      <c r="M136" s="134">
        <f t="shared" si="7"/>
        <v>0.5</v>
      </c>
      <c r="N136" s="134">
        <f t="shared" si="8"/>
        <v>0.1</v>
      </c>
    </row>
    <row r="137" spans="1:14">
      <c r="A137" s="132" t="s">
        <v>242</v>
      </c>
      <c r="B137" s="132" t="s">
        <v>95</v>
      </c>
      <c r="C137" s="132" t="s">
        <v>150</v>
      </c>
      <c r="D137" s="132">
        <v>5300</v>
      </c>
      <c r="E137" s="133">
        <v>0.22</v>
      </c>
      <c r="F137" s="133">
        <v>50.8</v>
      </c>
      <c r="G137" s="133">
        <v>0</v>
      </c>
      <c r="H137" s="133">
        <v>0.505</v>
      </c>
      <c r="I137" s="133">
        <v>6.8000000000000005E-2</v>
      </c>
      <c r="J137" s="133">
        <v>5.2999999999999999E-2</v>
      </c>
      <c r="K137" s="133">
        <v>2.4678088451900001E-2</v>
      </c>
      <c r="L137" s="134">
        <f t="shared" si="6"/>
        <v>5.5369404456579625E-3</v>
      </c>
      <c r="M137" s="134">
        <f t="shared" si="7"/>
        <v>0</v>
      </c>
      <c r="N137" s="134">
        <f t="shared" si="8"/>
        <v>0</v>
      </c>
    </row>
    <row r="138" spans="1:14">
      <c r="A138" s="132" t="s">
        <v>242</v>
      </c>
      <c r="B138" s="132" t="s">
        <v>95</v>
      </c>
      <c r="C138" s="132" t="s">
        <v>150</v>
      </c>
      <c r="D138" s="132">
        <v>2210</v>
      </c>
      <c r="E138" s="133">
        <v>0.22</v>
      </c>
      <c r="F138" s="133">
        <v>50.8</v>
      </c>
      <c r="G138" s="133">
        <v>0</v>
      </c>
      <c r="H138" s="133">
        <v>1.347</v>
      </c>
      <c r="I138" s="133">
        <v>0.27400000000000002</v>
      </c>
      <c r="J138" s="133">
        <v>0.315</v>
      </c>
      <c r="K138" s="133">
        <v>2.3077240893500002</v>
      </c>
      <c r="L138" s="134">
        <f t="shared" si="6"/>
        <v>3.0773500731482248</v>
      </c>
      <c r="M138" s="134">
        <f t="shared" si="7"/>
        <v>11.3</v>
      </c>
      <c r="N138" s="134">
        <f t="shared" si="8"/>
        <v>2.8</v>
      </c>
    </row>
    <row r="139" spans="1:14">
      <c r="A139" s="132" t="s">
        <v>242</v>
      </c>
      <c r="B139" s="132" t="s">
        <v>95</v>
      </c>
      <c r="C139" s="132" t="s">
        <v>150</v>
      </c>
      <c r="D139" s="132">
        <v>4200</v>
      </c>
      <c r="E139" s="133">
        <v>0.22</v>
      </c>
      <c r="F139" s="133">
        <v>50.8</v>
      </c>
      <c r="G139" s="133">
        <v>0</v>
      </c>
      <c r="H139" s="133">
        <v>0.69099999999999995</v>
      </c>
      <c r="I139" s="133">
        <v>3.5999999999999997E-2</v>
      </c>
      <c r="J139" s="133">
        <v>0.26200000000000001</v>
      </c>
      <c r="K139" s="133">
        <v>0.525871906266</v>
      </c>
      <c r="L139" s="134">
        <f t="shared" si="6"/>
        <v>0.58326206030316274</v>
      </c>
      <c r="M139" s="134">
        <f t="shared" si="7"/>
        <v>1.1000000000000001</v>
      </c>
      <c r="N139" s="134">
        <f t="shared" si="8"/>
        <v>0.2</v>
      </c>
    </row>
    <row r="140" spans="1:14">
      <c r="A140" s="132" t="s">
        <v>242</v>
      </c>
      <c r="B140" s="132" t="s">
        <v>95</v>
      </c>
      <c r="C140" s="132" t="s">
        <v>150</v>
      </c>
      <c r="D140" s="132">
        <v>4200</v>
      </c>
      <c r="E140" s="133">
        <v>0.22</v>
      </c>
      <c r="F140" s="133">
        <v>50.8</v>
      </c>
      <c r="G140" s="133">
        <v>0</v>
      </c>
      <c r="H140" s="133">
        <v>0.69099999999999995</v>
      </c>
      <c r="I140" s="133">
        <v>3.5999999999999997E-2</v>
      </c>
      <c r="J140" s="133">
        <v>0.26200000000000001</v>
      </c>
      <c r="K140" s="133">
        <v>0.16047781838799999</v>
      </c>
      <c r="L140" s="134">
        <f t="shared" si="6"/>
        <v>0.17799129763474372</v>
      </c>
      <c r="M140" s="134">
        <f t="shared" si="7"/>
        <v>0.3</v>
      </c>
      <c r="N140" s="134">
        <f t="shared" si="8"/>
        <v>0.1</v>
      </c>
    </row>
    <row r="141" spans="1:14">
      <c r="A141" s="132" t="s">
        <v>242</v>
      </c>
      <c r="B141" s="132" t="s">
        <v>95</v>
      </c>
      <c r="C141" s="132" t="s">
        <v>150</v>
      </c>
      <c r="D141" s="132">
        <v>5300</v>
      </c>
      <c r="E141" s="133">
        <v>0.22</v>
      </c>
      <c r="F141" s="133">
        <v>50.8</v>
      </c>
      <c r="G141" s="133">
        <v>0</v>
      </c>
      <c r="H141" s="133">
        <v>0.505</v>
      </c>
      <c r="I141" s="133">
        <v>6.8000000000000005E-2</v>
      </c>
      <c r="J141" s="133">
        <v>5.2999999999999999E-2</v>
      </c>
      <c r="K141" s="133">
        <v>1.7177442340500001E-3</v>
      </c>
      <c r="L141" s="134">
        <f t="shared" si="6"/>
        <v>3.8540454797968501E-4</v>
      </c>
      <c r="M141" s="134">
        <f t="shared" si="7"/>
        <v>0</v>
      </c>
      <c r="N141" s="134">
        <f t="shared" si="8"/>
        <v>0</v>
      </c>
    </row>
    <row r="142" spans="1:14">
      <c r="A142" s="132" t="s">
        <v>242</v>
      </c>
      <c r="B142" s="132" t="s">
        <v>95</v>
      </c>
      <c r="C142" s="132" t="s">
        <v>150</v>
      </c>
      <c r="D142" s="132">
        <v>2210</v>
      </c>
      <c r="E142" s="133">
        <v>0.22</v>
      </c>
      <c r="F142" s="133">
        <v>50.8</v>
      </c>
      <c r="G142" s="133">
        <v>0</v>
      </c>
      <c r="H142" s="133">
        <v>1.347</v>
      </c>
      <c r="I142" s="133">
        <v>0.27400000000000002</v>
      </c>
      <c r="J142" s="133">
        <v>0.315</v>
      </c>
      <c r="K142" s="133">
        <v>1.3538334222599999</v>
      </c>
      <c r="L142" s="134">
        <f t="shared" si="6"/>
        <v>1.8053368685837097</v>
      </c>
      <c r="M142" s="134">
        <f t="shared" si="7"/>
        <v>6.6</v>
      </c>
      <c r="N142" s="134">
        <f t="shared" si="8"/>
        <v>1.6</v>
      </c>
    </row>
    <row r="143" spans="1:14">
      <c r="A143" s="132" t="s">
        <v>242</v>
      </c>
      <c r="B143" s="132" t="s">
        <v>95</v>
      </c>
      <c r="C143" s="132" t="s">
        <v>150</v>
      </c>
      <c r="D143" s="132">
        <v>2210</v>
      </c>
      <c r="E143" s="133">
        <v>0.22</v>
      </c>
      <c r="F143" s="133">
        <v>50.8</v>
      </c>
      <c r="G143" s="133">
        <v>0</v>
      </c>
      <c r="H143" s="133">
        <v>1.347</v>
      </c>
      <c r="I143" s="133">
        <v>0.27400000000000002</v>
      </c>
      <c r="J143" s="133">
        <v>0.315</v>
      </c>
      <c r="K143" s="133">
        <v>3.2029274844500001E-2</v>
      </c>
      <c r="L143" s="134">
        <f t="shared" si="6"/>
        <v>4.2711038005140749E-2</v>
      </c>
      <c r="M143" s="134">
        <f t="shared" si="7"/>
        <v>0.2</v>
      </c>
      <c r="N143" s="134">
        <f t="shared" si="8"/>
        <v>0</v>
      </c>
    </row>
    <row r="144" spans="1:14">
      <c r="A144" s="132" t="s">
        <v>242</v>
      </c>
      <c r="B144" s="132" t="s">
        <v>95</v>
      </c>
      <c r="C144" s="132" t="s">
        <v>150</v>
      </c>
      <c r="D144" s="132">
        <v>6172</v>
      </c>
      <c r="E144" s="133">
        <v>0.22</v>
      </c>
      <c r="F144" s="133">
        <v>50.8</v>
      </c>
      <c r="G144" s="133">
        <v>0</v>
      </c>
      <c r="H144" s="133">
        <v>0.60699999999999998</v>
      </c>
      <c r="I144" s="133">
        <v>3.3000000000000002E-2</v>
      </c>
      <c r="J144" s="133">
        <v>2.5999999999999999E-2</v>
      </c>
      <c r="K144" s="133">
        <v>0.101523669252</v>
      </c>
      <c r="L144" s="134">
        <f t="shared" si="6"/>
        <v>1.11743718623368E-2</v>
      </c>
      <c r="M144" s="134">
        <f t="shared" si="7"/>
        <v>0</v>
      </c>
      <c r="N144" s="134">
        <f t="shared" si="8"/>
        <v>0</v>
      </c>
    </row>
    <row r="145" spans="1:14">
      <c r="A145" s="132" t="s">
        <v>242</v>
      </c>
      <c r="B145" s="132" t="s">
        <v>95</v>
      </c>
      <c r="C145" s="132" t="s">
        <v>150</v>
      </c>
      <c r="D145" s="132">
        <v>4200</v>
      </c>
      <c r="E145" s="133">
        <v>0.22</v>
      </c>
      <c r="F145" s="133">
        <v>50.8</v>
      </c>
      <c r="G145" s="133">
        <v>0</v>
      </c>
      <c r="H145" s="133">
        <v>0.69099999999999995</v>
      </c>
      <c r="I145" s="133">
        <v>3.5999999999999997E-2</v>
      </c>
      <c r="J145" s="133">
        <v>0.26200000000000001</v>
      </c>
      <c r="K145" s="133">
        <v>0.22335733848700001</v>
      </c>
      <c r="L145" s="134">
        <f t="shared" si="6"/>
        <v>0.24773306936054795</v>
      </c>
      <c r="M145" s="134">
        <f t="shared" si="7"/>
        <v>0.5</v>
      </c>
      <c r="N145" s="134">
        <f t="shared" si="8"/>
        <v>0.1</v>
      </c>
    </row>
    <row r="146" spans="1:14">
      <c r="A146" s="132" t="s">
        <v>242</v>
      </c>
      <c r="B146" s="132" t="s">
        <v>95</v>
      </c>
      <c r="C146" s="132" t="s">
        <v>150</v>
      </c>
      <c r="D146" s="132">
        <v>4340</v>
      </c>
      <c r="E146" s="133">
        <v>0.22</v>
      </c>
      <c r="F146" s="133">
        <v>50.8</v>
      </c>
      <c r="G146" s="133">
        <v>0</v>
      </c>
      <c r="H146" s="133">
        <v>0.69099999999999995</v>
      </c>
      <c r="I146" s="133">
        <v>3.5999999999999997E-2</v>
      </c>
      <c r="J146" s="133">
        <v>0.26200000000000001</v>
      </c>
      <c r="K146" s="133">
        <v>0.14142813413200001</v>
      </c>
      <c r="L146" s="134">
        <f t="shared" si="6"/>
        <v>0.15686265783693895</v>
      </c>
      <c r="M146" s="134">
        <f t="shared" si="7"/>
        <v>0.3</v>
      </c>
      <c r="N146" s="134">
        <f t="shared" si="8"/>
        <v>0</v>
      </c>
    </row>
    <row r="147" spans="1:14">
      <c r="A147" s="132" t="s">
        <v>242</v>
      </c>
      <c r="B147" s="132" t="s">
        <v>95</v>
      </c>
      <c r="C147" s="132" t="s">
        <v>150</v>
      </c>
      <c r="D147" s="132">
        <v>5300</v>
      </c>
      <c r="E147" s="133">
        <v>0.22</v>
      </c>
      <c r="F147" s="133">
        <v>50.8</v>
      </c>
      <c r="G147" s="133">
        <v>0</v>
      </c>
      <c r="H147" s="133">
        <v>0.505</v>
      </c>
      <c r="I147" s="133">
        <v>6.8000000000000005E-2</v>
      </c>
      <c r="J147" s="133">
        <v>5.2999999999999999E-2</v>
      </c>
      <c r="K147" s="133">
        <v>2.7293574921599998E-3</v>
      </c>
      <c r="L147" s="134">
        <f t="shared" si="6"/>
        <v>6.1237684265763191E-4</v>
      </c>
      <c r="M147" s="134">
        <f t="shared" si="7"/>
        <v>0</v>
      </c>
      <c r="N147" s="134">
        <f t="shared" si="8"/>
        <v>0</v>
      </c>
    </row>
    <row r="148" spans="1:14">
      <c r="A148" s="132" t="s">
        <v>242</v>
      </c>
      <c r="B148" s="132" t="s">
        <v>95</v>
      </c>
      <c r="C148" s="132" t="s">
        <v>150</v>
      </c>
      <c r="D148" s="132">
        <v>2210</v>
      </c>
      <c r="E148" s="133">
        <v>0.22</v>
      </c>
      <c r="F148" s="133">
        <v>50.8</v>
      </c>
      <c r="G148" s="133">
        <v>0</v>
      </c>
      <c r="H148" s="133">
        <v>1.347</v>
      </c>
      <c r="I148" s="133">
        <v>0.27400000000000002</v>
      </c>
      <c r="J148" s="133">
        <v>0.315</v>
      </c>
      <c r="K148" s="133">
        <v>0.44357916728399999</v>
      </c>
      <c r="L148" s="134">
        <f t="shared" si="6"/>
        <v>0.59151281957321389</v>
      </c>
      <c r="M148" s="134">
        <f t="shared" si="7"/>
        <v>2.2000000000000002</v>
      </c>
      <c r="N148" s="134">
        <f t="shared" si="8"/>
        <v>0.5</v>
      </c>
    </row>
    <row r="149" spans="1:14">
      <c r="A149" s="132" t="s">
        <v>242</v>
      </c>
      <c r="B149" s="132" t="s">
        <v>95</v>
      </c>
      <c r="C149" s="132" t="s">
        <v>150</v>
      </c>
      <c r="D149" s="132">
        <v>2210</v>
      </c>
      <c r="E149" s="133">
        <v>0.22</v>
      </c>
      <c r="F149" s="133">
        <v>50.8</v>
      </c>
      <c r="G149" s="133">
        <v>0</v>
      </c>
      <c r="H149" s="133">
        <v>1.347</v>
      </c>
      <c r="I149" s="133">
        <v>0.27400000000000002</v>
      </c>
      <c r="J149" s="133">
        <v>0.315</v>
      </c>
      <c r="K149" s="133">
        <v>6.2073724515900004</v>
      </c>
      <c r="L149" s="134">
        <f t="shared" si="6"/>
        <v>8.2775311641952651</v>
      </c>
      <c r="M149" s="134">
        <f t="shared" si="7"/>
        <v>30.3</v>
      </c>
      <c r="N149" s="134">
        <f t="shared" si="8"/>
        <v>7.5</v>
      </c>
    </row>
    <row r="150" spans="1:14">
      <c r="A150" s="132" t="s">
        <v>242</v>
      </c>
      <c r="B150" s="132" t="s">
        <v>95</v>
      </c>
      <c r="C150" s="132" t="s">
        <v>150</v>
      </c>
      <c r="D150" s="132">
        <v>1210</v>
      </c>
      <c r="E150" s="133">
        <v>0.22</v>
      </c>
      <c r="F150" s="133">
        <v>50.8</v>
      </c>
      <c r="G150" s="133">
        <v>0</v>
      </c>
      <c r="H150" s="133">
        <v>1.2450000000000001</v>
      </c>
      <c r="I150" s="133">
        <v>0.21299999999999999</v>
      </c>
      <c r="J150" s="133">
        <v>0.28799999999999998</v>
      </c>
      <c r="K150" s="133">
        <v>0.69434978727600005</v>
      </c>
      <c r="L150" s="134">
        <f t="shared" si="6"/>
        <v>0.84655126064689912</v>
      </c>
      <c r="M150" s="134">
        <f t="shared" si="7"/>
        <v>2.9</v>
      </c>
      <c r="N150" s="134">
        <f t="shared" si="8"/>
        <v>0.6</v>
      </c>
    </row>
    <row r="151" spans="1:14">
      <c r="A151" s="132" t="s">
        <v>242</v>
      </c>
      <c r="B151" s="132" t="s">
        <v>95</v>
      </c>
      <c r="C151" s="132" t="s">
        <v>150</v>
      </c>
      <c r="D151" s="132">
        <v>1710</v>
      </c>
      <c r="E151" s="133">
        <v>0.22</v>
      </c>
      <c r="F151" s="133">
        <v>50.8</v>
      </c>
      <c r="G151" s="133">
        <v>0</v>
      </c>
      <c r="H151" s="133">
        <v>0.96799999999999997</v>
      </c>
      <c r="I151" s="133">
        <v>0.125</v>
      </c>
      <c r="J151" s="133">
        <v>0.34100000000000003</v>
      </c>
      <c r="K151" s="133">
        <v>10.6103791297</v>
      </c>
      <c r="L151" s="134">
        <f t="shared" si="6"/>
        <v>15.316789632330597</v>
      </c>
      <c r="M151" s="134">
        <f t="shared" si="7"/>
        <v>40.299999999999997</v>
      </c>
      <c r="N151" s="134">
        <f t="shared" si="8"/>
        <v>7.5</v>
      </c>
    </row>
    <row r="152" spans="1:14">
      <c r="A152" s="132" t="s">
        <v>242</v>
      </c>
      <c r="B152" s="132" t="s">
        <v>95</v>
      </c>
      <c r="C152" s="132" t="s">
        <v>150</v>
      </c>
      <c r="D152" s="132">
        <v>4110</v>
      </c>
      <c r="E152" s="133">
        <v>0.22</v>
      </c>
      <c r="F152" s="133">
        <v>50.8</v>
      </c>
      <c r="G152" s="133">
        <v>0</v>
      </c>
      <c r="H152" s="133">
        <v>0.69099999999999995</v>
      </c>
      <c r="I152" s="133">
        <v>3.5999999999999997E-2</v>
      </c>
      <c r="J152" s="133">
        <v>0.26200000000000001</v>
      </c>
      <c r="K152" s="133">
        <v>0.41122162425100001</v>
      </c>
      <c r="L152" s="134">
        <f t="shared" si="6"/>
        <v>0.45609961084425915</v>
      </c>
      <c r="M152" s="134">
        <f t="shared" si="7"/>
        <v>0.9</v>
      </c>
      <c r="N152" s="134">
        <f t="shared" si="8"/>
        <v>0.1</v>
      </c>
    </row>
    <row r="153" spans="1:14">
      <c r="A153" s="132" t="s">
        <v>242</v>
      </c>
      <c r="B153" s="132" t="s">
        <v>95</v>
      </c>
      <c r="C153" s="132" t="s">
        <v>150</v>
      </c>
      <c r="D153" s="132">
        <v>6172</v>
      </c>
      <c r="E153" s="133">
        <v>0.22</v>
      </c>
      <c r="F153" s="133">
        <v>50.8</v>
      </c>
      <c r="G153" s="133">
        <v>0</v>
      </c>
      <c r="H153" s="133">
        <v>0.60699999999999998</v>
      </c>
      <c r="I153" s="133">
        <v>3.3000000000000002E-2</v>
      </c>
      <c r="J153" s="133">
        <v>2.5999999999999999E-2</v>
      </c>
      <c r="K153" s="133">
        <v>0.66461133367500003</v>
      </c>
      <c r="L153" s="134">
        <f t="shared" si="6"/>
        <v>7.3151554126495003E-2</v>
      </c>
      <c r="M153" s="134">
        <f t="shared" si="7"/>
        <v>0.1</v>
      </c>
      <c r="N153" s="134">
        <f t="shared" si="8"/>
        <v>0.2</v>
      </c>
    </row>
    <row r="154" spans="1:14">
      <c r="A154" s="132" t="s">
        <v>242</v>
      </c>
      <c r="B154" s="132" t="s">
        <v>95</v>
      </c>
      <c r="C154" s="132" t="s">
        <v>150</v>
      </c>
      <c r="D154" s="132">
        <v>4340</v>
      </c>
      <c r="E154" s="133">
        <v>0.22</v>
      </c>
      <c r="F154" s="133">
        <v>50.8</v>
      </c>
      <c r="G154" s="133">
        <v>0</v>
      </c>
      <c r="H154" s="133">
        <v>0.69099999999999995</v>
      </c>
      <c r="I154" s="133">
        <v>3.5999999999999997E-2</v>
      </c>
      <c r="J154" s="133">
        <v>0.26200000000000001</v>
      </c>
      <c r="K154" s="133">
        <v>4.2589233629400001</v>
      </c>
      <c r="L154" s="134">
        <f t="shared" si="6"/>
        <v>4.7237138659488522</v>
      </c>
      <c r="M154" s="134">
        <f t="shared" si="7"/>
        <v>8.9</v>
      </c>
      <c r="N154" s="134">
        <f t="shared" si="8"/>
        <v>1.4</v>
      </c>
    </row>
    <row r="155" spans="1:14">
      <c r="A155" s="132" t="s">
        <v>242</v>
      </c>
      <c r="B155" s="132" t="s">
        <v>91</v>
      </c>
      <c r="C155" s="132" t="s">
        <v>150</v>
      </c>
      <c r="D155" s="132">
        <v>2210</v>
      </c>
      <c r="E155" s="133">
        <v>0.22</v>
      </c>
      <c r="F155" s="133">
        <v>50.8</v>
      </c>
      <c r="G155" s="133">
        <v>0</v>
      </c>
      <c r="H155" s="133">
        <v>1.347</v>
      </c>
      <c r="I155" s="133">
        <v>0.27400000000000002</v>
      </c>
      <c r="J155" s="133">
        <v>0.315</v>
      </c>
      <c r="K155" s="133">
        <v>0.40706417655999999</v>
      </c>
      <c r="L155" s="134">
        <f t="shared" si="6"/>
        <v>0.5428200794427599</v>
      </c>
      <c r="M155" s="134">
        <f t="shared" si="7"/>
        <v>2</v>
      </c>
      <c r="N155" s="134">
        <f t="shared" si="8"/>
        <v>0.5</v>
      </c>
    </row>
    <row r="156" spans="1:14">
      <c r="A156" s="132" t="s">
        <v>242</v>
      </c>
      <c r="B156" s="132" t="s">
        <v>91</v>
      </c>
      <c r="C156" s="132" t="s">
        <v>150</v>
      </c>
      <c r="D156" s="132">
        <v>4220</v>
      </c>
      <c r="E156" s="133">
        <v>0.22</v>
      </c>
      <c r="F156" s="133">
        <v>50.8</v>
      </c>
      <c r="G156" s="133">
        <v>0</v>
      </c>
      <c r="H156" s="133">
        <v>0.69099999999999995</v>
      </c>
      <c r="I156" s="133">
        <v>3.5999999999999997E-2</v>
      </c>
      <c r="J156" s="133">
        <v>0.26200000000000001</v>
      </c>
      <c r="K156" s="133">
        <v>0.62073421071900003</v>
      </c>
      <c r="L156" s="134">
        <f t="shared" si="6"/>
        <v>0.68847700424880021</v>
      </c>
      <c r="M156" s="134">
        <f t="shared" si="7"/>
        <v>1.3</v>
      </c>
      <c r="N156" s="134">
        <f t="shared" si="8"/>
        <v>0.2</v>
      </c>
    </row>
    <row r="157" spans="1:14">
      <c r="A157" s="132" t="s">
        <v>242</v>
      </c>
      <c r="B157" s="132" t="s">
        <v>95</v>
      </c>
      <c r="C157" s="132" t="s">
        <v>150</v>
      </c>
      <c r="D157" s="132">
        <v>1210</v>
      </c>
      <c r="E157" s="133">
        <v>0.22</v>
      </c>
      <c r="F157" s="133">
        <v>50.8</v>
      </c>
      <c r="G157" s="133">
        <v>0</v>
      </c>
      <c r="H157" s="133">
        <v>1.2450000000000001</v>
      </c>
      <c r="I157" s="133">
        <v>0.21299999999999999</v>
      </c>
      <c r="J157" s="133">
        <v>0.28799999999999998</v>
      </c>
      <c r="K157" s="133">
        <v>0.48378727850699998</v>
      </c>
      <c r="L157" s="134">
        <f t="shared" si="6"/>
        <v>0.58983344995573428</v>
      </c>
      <c r="M157" s="134">
        <f t="shared" si="7"/>
        <v>2</v>
      </c>
      <c r="N157" s="134">
        <f t="shared" si="8"/>
        <v>0.4</v>
      </c>
    </row>
    <row r="158" spans="1:14">
      <c r="A158" s="132" t="s">
        <v>242</v>
      </c>
      <c r="B158" s="132" t="s">
        <v>95</v>
      </c>
      <c r="C158" s="132" t="s">
        <v>150</v>
      </c>
      <c r="D158" s="132">
        <v>1330</v>
      </c>
      <c r="E158" s="133">
        <v>0.22</v>
      </c>
      <c r="F158" s="133">
        <v>50.8</v>
      </c>
      <c r="G158" s="133">
        <v>0</v>
      </c>
      <c r="H158" s="133">
        <v>1.395</v>
      </c>
      <c r="I158" s="133">
        <v>0.33900000000000002</v>
      </c>
      <c r="J158" s="133">
        <v>0.39300000000000002</v>
      </c>
      <c r="K158" s="133">
        <v>0.155355399023</v>
      </c>
      <c r="L158" s="134">
        <f t="shared" si="6"/>
        <v>0.25846477735456513</v>
      </c>
      <c r="M158" s="134">
        <f t="shared" si="7"/>
        <v>1</v>
      </c>
      <c r="N158" s="134">
        <f t="shared" si="8"/>
        <v>0.3</v>
      </c>
    </row>
    <row r="159" spans="1:14">
      <c r="A159" s="132" t="s">
        <v>242</v>
      </c>
      <c r="B159" s="132" t="s">
        <v>95</v>
      </c>
      <c r="C159" s="132" t="s">
        <v>150</v>
      </c>
      <c r="D159" s="132">
        <v>1710</v>
      </c>
      <c r="E159" s="133">
        <v>0.22</v>
      </c>
      <c r="F159" s="133">
        <v>50.8</v>
      </c>
      <c r="G159" s="133">
        <v>0</v>
      </c>
      <c r="H159" s="133">
        <v>0.96799999999999997</v>
      </c>
      <c r="I159" s="133">
        <v>0.125</v>
      </c>
      <c r="J159" s="133">
        <v>0.34100000000000003</v>
      </c>
      <c r="K159" s="133">
        <v>0.81325915522100001</v>
      </c>
      <c r="L159" s="134">
        <f t="shared" si="6"/>
        <v>1.1739938078385284</v>
      </c>
      <c r="M159" s="134">
        <f t="shared" si="7"/>
        <v>3.1</v>
      </c>
      <c r="N159" s="134">
        <f t="shared" si="8"/>
        <v>0.6</v>
      </c>
    </row>
    <row r="160" spans="1:14">
      <c r="A160" s="132" t="s">
        <v>242</v>
      </c>
      <c r="B160" s="132" t="s">
        <v>95</v>
      </c>
      <c r="C160" s="132" t="s">
        <v>150</v>
      </c>
      <c r="D160" s="132">
        <v>4340</v>
      </c>
      <c r="E160" s="133">
        <v>0.22</v>
      </c>
      <c r="F160" s="133">
        <v>50.8</v>
      </c>
      <c r="G160" s="133">
        <v>0</v>
      </c>
      <c r="H160" s="133">
        <v>0.69099999999999995</v>
      </c>
      <c r="I160" s="133">
        <v>3.5999999999999997E-2</v>
      </c>
      <c r="J160" s="133">
        <v>0.26200000000000001</v>
      </c>
      <c r="K160" s="133">
        <v>0.104775783714</v>
      </c>
      <c r="L160" s="134">
        <f t="shared" si="6"/>
        <v>0.11621031424332119</v>
      </c>
      <c r="M160" s="134">
        <f t="shared" si="7"/>
        <v>0.2</v>
      </c>
      <c r="N160" s="134">
        <f t="shared" si="8"/>
        <v>0</v>
      </c>
    </row>
    <row r="161" spans="1:14">
      <c r="A161" s="132" t="s">
        <v>242</v>
      </c>
      <c r="B161" s="132" t="s">
        <v>95</v>
      </c>
      <c r="C161" s="132" t="s">
        <v>150</v>
      </c>
      <c r="D161" s="132">
        <v>1330</v>
      </c>
      <c r="E161" s="133">
        <v>0.22</v>
      </c>
      <c r="F161" s="133">
        <v>50.8</v>
      </c>
      <c r="G161" s="133">
        <v>0</v>
      </c>
      <c r="H161" s="133">
        <v>1.395</v>
      </c>
      <c r="I161" s="133">
        <v>0.33900000000000002</v>
      </c>
      <c r="J161" s="133">
        <v>0.39300000000000002</v>
      </c>
      <c r="K161" s="133">
        <v>0.323054523398</v>
      </c>
      <c r="L161" s="134">
        <f t="shared" si="6"/>
        <v>0.53746581057725262</v>
      </c>
      <c r="M161" s="134">
        <f t="shared" si="7"/>
        <v>2</v>
      </c>
      <c r="N161" s="134">
        <f t="shared" si="8"/>
        <v>0.6</v>
      </c>
    </row>
    <row r="162" spans="1:14">
      <c r="A162" s="132" t="s">
        <v>242</v>
      </c>
      <c r="B162" s="132" t="s">
        <v>95</v>
      </c>
      <c r="C162" s="132" t="s">
        <v>150</v>
      </c>
      <c r="D162" s="132">
        <v>2210</v>
      </c>
      <c r="E162" s="133">
        <v>0.22</v>
      </c>
      <c r="F162" s="133">
        <v>50.8</v>
      </c>
      <c r="G162" s="133">
        <v>0</v>
      </c>
      <c r="H162" s="133">
        <v>1.347</v>
      </c>
      <c r="I162" s="133">
        <v>0.27400000000000002</v>
      </c>
      <c r="J162" s="133">
        <v>0.315</v>
      </c>
      <c r="K162" s="133">
        <v>5.4473388138200001</v>
      </c>
      <c r="L162" s="134">
        <f t="shared" si="6"/>
        <v>7.2640263082289698</v>
      </c>
      <c r="M162" s="134">
        <f t="shared" si="7"/>
        <v>26.6</v>
      </c>
      <c r="N162" s="134">
        <f t="shared" si="8"/>
        <v>6.6</v>
      </c>
    </row>
    <row r="163" spans="1:14">
      <c r="A163" s="132" t="s">
        <v>242</v>
      </c>
      <c r="B163" s="132" t="s">
        <v>95</v>
      </c>
      <c r="C163" s="132" t="s">
        <v>150</v>
      </c>
      <c r="D163" s="132">
        <v>4220</v>
      </c>
      <c r="E163" s="133">
        <v>0.22</v>
      </c>
      <c r="F163" s="133">
        <v>50.8</v>
      </c>
      <c r="G163" s="133">
        <v>0</v>
      </c>
      <c r="H163" s="133">
        <v>0.69099999999999995</v>
      </c>
      <c r="I163" s="133">
        <v>3.5999999999999997E-2</v>
      </c>
      <c r="J163" s="133">
        <v>0.26200000000000001</v>
      </c>
      <c r="K163" s="133">
        <v>0.197506465746</v>
      </c>
      <c r="L163" s="134">
        <f t="shared" si="6"/>
        <v>0.21906100470774681</v>
      </c>
      <c r="M163" s="134">
        <f t="shared" si="7"/>
        <v>0.4</v>
      </c>
      <c r="N163" s="134">
        <f t="shared" si="8"/>
        <v>0.1</v>
      </c>
    </row>
    <row r="164" spans="1:14">
      <c r="A164" s="132" t="s">
        <v>242</v>
      </c>
      <c r="B164" s="132" t="s">
        <v>95</v>
      </c>
      <c r="C164" s="132" t="s">
        <v>150</v>
      </c>
      <c r="D164" s="132">
        <v>1550</v>
      </c>
      <c r="E164" s="133">
        <v>0.22</v>
      </c>
      <c r="F164" s="133">
        <v>50.8</v>
      </c>
      <c r="G164" s="133">
        <v>0</v>
      </c>
      <c r="H164" s="133">
        <v>0.72099999999999997</v>
      </c>
      <c r="I164" s="133">
        <v>0.17</v>
      </c>
      <c r="J164" s="133">
        <v>0.34100000000000003</v>
      </c>
      <c r="K164" s="133">
        <v>5.5484231998399997E-2</v>
      </c>
      <c r="L164" s="134">
        <f t="shared" si="6"/>
        <v>8.0095187838490289E-2</v>
      </c>
      <c r="M164" s="134">
        <f t="shared" si="7"/>
        <v>0.2</v>
      </c>
      <c r="N164" s="134">
        <f t="shared" si="8"/>
        <v>0</v>
      </c>
    </row>
    <row r="165" spans="1:14">
      <c r="A165" s="132" t="s">
        <v>242</v>
      </c>
      <c r="B165" s="132" t="s">
        <v>95</v>
      </c>
      <c r="C165" s="132" t="s">
        <v>150</v>
      </c>
      <c r="D165" s="132">
        <v>2210</v>
      </c>
      <c r="E165" s="133">
        <v>0.22</v>
      </c>
      <c r="F165" s="133">
        <v>50.8</v>
      </c>
      <c r="G165" s="133">
        <v>0</v>
      </c>
      <c r="H165" s="133">
        <v>1.347</v>
      </c>
      <c r="I165" s="133">
        <v>0.27400000000000002</v>
      </c>
      <c r="J165" s="133">
        <v>0.315</v>
      </c>
      <c r="K165" s="133">
        <v>1.1806659612199999</v>
      </c>
      <c r="L165" s="134">
        <f t="shared" si="6"/>
        <v>1.57441805928687</v>
      </c>
      <c r="M165" s="134">
        <f t="shared" si="7"/>
        <v>5.8</v>
      </c>
      <c r="N165" s="134">
        <f t="shared" si="8"/>
        <v>1.4</v>
      </c>
    </row>
    <row r="166" spans="1:14">
      <c r="A166" s="132" t="s">
        <v>242</v>
      </c>
      <c r="B166" s="132" t="s">
        <v>91</v>
      </c>
      <c r="C166" s="132" t="s">
        <v>150</v>
      </c>
      <c r="D166" s="132">
        <v>4200</v>
      </c>
      <c r="E166" s="133">
        <v>0.22</v>
      </c>
      <c r="F166" s="133">
        <v>50.8</v>
      </c>
      <c r="G166" s="133">
        <v>0</v>
      </c>
      <c r="H166" s="133">
        <v>0.69099999999999995</v>
      </c>
      <c r="I166" s="133">
        <v>3.5999999999999997E-2</v>
      </c>
      <c r="J166" s="133">
        <v>0.26200000000000001</v>
      </c>
      <c r="K166" s="133">
        <v>5.2296776546500001E-2</v>
      </c>
      <c r="L166" s="134">
        <f t="shared" si="6"/>
        <v>5.8004098093608035E-2</v>
      </c>
      <c r="M166" s="134">
        <f t="shared" si="7"/>
        <v>0.1</v>
      </c>
      <c r="N166" s="134">
        <f t="shared" si="8"/>
        <v>0</v>
      </c>
    </row>
    <row r="167" spans="1:14">
      <c r="A167" s="132" t="s">
        <v>242</v>
      </c>
      <c r="B167" s="132" t="s">
        <v>91</v>
      </c>
      <c r="C167" s="132" t="s">
        <v>150</v>
      </c>
      <c r="D167" s="132">
        <v>4200</v>
      </c>
      <c r="E167" s="133">
        <v>0.22</v>
      </c>
      <c r="F167" s="133">
        <v>50.8</v>
      </c>
      <c r="G167" s="133">
        <v>0</v>
      </c>
      <c r="H167" s="133">
        <v>0.69099999999999995</v>
      </c>
      <c r="I167" s="133">
        <v>3.5999999999999997E-2</v>
      </c>
      <c r="J167" s="133">
        <v>0.26200000000000001</v>
      </c>
      <c r="K167" s="133">
        <v>2.8180351749899999E-2</v>
      </c>
      <c r="L167" s="134">
        <f t="shared" si="6"/>
        <v>3.1255767470872421E-2</v>
      </c>
      <c r="M167" s="134">
        <f t="shared" si="7"/>
        <v>0.1</v>
      </c>
      <c r="N167" s="134">
        <f t="shared" si="8"/>
        <v>0</v>
      </c>
    </row>
    <row r="168" spans="1:14">
      <c r="A168" s="132" t="s">
        <v>242</v>
      </c>
      <c r="B168" s="132" t="s">
        <v>91</v>
      </c>
      <c r="C168" s="132" t="s">
        <v>150</v>
      </c>
      <c r="D168" s="132">
        <v>4340</v>
      </c>
      <c r="E168" s="133">
        <v>0.22</v>
      </c>
      <c r="F168" s="133">
        <v>50.8</v>
      </c>
      <c r="G168" s="133">
        <v>0</v>
      </c>
      <c r="H168" s="133">
        <v>0.69099999999999995</v>
      </c>
      <c r="I168" s="133">
        <v>3.5999999999999997E-2</v>
      </c>
      <c r="J168" s="133">
        <v>0.26200000000000001</v>
      </c>
      <c r="K168" s="133">
        <v>0.44450660645000001</v>
      </c>
      <c r="L168" s="134">
        <f t="shared" si="6"/>
        <v>0.49301709410057665</v>
      </c>
      <c r="M168" s="134">
        <f t="shared" si="7"/>
        <v>0.9</v>
      </c>
      <c r="N168" s="134">
        <f t="shared" si="8"/>
        <v>0.1</v>
      </c>
    </row>
    <row r="169" spans="1:14">
      <c r="A169" s="132" t="s">
        <v>242</v>
      </c>
      <c r="B169" s="132" t="s">
        <v>91</v>
      </c>
      <c r="C169" s="132" t="s">
        <v>150</v>
      </c>
      <c r="D169" s="132">
        <v>5300</v>
      </c>
      <c r="E169" s="133">
        <v>0.22</v>
      </c>
      <c r="F169" s="133">
        <v>50.8</v>
      </c>
      <c r="G169" s="133">
        <v>0</v>
      </c>
      <c r="H169" s="133">
        <v>0.505</v>
      </c>
      <c r="I169" s="133">
        <v>6.8000000000000005E-2</v>
      </c>
      <c r="J169" s="133">
        <v>5.2999999999999999E-2</v>
      </c>
      <c r="K169" s="133">
        <v>1.8015642960700001E-2</v>
      </c>
      <c r="L169" s="134">
        <f t="shared" si="6"/>
        <v>4.0421097589490558E-3</v>
      </c>
      <c r="M169" s="134">
        <f t="shared" si="7"/>
        <v>0</v>
      </c>
      <c r="N169" s="134">
        <f t="shared" si="8"/>
        <v>0</v>
      </c>
    </row>
    <row r="170" spans="1:14">
      <c r="A170" s="132" t="s">
        <v>242</v>
      </c>
      <c r="B170" s="132" t="s">
        <v>91</v>
      </c>
      <c r="C170" s="132" t="s">
        <v>150</v>
      </c>
      <c r="D170" s="132">
        <v>5300</v>
      </c>
      <c r="E170" s="133">
        <v>0.22</v>
      </c>
      <c r="F170" s="133">
        <v>50.8</v>
      </c>
      <c r="G170" s="133">
        <v>0</v>
      </c>
      <c r="H170" s="133">
        <v>0.505</v>
      </c>
      <c r="I170" s="133">
        <v>6.8000000000000005E-2</v>
      </c>
      <c r="J170" s="133">
        <v>5.2999999999999999E-2</v>
      </c>
      <c r="K170" s="133">
        <v>0.38604356476000001</v>
      </c>
      <c r="L170" s="134">
        <f t="shared" si="6"/>
        <v>8.6615307813318665E-2</v>
      </c>
      <c r="M170" s="134">
        <f t="shared" si="7"/>
        <v>0.1</v>
      </c>
      <c r="N170" s="134">
        <f t="shared" si="8"/>
        <v>0.1</v>
      </c>
    </row>
    <row r="171" spans="1:14">
      <c r="A171" s="132" t="s">
        <v>242</v>
      </c>
      <c r="B171" s="132" t="s">
        <v>91</v>
      </c>
      <c r="C171" s="132" t="s">
        <v>150</v>
      </c>
      <c r="D171" s="132">
        <v>5300</v>
      </c>
      <c r="E171" s="133">
        <v>0.22</v>
      </c>
      <c r="F171" s="133">
        <v>50.8</v>
      </c>
      <c r="G171" s="133">
        <v>0</v>
      </c>
      <c r="H171" s="133">
        <v>0.505</v>
      </c>
      <c r="I171" s="133">
        <v>6.8000000000000005E-2</v>
      </c>
      <c r="J171" s="133">
        <v>5.2999999999999999E-2</v>
      </c>
      <c r="K171" s="133">
        <v>2.988528394E-3</v>
      </c>
      <c r="L171" s="134">
        <f t="shared" si="6"/>
        <v>6.7052615400046663E-4</v>
      </c>
      <c r="M171" s="134">
        <f t="shared" si="7"/>
        <v>0</v>
      </c>
      <c r="N171" s="134">
        <f t="shared" si="8"/>
        <v>0</v>
      </c>
    </row>
    <row r="172" spans="1:14">
      <c r="A172" s="132" t="s">
        <v>242</v>
      </c>
      <c r="B172" s="132" t="s">
        <v>91</v>
      </c>
      <c r="C172" s="132" t="s">
        <v>150</v>
      </c>
      <c r="D172" s="132">
        <v>5300</v>
      </c>
      <c r="E172" s="133">
        <v>0.22</v>
      </c>
      <c r="F172" s="133">
        <v>50.8</v>
      </c>
      <c r="G172" s="133">
        <v>0</v>
      </c>
      <c r="H172" s="133">
        <v>0.505</v>
      </c>
      <c r="I172" s="133">
        <v>6.8000000000000005E-2</v>
      </c>
      <c r="J172" s="133">
        <v>5.2999999999999999E-2</v>
      </c>
      <c r="K172" s="133">
        <v>1.8279568757799999E-2</v>
      </c>
      <c r="L172" s="134">
        <f t="shared" si="6"/>
        <v>4.101325910291726E-3</v>
      </c>
      <c r="M172" s="134">
        <f t="shared" si="7"/>
        <v>0</v>
      </c>
      <c r="N172" s="134">
        <f t="shared" si="8"/>
        <v>0</v>
      </c>
    </row>
    <row r="173" spans="1:14">
      <c r="A173" s="132" t="s">
        <v>242</v>
      </c>
      <c r="B173" s="132" t="s">
        <v>91</v>
      </c>
      <c r="C173" s="132" t="s">
        <v>150</v>
      </c>
      <c r="D173" s="132">
        <v>5300</v>
      </c>
      <c r="E173" s="133">
        <v>0.22</v>
      </c>
      <c r="F173" s="133">
        <v>50.8</v>
      </c>
      <c r="G173" s="133">
        <v>0</v>
      </c>
      <c r="H173" s="133">
        <v>0.505</v>
      </c>
      <c r="I173" s="133">
        <v>6.8000000000000005E-2</v>
      </c>
      <c r="J173" s="133">
        <v>5.2999999999999999E-2</v>
      </c>
      <c r="K173" s="133">
        <v>7.6539021472300003E-4</v>
      </c>
      <c r="L173" s="134">
        <f t="shared" si="6"/>
        <v>1.7172805117668375E-4</v>
      </c>
      <c r="M173" s="134">
        <f t="shared" si="7"/>
        <v>0</v>
      </c>
      <c r="N173" s="134">
        <f t="shared" si="8"/>
        <v>0</v>
      </c>
    </row>
    <row r="174" spans="1:14">
      <c r="A174" s="132" t="s">
        <v>242</v>
      </c>
      <c r="B174" s="132" t="s">
        <v>91</v>
      </c>
      <c r="C174" s="132" t="s">
        <v>150</v>
      </c>
      <c r="D174" s="132">
        <v>5300</v>
      </c>
      <c r="E174" s="133">
        <v>0.22</v>
      </c>
      <c r="F174" s="133">
        <v>50.8</v>
      </c>
      <c r="G174" s="133">
        <v>0</v>
      </c>
      <c r="H174" s="133">
        <v>0.505</v>
      </c>
      <c r="I174" s="133">
        <v>6.8000000000000005E-2</v>
      </c>
      <c r="J174" s="133">
        <v>5.2999999999999999E-2</v>
      </c>
      <c r="K174" s="133">
        <v>8.70135180466E-2</v>
      </c>
      <c r="L174" s="134">
        <f t="shared" si="6"/>
        <v>1.9522932999055484E-2</v>
      </c>
      <c r="M174" s="134">
        <f t="shared" si="7"/>
        <v>0</v>
      </c>
      <c r="N174" s="134">
        <f t="shared" si="8"/>
        <v>0</v>
      </c>
    </row>
    <row r="175" spans="1:14">
      <c r="A175" s="132" t="s">
        <v>242</v>
      </c>
      <c r="B175" s="132" t="s">
        <v>91</v>
      </c>
      <c r="C175" s="132" t="s">
        <v>150</v>
      </c>
      <c r="D175" s="132">
        <v>2210</v>
      </c>
      <c r="E175" s="133">
        <v>0.22</v>
      </c>
      <c r="F175" s="133">
        <v>50.8</v>
      </c>
      <c r="G175" s="133">
        <v>0</v>
      </c>
      <c r="H175" s="133">
        <v>1.347</v>
      </c>
      <c r="I175" s="133">
        <v>0.27400000000000002</v>
      </c>
      <c r="J175" s="133">
        <v>0.315</v>
      </c>
      <c r="K175" s="133">
        <v>30.411608990600001</v>
      </c>
      <c r="L175" s="134">
        <f t="shared" si="6"/>
        <v>40.5538805889651</v>
      </c>
      <c r="M175" s="134">
        <f t="shared" si="7"/>
        <v>148.6</v>
      </c>
      <c r="N175" s="134">
        <f t="shared" si="8"/>
        <v>36.9</v>
      </c>
    </row>
    <row r="176" spans="1:14">
      <c r="A176" s="132" t="s">
        <v>242</v>
      </c>
      <c r="B176" s="132" t="s">
        <v>91</v>
      </c>
      <c r="C176" s="132" t="s">
        <v>150</v>
      </c>
      <c r="D176" s="132">
        <v>5300</v>
      </c>
      <c r="E176" s="133">
        <v>0.22</v>
      </c>
      <c r="F176" s="133">
        <v>50.8</v>
      </c>
      <c r="G176" s="133">
        <v>0</v>
      </c>
      <c r="H176" s="133">
        <v>0.505</v>
      </c>
      <c r="I176" s="133">
        <v>6.8000000000000005E-2</v>
      </c>
      <c r="J176" s="133">
        <v>5.2999999999999999E-2</v>
      </c>
      <c r="K176" s="133">
        <v>1.0210663173299999E-3</v>
      </c>
      <c r="L176" s="134">
        <f t="shared" si="6"/>
        <v>2.2909324606494095E-4</v>
      </c>
      <c r="M176" s="134">
        <f t="shared" si="7"/>
        <v>0</v>
      </c>
      <c r="N176" s="134">
        <f t="shared" si="8"/>
        <v>0</v>
      </c>
    </row>
    <row r="177" spans="1:14">
      <c r="A177" s="132" t="s">
        <v>242</v>
      </c>
      <c r="B177" s="132" t="s">
        <v>91</v>
      </c>
      <c r="C177" s="132" t="s">
        <v>150</v>
      </c>
      <c r="D177" s="132">
        <v>5300</v>
      </c>
      <c r="E177" s="133">
        <v>0.22</v>
      </c>
      <c r="F177" s="133">
        <v>50.8</v>
      </c>
      <c r="G177" s="133">
        <v>0</v>
      </c>
      <c r="H177" s="133">
        <v>0.505</v>
      </c>
      <c r="I177" s="133">
        <v>6.8000000000000005E-2</v>
      </c>
      <c r="J177" s="133">
        <v>5.2999999999999999E-2</v>
      </c>
      <c r="K177" s="133">
        <v>1.79494501037E-3</v>
      </c>
      <c r="L177" s="134">
        <f t="shared" si="6"/>
        <v>4.027258288266823E-4</v>
      </c>
      <c r="M177" s="134">
        <f t="shared" si="7"/>
        <v>0</v>
      </c>
      <c r="N177" s="134">
        <f t="shared" si="8"/>
        <v>0</v>
      </c>
    </row>
    <row r="178" spans="1:14">
      <c r="A178" s="132" t="s">
        <v>242</v>
      </c>
      <c r="B178" s="132" t="s">
        <v>91</v>
      </c>
      <c r="C178" s="132" t="s">
        <v>150</v>
      </c>
      <c r="D178" s="132">
        <v>5300</v>
      </c>
      <c r="E178" s="133">
        <v>0.22</v>
      </c>
      <c r="F178" s="133">
        <v>50.8</v>
      </c>
      <c r="G178" s="133">
        <v>0</v>
      </c>
      <c r="H178" s="133">
        <v>0.505</v>
      </c>
      <c r="I178" s="133">
        <v>6.8000000000000005E-2</v>
      </c>
      <c r="J178" s="133">
        <v>5.2999999999999999E-2</v>
      </c>
      <c r="K178" s="133">
        <v>4.4281167757499998E-6</v>
      </c>
      <c r="L178" s="134">
        <f t="shared" si="6"/>
        <v>9.9352180058577494E-7</v>
      </c>
      <c r="M178" s="134">
        <f t="shared" si="7"/>
        <v>0</v>
      </c>
      <c r="N178" s="134">
        <f t="shared" si="8"/>
        <v>0</v>
      </c>
    </row>
    <row r="179" spans="1:14">
      <c r="A179" s="132" t="s">
        <v>242</v>
      </c>
      <c r="B179" s="132" t="s">
        <v>91</v>
      </c>
      <c r="C179" s="132" t="s">
        <v>150</v>
      </c>
      <c r="D179" s="132">
        <v>5300</v>
      </c>
      <c r="E179" s="133">
        <v>0.22</v>
      </c>
      <c r="F179" s="133">
        <v>50.8</v>
      </c>
      <c r="G179" s="133">
        <v>0</v>
      </c>
      <c r="H179" s="133">
        <v>0.505</v>
      </c>
      <c r="I179" s="133">
        <v>6.8000000000000005E-2</v>
      </c>
      <c r="J179" s="133">
        <v>5.2999999999999999E-2</v>
      </c>
      <c r="K179" s="133">
        <v>7.8527474330899998E-3</v>
      </c>
      <c r="L179" s="134">
        <f t="shared" si="6"/>
        <v>1.761894765737626E-3</v>
      </c>
      <c r="M179" s="134">
        <f t="shared" si="7"/>
        <v>0</v>
      </c>
      <c r="N179" s="134">
        <f t="shared" si="8"/>
        <v>0</v>
      </c>
    </row>
    <row r="180" spans="1:14">
      <c r="A180" s="132" t="s">
        <v>242</v>
      </c>
      <c r="B180" s="132" t="s">
        <v>91</v>
      </c>
      <c r="C180" s="132" t="s">
        <v>150</v>
      </c>
      <c r="D180" s="132">
        <v>5300</v>
      </c>
      <c r="E180" s="133">
        <v>0.22</v>
      </c>
      <c r="F180" s="133">
        <v>50.8</v>
      </c>
      <c r="G180" s="133">
        <v>0</v>
      </c>
      <c r="H180" s="133">
        <v>0.505</v>
      </c>
      <c r="I180" s="133">
        <v>6.8000000000000005E-2</v>
      </c>
      <c r="J180" s="133">
        <v>5.2999999999999999E-2</v>
      </c>
      <c r="K180" s="133">
        <v>4.2313929223300001E-4</v>
      </c>
      <c r="L180" s="134">
        <f t="shared" si="6"/>
        <v>9.493835253401075E-5</v>
      </c>
      <c r="M180" s="134">
        <f t="shared" si="7"/>
        <v>0</v>
      </c>
      <c r="N180" s="134">
        <f t="shared" si="8"/>
        <v>0</v>
      </c>
    </row>
    <row r="181" spans="1:14">
      <c r="A181" s="132" t="s">
        <v>242</v>
      </c>
      <c r="B181" s="132" t="s">
        <v>91</v>
      </c>
      <c r="C181" s="132" t="s">
        <v>150</v>
      </c>
      <c r="D181" s="132">
        <v>5300</v>
      </c>
      <c r="E181" s="133">
        <v>0.22</v>
      </c>
      <c r="F181" s="133">
        <v>50.8</v>
      </c>
      <c r="G181" s="133">
        <v>0</v>
      </c>
      <c r="H181" s="133">
        <v>0.505</v>
      </c>
      <c r="I181" s="133">
        <v>6.8000000000000005E-2</v>
      </c>
      <c r="J181" s="133">
        <v>5.2999999999999999E-2</v>
      </c>
      <c r="K181" s="133">
        <v>9.3328863003899996E-3</v>
      </c>
      <c r="L181" s="134">
        <f t="shared" si="6"/>
        <v>2.093988589597503E-3</v>
      </c>
      <c r="M181" s="134">
        <f t="shared" si="7"/>
        <v>0</v>
      </c>
      <c r="N181" s="134">
        <f t="shared" si="8"/>
        <v>0</v>
      </c>
    </row>
    <row r="182" spans="1:14">
      <c r="A182" s="132" t="s">
        <v>242</v>
      </c>
      <c r="B182" s="132" t="s">
        <v>91</v>
      </c>
      <c r="C182" s="132" t="s">
        <v>150</v>
      </c>
      <c r="D182" s="132">
        <v>6172</v>
      </c>
      <c r="E182" s="133">
        <v>0.22</v>
      </c>
      <c r="F182" s="133">
        <v>50.8</v>
      </c>
      <c r="G182" s="133">
        <v>0</v>
      </c>
      <c r="H182" s="133">
        <v>0.60699999999999998</v>
      </c>
      <c r="I182" s="133">
        <v>3.3000000000000002E-2</v>
      </c>
      <c r="J182" s="133">
        <v>2.5999999999999999E-2</v>
      </c>
      <c r="K182" s="133">
        <v>0.90725933855200003</v>
      </c>
      <c r="L182" s="134">
        <f t="shared" si="6"/>
        <v>9.9859011196623479E-2</v>
      </c>
      <c r="M182" s="134">
        <f t="shared" si="7"/>
        <v>0.2</v>
      </c>
      <c r="N182" s="134">
        <f t="shared" si="8"/>
        <v>0.2</v>
      </c>
    </row>
    <row r="183" spans="1:14">
      <c r="A183" s="132" t="s">
        <v>242</v>
      </c>
      <c r="B183" s="132" t="s">
        <v>91</v>
      </c>
      <c r="C183" s="132" t="s">
        <v>150</v>
      </c>
      <c r="D183" s="132">
        <v>6172</v>
      </c>
      <c r="E183" s="133">
        <v>0.22</v>
      </c>
      <c r="F183" s="133">
        <v>50.8</v>
      </c>
      <c r="G183" s="133">
        <v>0</v>
      </c>
      <c r="H183" s="133">
        <v>0.60699999999999998</v>
      </c>
      <c r="I183" s="133">
        <v>3.3000000000000002E-2</v>
      </c>
      <c r="J183" s="133">
        <v>2.5999999999999999E-2</v>
      </c>
      <c r="K183" s="133">
        <v>1.38114620432</v>
      </c>
      <c r="L183" s="134">
        <f t="shared" si="6"/>
        <v>0.15201815888882134</v>
      </c>
      <c r="M183" s="134">
        <f t="shared" si="7"/>
        <v>0.3</v>
      </c>
      <c r="N183" s="134">
        <f t="shared" si="8"/>
        <v>0.3</v>
      </c>
    </row>
    <row r="184" spans="1:14">
      <c r="A184" s="132" t="s">
        <v>242</v>
      </c>
      <c r="B184" s="132" t="s">
        <v>91</v>
      </c>
      <c r="C184" s="132" t="s">
        <v>150</v>
      </c>
      <c r="D184" s="132">
        <v>1400</v>
      </c>
      <c r="E184" s="133">
        <v>0.22</v>
      </c>
      <c r="F184" s="133">
        <v>50.8</v>
      </c>
      <c r="G184" s="133">
        <v>0</v>
      </c>
      <c r="H184" s="133">
        <v>0.70899999999999996</v>
      </c>
      <c r="I184" s="133">
        <v>0.11700000000000001</v>
      </c>
      <c r="J184" s="133">
        <v>0.43099999999999999</v>
      </c>
      <c r="K184" s="133">
        <v>0.40126169063299999</v>
      </c>
      <c r="L184" s="134">
        <f t="shared" si="6"/>
        <v>0.73212870533928409</v>
      </c>
      <c r="M184" s="134">
        <f t="shared" si="7"/>
        <v>1.4</v>
      </c>
      <c r="N184" s="134">
        <f t="shared" si="8"/>
        <v>0.3</v>
      </c>
    </row>
    <row r="185" spans="1:14">
      <c r="A185" s="132" t="s">
        <v>242</v>
      </c>
      <c r="B185" s="132" t="s">
        <v>91</v>
      </c>
      <c r="C185" s="132" t="s">
        <v>150</v>
      </c>
      <c r="D185" s="132">
        <v>5300</v>
      </c>
      <c r="E185" s="133">
        <v>0.22</v>
      </c>
      <c r="F185" s="133">
        <v>50.8</v>
      </c>
      <c r="G185" s="133">
        <v>0</v>
      </c>
      <c r="H185" s="133">
        <v>0.505</v>
      </c>
      <c r="I185" s="133">
        <v>6.8000000000000005E-2</v>
      </c>
      <c r="J185" s="133">
        <v>5.2999999999999999E-2</v>
      </c>
      <c r="K185" s="133">
        <v>5.8933106857400001E-3</v>
      </c>
      <c r="L185" s="134">
        <f t="shared" si="6"/>
        <v>1.3222624741905311E-3</v>
      </c>
      <c r="M185" s="134">
        <f t="shared" si="7"/>
        <v>0</v>
      </c>
      <c r="N185" s="134">
        <f t="shared" si="8"/>
        <v>0</v>
      </c>
    </row>
    <row r="186" spans="1:14">
      <c r="A186" s="132" t="s">
        <v>242</v>
      </c>
      <c r="B186" s="132" t="s">
        <v>91</v>
      </c>
      <c r="C186" s="132" t="s">
        <v>150</v>
      </c>
      <c r="D186" s="132">
        <v>5300</v>
      </c>
      <c r="E186" s="133">
        <v>0.22</v>
      </c>
      <c r="F186" s="133">
        <v>50.8</v>
      </c>
      <c r="G186" s="133">
        <v>0</v>
      </c>
      <c r="H186" s="133">
        <v>0.505</v>
      </c>
      <c r="I186" s="133">
        <v>6.8000000000000005E-2</v>
      </c>
      <c r="J186" s="133">
        <v>5.2999999999999999E-2</v>
      </c>
      <c r="K186" s="133">
        <v>4.6397796421500002E-4</v>
      </c>
      <c r="L186" s="134">
        <f t="shared" si="6"/>
        <v>1.0410118923770549E-4</v>
      </c>
      <c r="M186" s="134">
        <f t="shared" si="7"/>
        <v>0</v>
      </c>
      <c r="N186" s="134">
        <f t="shared" si="8"/>
        <v>0</v>
      </c>
    </row>
    <row r="187" spans="1:14">
      <c r="A187" s="132" t="s">
        <v>242</v>
      </c>
      <c r="B187" s="132" t="s">
        <v>91</v>
      </c>
      <c r="C187" s="132" t="s">
        <v>150</v>
      </c>
      <c r="D187" s="132">
        <v>5300</v>
      </c>
      <c r="E187" s="133">
        <v>0.22</v>
      </c>
      <c r="F187" s="133">
        <v>50.8</v>
      </c>
      <c r="G187" s="133">
        <v>0</v>
      </c>
      <c r="H187" s="133">
        <v>0.505</v>
      </c>
      <c r="I187" s="133">
        <v>6.8000000000000005E-2</v>
      </c>
      <c r="J187" s="133">
        <v>5.2999999999999999E-2</v>
      </c>
      <c r="K187" s="133">
        <v>1.79154634888E-3</v>
      </c>
      <c r="L187" s="134">
        <f t="shared" si="6"/>
        <v>4.019632824770426E-4</v>
      </c>
      <c r="M187" s="134">
        <f t="shared" si="7"/>
        <v>0</v>
      </c>
      <c r="N187" s="134">
        <f t="shared" si="8"/>
        <v>0</v>
      </c>
    </row>
    <row r="188" spans="1:14">
      <c r="A188" s="132" t="s">
        <v>242</v>
      </c>
      <c r="B188" s="132" t="s">
        <v>91</v>
      </c>
      <c r="C188" s="132" t="s">
        <v>150</v>
      </c>
      <c r="D188" s="132">
        <v>5300</v>
      </c>
      <c r="E188" s="133">
        <v>0.22</v>
      </c>
      <c r="F188" s="133">
        <v>50.8</v>
      </c>
      <c r="G188" s="133">
        <v>0</v>
      </c>
      <c r="H188" s="133">
        <v>0.505</v>
      </c>
      <c r="I188" s="133">
        <v>6.8000000000000005E-2</v>
      </c>
      <c r="J188" s="133">
        <v>5.2999999999999999E-2</v>
      </c>
      <c r="K188" s="133">
        <v>1.21367242554E-3</v>
      </c>
      <c r="L188" s="134">
        <f t="shared" si="6"/>
        <v>2.7230763654365796E-4</v>
      </c>
      <c r="M188" s="134">
        <f t="shared" si="7"/>
        <v>0</v>
      </c>
      <c r="N188" s="134">
        <f t="shared" si="8"/>
        <v>0</v>
      </c>
    </row>
    <row r="189" spans="1:14">
      <c r="A189" s="132" t="s">
        <v>242</v>
      </c>
      <c r="B189" s="132" t="s">
        <v>91</v>
      </c>
      <c r="C189" s="132" t="s">
        <v>150</v>
      </c>
      <c r="D189" s="132">
        <v>5300</v>
      </c>
      <c r="E189" s="133">
        <v>0.22</v>
      </c>
      <c r="F189" s="133">
        <v>50.8</v>
      </c>
      <c r="G189" s="133">
        <v>0</v>
      </c>
      <c r="H189" s="133">
        <v>0.505</v>
      </c>
      <c r="I189" s="133">
        <v>6.8000000000000005E-2</v>
      </c>
      <c r="J189" s="133">
        <v>5.2999999999999999E-2</v>
      </c>
      <c r="K189" s="133">
        <v>3.1242096563200003E-4</v>
      </c>
      <c r="L189" s="134">
        <f t="shared" si="6"/>
        <v>7.0096850655633066E-5</v>
      </c>
      <c r="M189" s="134">
        <f t="shared" si="7"/>
        <v>0</v>
      </c>
      <c r="N189" s="134">
        <f t="shared" si="8"/>
        <v>0</v>
      </c>
    </row>
    <row r="190" spans="1:14">
      <c r="A190" s="132" t="s">
        <v>242</v>
      </c>
      <c r="B190" s="132" t="s">
        <v>91</v>
      </c>
      <c r="C190" s="132" t="s">
        <v>150</v>
      </c>
      <c r="D190" s="132">
        <v>5300</v>
      </c>
      <c r="E190" s="133">
        <v>0.22</v>
      </c>
      <c r="F190" s="133">
        <v>50.8</v>
      </c>
      <c r="G190" s="133">
        <v>0</v>
      </c>
      <c r="H190" s="133">
        <v>0.505</v>
      </c>
      <c r="I190" s="133">
        <v>6.8000000000000005E-2</v>
      </c>
      <c r="J190" s="133">
        <v>5.2999999999999999E-2</v>
      </c>
      <c r="K190" s="133">
        <v>7.3910325517700004E-4</v>
      </c>
      <c r="L190" s="134">
        <f t="shared" si="6"/>
        <v>1.6583013368654624E-4</v>
      </c>
      <c r="M190" s="134">
        <f t="shared" si="7"/>
        <v>0</v>
      </c>
      <c r="N190" s="134">
        <f t="shared" si="8"/>
        <v>0</v>
      </c>
    </row>
    <row r="191" spans="1:14">
      <c r="A191" s="132" t="s">
        <v>242</v>
      </c>
      <c r="B191" s="132" t="s">
        <v>91</v>
      </c>
      <c r="C191" s="132" t="s">
        <v>150</v>
      </c>
      <c r="D191" s="132">
        <v>5300</v>
      </c>
      <c r="E191" s="133">
        <v>0.22</v>
      </c>
      <c r="F191" s="133">
        <v>50.8</v>
      </c>
      <c r="G191" s="133">
        <v>0</v>
      </c>
      <c r="H191" s="133">
        <v>0.505</v>
      </c>
      <c r="I191" s="133">
        <v>6.8000000000000005E-2</v>
      </c>
      <c r="J191" s="133">
        <v>5.2999999999999999E-2</v>
      </c>
      <c r="K191" s="133">
        <v>5.3060572081599998E-2</v>
      </c>
      <c r="L191" s="134">
        <f t="shared" si="6"/>
        <v>1.1905023689374983E-2</v>
      </c>
      <c r="M191" s="134">
        <f t="shared" si="7"/>
        <v>0</v>
      </c>
      <c r="N191" s="134">
        <f t="shared" si="8"/>
        <v>0</v>
      </c>
    </row>
    <row r="192" spans="1:14">
      <c r="A192" s="132" t="s">
        <v>242</v>
      </c>
      <c r="B192" s="132" t="s">
        <v>91</v>
      </c>
      <c r="C192" s="132" t="s">
        <v>150</v>
      </c>
      <c r="D192" s="132">
        <v>5300</v>
      </c>
      <c r="E192" s="133">
        <v>0.22</v>
      </c>
      <c r="F192" s="133">
        <v>50.8</v>
      </c>
      <c r="G192" s="133">
        <v>0</v>
      </c>
      <c r="H192" s="133">
        <v>0.505</v>
      </c>
      <c r="I192" s="133">
        <v>6.8000000000000005E-2</v>
      </c>
      <c r="J192" s="133">
        <v>5.2999999999999999E-2</v>
      </c>
      <c r="K192" s="133">
        <v>6.5107873900199999E-6</v>
      </c>
      <c r="L192" s="134">
        <f t="shared" si="6"/>
        <v>1.4608036640741537E-6</v>
      </c>
      <c r="M192" s="134">
        <f t="shared" si="7"/>
        <v>0</v>
      </c>
      <c r="N192" s="134">
        <f t="shared" si="8"/>
        <v>0</v>
      </c>
    </row>
    <row r="193" spans="1:14">
      <c r="A193" s="132" t="s">
        <v>242</v>
      </c>
      <c r="B193" s="132" t="s">
        <v>91</v>
      </c>
      <c r="C193" s="132" t="s">
        <v>150</v>
      </c>
      <c r="D193" s="132">
        <v>4340</v>
      </c>
      <c r="E193" s="133">
        <v>0.22</v>
      </c>
      <c r="F193" s="133">
        <v>50.8</v>
      </c>
      <c r="G193" s="133">
        <v>0</v>
      </c>
      <c r="H193" s="133">
        <v>0.69099999999999995</v>
      </c>
      <c r="I193" s="133">
        <v>3.5999999999999997E-2</v>
      </c>
      <c r="J193" s="133">
        <v>0.26200000000000001</v>
      </c>
      <c r="K193" s="133">
        <v>1.7180483251099998E-2</v>
      </c>
      <c r="L193" s="134">
        <f t="shared" si="6"/>
        <v>1.9055446656570045E-2</v>
      </c>
      <c r="M193" s="134">
        <f t="shared" si="7"/>
        <v>0</v>
      </c>
      <c r="N193" s="134">
        <f t="shared" si="8"/>
        <v>0</v>
      </c>
    </row>
    <row r="194" spans="1:14">
      <c r="A194" s="132" t="s">
        <v>242</v>
      </c>
      <c r="B194" s="132" t="s">
        <v>93</v>
      </c>
      <c r="C194" s="132" t="s">
        <v>150</v>
      </c>
      <c r="D194" s="132">
        <v>4340</v>
      </c>
      <c r="E194" s="133">
        <v>0.22</v>
      </c>
      <c r="F194" s="133">
        <v>50.8</v>
      </c>
      <c r="G194" s="133">
        <v>0</v>
      </c>
      <c r="H194" s="133">
        <v>0.69099999999999995</v>
      </c>
      <c r="I194" s="133">
        <v>3.5999999999999997E-2</v>
      </c>
      <c r="J194" s="133">
        <v>0.26200000000000001</v>
      </c>
      <c r="K194" s="133">
        <v>3.9539584179100001E-2</v>
      </c>
      <c r="L194" s="134">
        <f t="shared" si="6"/>
        <v>4.3854670799179117E-2</v>
      </c>
      <c r="M194" s="134">
        <f t="shared" si="7"/>
        <v>0.1</v>
      </c>
      <c r="N194" s="134">
        <f t="shared" si="8"/>
        <v>0</v>
      </c>
    </row>
    <row r="195" spans="1:14">
      <c r="A195" s="132" t="s">
        <v>242</v>
      </c>
      <c r="B195" s="132" t="s">
        <v>93</v>
      </c>
      <c r="C195" s="132" t="s">
        <v>150</v>
      </c>
      <c r="D195" s="132">
        <v>1330</v>
      </c>
      <c r="E195" s="133">
        <v>0.22</v>
      </c>
      <c r="F195" s="133">
        <v>50.8</v>
      </c>
      <c r="G195" s="133">
        <v>0</v>
      </c>
      <c r="H195" s="133">
        <v>1.395</v>
      </c>
      <c r="I195" s="133">
        <v>0.33900000000000002</v>
      </c>
      <c r="J195" s="133">
        <v>0.39300000000000002</v>
      </c>
      <c r="K195" s="133">
        <v>0.44931029436300002</v>
      </c>
      <c r="L195" s="134">
        <f t="shared" ref="L195:L258" si="9">F195*J195*K195/12</f>
        <v>0.74751753673172316</v>
      </c>
      <c r="M195" s="134">
        <f t="shared" ref="M195:M258" si="10">ROUND(2.721*H195*L195,1)</f>
        <v>2.8</v>
      </c>
      <c r="N195" s="134">
        <f t="shared" ref="N195:N258" si="11">ROUND((2.721*I195*L195)+(E195*K195),1)</f>
        <v>0.8</v>
      </c>
    </row>
    <row r="196" spans="1:14">
      <c r="A196" s="132" t="s">
        <v>242</v>
      </c>
      <c r="B196" s="132" t="s">
        <v>93</v>
      </c>
      <c r="C196" s="132" t="s">
        <v>150</v>
      </c>
      <c r="D196" s="132">
        <v>2210</v>
      </c>
      <c r="E196" s="133">
        <v>0.22</v>
      </c>
      <c r="F196" s="133">
        <v>50.8</v>
      </c>
      <c r="G196" s="133">
        <v>0</v>
      </c>
      <c r="H196" s="133">
        <v>1.347</v>
      </c>
      <c r="I196" s="133">
        <v>0.27400000000000002</v>
      </c>
      <c r="J196" s="133">
        <v>0.315</v>
      </c>
      <c r="K196" s="133">
        <v>10.9576521836</v>
      </c>
      <c r="L196" s="134">
        <f t="shared" si="9"/>
        <v>14.612029186830599</v>
      </c>
      <c r="M196" s="134">
        <f t="shared" si="10"/>
        <v>53.6</v>
      </c>
      <c r="N196" s="134">
        <f t="shared" si="11"/>
        <v>13.3</v>
      </c>
    </row>
    <row r="197" spans="1:14">
      <c r="A197" s="132" t="s">
        <v>242</v>
      </c>
      <c r="B197" s="132" t="s">
        <v>95</v>
      </c>
      <c r="C197" s="132" t="s">
        <v>150</v>
      </c>
      <c r="D197" s="132">
        <v>1330</v>
      </c>
      <c r="E197" s="133">
        <v>0.22</v>
      </c>
      <c r="F197" s="133">
        <v>50.8</v>
      </c>
      <c r="G197" s="133">
        <v>0</v>
      </c>
      <c r="H197" s="133">
        <v>1.395</v>
      </c>
      <c r="I197" s="133">
        <v>0.33900000000000002</v>
      </c>
      <c r="J197" s="133">
        <v>0.39300000000000002</v>
      </c>
      <c r="K197" s="133">
        <v>0.80469632444000005</v>
      </c>
      <c r="L197" s="134">
        <f t="shared" si="9"/>
        <v>1.3387732749708281</v>
      </c>
      <c r="M197" s="134">
        <f t="shared" si="10"/>
        <v>5.0999999999999996</v>
      </c>
      <c r="N197" s="134">
        <f t="shared" si="11"/>
        <v>1.4</v>
      </c>
    </row>
    <row r="198" spans="1:14">
      <c r="A198" s="132" t="s">
        <v>242</v>
      </c>
      <c r="B198" s="132" t="s">
        <v>95</v>
      </c>
      <c r="C198" s="132" t="s">
        <v>150</v>
      </c>
      <c r="D198" s="132">
        <v>1710</v>
      </c>
      <c r="E198" s="133">
        <v>0.22</v>
      </c>
      <c r="F198" s="133">
        <v>50.8</v>
      </c>
      <c r="G198" s="133">
        <v>0</v>
      </c>
      <c r="H198" s="133">
        <v>0.96799999999999997</v>
      </c>
      <c r="I198" s="133">
        <v>0.125</v>
      </c>
      <c r="J198" s="133">
        <v>0.34100000000000003</v>
      </c>
      <c r="K198" s="133">
        <v>2.5984249836000002</v>
      </c>
      <c r="L198" s="134">
        <f t="shared" si="9"/>
        <v>3.7509996921588407</v>
      </c>
      <c r="M198" s="134">
        <f t="shared" si="10"/>
        <v>9.9</v>
      </c>
      <c r="N198" s="134">
        <f t="shared" si="11"/>
        <v>1.8</v>
      </c>
    </row>
    <row r="199" spans="1:14">
      <c r="A199" s="132" t="s">
        <v>242</v>
      </c>
      <c r="B199" s="132" t="s">
        <v>95</v>
      </c>
      <c r="C199" s="132" t="s">
        <v>150</v>
      </c>
      <c r="D199" s="132">
        <v>4110</v>
      </c>
      <c r="E199" s="133">
        <v>0.22</v>
      </c>
      <c r="F199" s="133">
        <v>50.8</v>
      </c>
      <c r="G199" s="133">
        <v>0</v>
      </c>
      <c r="H199" s="133">
        <v>0.69099999999999995</v>
      </c>
      <c r="I199" s="133">
        <v>3.5999999999999997E-2</v>
      </c>
      <c r="J199" s="133">
        <v>0.26200000000000001</v>
      </c>
      <c r="K199" s="133">
        <v>0.148458361682</v>
      </c>
      <c r="L199" s="134">
        <f t="shared" si="9"/>
        <v>0.16466011755356227</v>
      </c>
      <c r="M199" s="134">
        <f t="shared" si="10"/>
        <v>0.3</v>
      </c>
      <c r="N199" s="134">
        <f t="shared" si="11"/>
        <v>0</v>
      </c>
    </row>
    <row r="200" spans="1:14">
      <c r="A200" s="132" t="s">
        <v>242</v>
      </c>
      <c r="B200" s="132" t="s">
        <v>95</v>
      </c>
      <c r="C200" s="132" t="s">
        <v>150</v>
      </c>
      <c r="D200" s="132">
        <v>1400</v>
      </c>
      <c r="E200" s="133">
        <v>0.22</v>
      </c>
      <c r="F200" s="133">
        <v>50.8</v>
      </c>
      <c r="G200" s="133">
        <v>0</v>
      </c>
      <c r="H200" s="133">
        <v>0.70899999999999996</v>
      </c>
      <c r="I200" s="133">
        <v>0.11700000000000001</v>
      </c>
      <c r="J200" s="133">
        <v>0.43099999999999999</v>
      </c>
      <c r="K200" s="133">
        <v>3.6518622449000002</v>
      </c>
      <c r="L200" s="134">
        <f t="shared" si="9"/>
        <v>6.6630661233030439</v>
      </c>
      <c r="M200" s="134">
        <f t="shared" si="10"/>
        <v>12.9</v>
      </c>
      <c r="N200" s="134">
        <f t="shared" si="11"/>
        <v>2.9</v>
      </c>
    </row>
    <row r="201" spans="1:14">
      <c r="A201" s="132" t="s">
        <v>242</v>
      </c>
      <c r="B201" s="132" t="s">
        <v>95</v>
      </c>
      <c r="C201" s="132" t="s">
        <v>150</v>
      </c>
      <c r="D201" s="132">
        <v>4220</v>
      </c>
      <c r="E201" s="133">
        <v>0.22</v>
      </c>
      <c r="F201" s="133">
        <v>50.8</v>
      </c>
      <c r="G201" s="133">
        <v>0</v>
      </c>
      <c r="H201" s="133">
        <v>0.69099999999999995</v>
      </c>
      <c r="I201" s="133">
        <v>3.5999999999999997E-2</v>
      </c>
      <c r="J201" s="133">
        <v>0.26200000000000001</v>
      </c>
      <c r="K201" s="133">
        <v>7.2839105420399994E-2</v>
      </c>
      <c r="L201" s="134">
        <f t="shared" si="9"/>
        <v>8.0788279791946319E-2</v>
      </c>
      <c r="M201" s="134">
        <f t="shared" si="10"/>
        <v>0.2</v>
      </c>
      <c r="N201" s="134">
        <f t="shared" si="11"/>
        <v>0</v>
      </c>
    </row>
    <row r="202" spans="1:14">
      <c r="A202" s="132" t="s">
        <v>242</v>
      </c>
      <c r="B202" s="132" t="s">
        <v>91</v>
      </c>
      <c r="C202" s="132" t="s">
        <v>150</v>
      </c>
      <c r="D202" s="132">
        <v>2210</v>
      </c>
      <c r="E202" s="133">
        <v>0.22</v>
      </c>
      <c r="F202" s="133">
        <v>50.8</v>
      </c>
      <c r="G202" s="133">
        <v>0</v>
      </c>
      <c r="H202" s="133">
        <v>1.347</v>
      </c>
      <c r="I202" s="133">
        <v>0.27400000000000002</v>
      </c>
      <c r="J202" s="133">
        <v>0.315</v>
      </c>
      <c r="K202" s="133">
        <v>1.3804827798399999</v>
      </c>
      <c r="L202" s="134">
        <f t="shared" si="9"/>
        <v>1.8408737869166396</v>
      </c>
      <c r="M202" s="134">
        <f t="shared" si="10"/>
        <v>6.7</v>
      </c>
      <c r="N202" s="134">
        <f t="shared" si="11"/>
        <v>1.7</v>
      </c>
    </row>
    <row r="203" spans="1:14">
      <c r="A203" s="132" t="s">
        <v>242</v>
      </c>
      <c r="B203" s="132" t="s">
        <v>91</v>
      </c>
      <c r="C203" s="132" t="s">
        <v>150</v>
      </c>
      <c r="D203" s="132">
        <v>4220</v>
      </c>
      <c r="E203" s="133">
        <v>0.22</v>
      </c>
      <c r="F203" s="133">
        <v>50.8</v>
      </c>
      <c r="G203" s="133">
        <v>0</v>
      </c>
      <c r="H203" s="133">
        <v>0.69099999999999995</v>
      </c>
      <c r="I203" s="133">
        <v>3.5999999999999997E-2</v>
      </c>
      <c r="J203" s="133">
        <v>0.26200000000000001</v>
      </c>
      <c r="K203" s="133">
        <v>3.8773878633199997E-2</v>
      </c>
      <c r="L203" s="134">
        <f t="shared" si="9"/>
        <v>4.3005401254703222E-2</v>
      </c>
      <c r="M203" s="134">
        <f t="shared" si="10"/>
        <v>0.1</v>
      </c>
      <c r="N203" s="134">
        <f t="shared" si="11"/>
        <v>0</v>
      </c>
    </row>
    <row r="204" spans="1:14">
      <c r="A204" s="132" t="s">
        <v>242</v>
      </c>
      <c r="B204" s="132" t="s">
        <v>91</v>
      </c>
      <c r="C204" s="132" t="s">
        <v>150</v>
      </c>
      <c r="D204" s="132">
        <v>5300</v>
      </c>
      <c r="E204" s="133">
        <v>0.22</v>
      </c>
      <c r="F204" s="133">
        <v>50.8</v>
      </c>
      <c r="G204" s="133">
        <v>0</v>
      </c>
      <c r="H204" s="133">
        <v>0.505</v>
      </c>
      <c r="I204" s="133">
        <v>6.8000000000000005E-2</v>
      </c>
      <c r="J204" s="133">
        <v>5.2999999999999999E-2</v>
      </c>
      <c r="K204" s="133">
        <v>0.26552541849</v>
      </c>
      <c r="L204" s="134">
        <f t="shared" si="9"/>
        <v>5.9575053061872996E-2</v>
      </c>
      <c r="M204" s="134">
        <f t="shared" si="10"/>
        <v>0.1</v>
      </c>
      <c r="N204" s="134">
        <f t="shared" si="11"/>
        <v>0.1</v>
      </c>
    </row>
    <row r="205" spans="1:14">
      <c r="A205" s="132" t="s">
        <v>242</v>
      </c>
      <c r="B205" s="132" t="s">
        <v>93</v>
      </c>
      <c r="C205" s="132" t="s">
        <v>150</v>
      </c>
      <c r="D205" s="132">
        <v>4200</v>
      </c>
      <c r="E205" s="133">
        <v>0.22</v>
      </c>
      <c r="F205" s="133">
        <v>50.8</v>
      </c>
      <c r="G205" s="133">
        <v>0</v>
      </c>
      <c r="H205" s="133">
        <v>0.69099999999999995</v>
      </c>
      <c r="I205" s="133">
        <v>3.5999999999999997E-2</v>
      </c>
      <c r="J205" s="133">
        <v>0.26200000000000001</v>
      </c>
      <c r="K205" s="133">
        <v>0.104627676511</v>
      </c>
      <c r="L205" s="134">
        <f t="shared" si="9"/>
        <v>0.11604604360756714</v>
      </c>
      <c r="M205" s="134">
        <f t="shared" si="10"/>
        <v>0.2</v>
      </c>
      <c r="N205" s="134">
        <f t="shared" si="11"/>
        <v>0</v>
      </c>
    </row>
    <row r="206" spans="1:14">
      <c r="A206" s="132" t="s">
        <v>242</v>
      </c>
      <c r="B206" s="132" t="s">
        <v>93</v>
      </c>
      <c r="C206" s="132" t="s">
        <v>150</v>
      </c>
      <c r="D206" s="132">
        <v>2210</v>
      </c>
      <c r="E206" s="133">
        <v>0.22</v>
      </c>
      <c r="F206" s="133">
        <v>50.8</v>
      </c>
      <c r="G206" s="133">
        <v>0</v>
      </c>
      <c r="H206" s="133">
        <v>1.347</v>
      </c>
      <c r="I206" s="133">
        <v>0.27400000000000002</v>
      </c>
      <c r="J206" s="133">
        <v>0.315</v>
      </c>
      <c r="K206" s="133">
        <v>4.7462192955800004</v>
      </c>
      <c r="L206" s="134">
        <f t="shared" si="9"/>
        <v>6.3290834306559303</v>
      </c>
      <c r="M206" s="134">
        <f t="shared" si="10"/>
        <v>23.2</v>
      </c>
      <c r="N206" s="134">
        <f t="shared" si="11"/>
        <v>5.8</v>
      </c>
    </row>
    <row r="207" spans="1:14">
      <c r="A207" s="132" t="s">
        <v>242</v>
      </c>
      <c r="B207" s="132" t="s">
        <v>93</v>
      </c>
      <c r="C207" s="132" t="s">
        <v>150</v>
      </c>
      <c r="D207" s="132">
        <v>4220</v>
      </c>
      <c r="E207" s="133">
        <v>0.22</v>
      </c>
      <c r="F207" s="133">
        <v>50.8</v>
      </c>
      <c r="G207" s="133">
        <v>0</v>
      </c>
      <c r="H207" s="133">
        <v>0.69099999999999995</v>
      </c>
      <c r="I207" s="133">
        <v>3.5999999999999997E-2</v>
      </c>
      <c r="J207" s="133">
        <v>0.26200000000000001</v>
      </c>
      <c r="K207" s="133">
        <v>4.16165293587E-2</v>
      </c>
      <c r="L207" s="134">
        <f t="shared" si="9"/>
        <v>4.6158279929379459E-2</v>
      </c>
      <c r="M207" s="134">
        <f t="shared" si="10"/>
        <v>0.1</v>
      </c>
      <c r="N207" s="134">
        <f t="shared" si="11"/>
        <v>0</v>
      </c>
    </row>
    <row r="208" spans="1:14">
      <c r="A208" s="132" t="s">
        <v>242</v>
      </c>
      <c r="B208" s="132" t="s">
        <v>93</v>
      </c>
      <c r="C208" s="132" t="s">
        <v>150</v>
      </c>
      <c r="D208" s="132">
        <v>5300</v>
      </c>
      <c r="E208" s="133">
        <v>0.22</v>
      </c>
      <c r="F208" s="133">
        <v>50.8</v>
      </c>
      <c r="G208" s="133">
        <v>0</v>
      </c>
      <c r="H208" s="133">
        <v>0.505</v>
      </c>
      <c r="I208" s="133">
        <v>6.8000000000000005E-2</v>
      </c>
      <c r="J208" s="133">
        <v>5.2999999999999999E-2</v>
      </c>
      <c r="K208" s="133">
        <v>0.32981617633900001</v>
      </c>
      <c r="L208" s="134">
        <f t="shared" si="9"/>
        <v>7.3999756097926958E-2</v>
      </c>
      <c r="M208" s="134">
        <f t="shared" si="10"/>
        <v>0.1</v>
      </c>
      <c r="N208" s="134">
        <f t="shared" si="11"/>
        <v>0.1</v>
      </c>
    </row>
    <row r="209" spans="1:14">
      <c r="A209" s="132" t="s">
        <v>242</v>
      </c>
      <c r="B209" s="131"/>
      <c r="C209" s="132" t="s">
        <v>150</v>
      </c>
      <c r="D209" s="132">
        <v>5300</v>
      </c>
      <c r="E209" s="133">
        <v>0.22</v>
      </c>
      <c r="F209" s="133">
        <v>50.8</v>
      </c>
      <c r="G209" s="133">
        <v>0</v>
      </c>
      <c r="H209" s="133">
        <v>0.505</v>
      </c>
      <c r="I209" s="133">
        <v>6.8000000000000005E-2</v>
      </c>
      <c r="J209" s="133">
        <v>5.2999999999999999E-2</v>
      </c>
      <c r="K209" s="133">
        <v>3.65893317989</v>
      </c>
      <c r="L209" s="134">
        <f t="shared" si="9"/>
        <v>0.82094264112798621</v>
      </c>
      <c r="M209" s="134">
        <f t="shared" si="10"/>
        <v>1.1000000000000001</v>
      </c>
      <c r="N209" s="134">
        <f t="shared" si="11"/>
        <v>1</v>
      </c>
    </row>
    <row r="210" spans="1:14">
      <c r="A210" s="132" t="s">
        <v>242</v>
      </c>
      <c r="B210" s="131"/>
      <c r="C210" s="132" t="s">
        <v>150</v>
      </c>
      <c r="D210" s="132">
        <v>2210</v>
      </c>
      <c r="E210" s="133">
        <v>0.22</v>
      </c>
      <c r="F210" s="133">
        <v>50.8</v>
      </c>
      <c r="G210" s="133">
        <v>0</v>
      </c>
      <c r="H210" s="133">
        <v>1.347</v>
      </c>
      <c r="I210" s="133">
        <v>0.27400000000000002</v>
      </c>
      <c r="J210" s="133">
        <v>0.315</v>
      </c>
      <c r="K210" s="133">
        <v>1.0150244751099999E-2</v>
      </c>
      <c r="L210" s="134">
        <f t="shared" si="9"/>
        <v>1.3535351375591849E-2</v>
      </c>
      <c r="M210" s="134">
        <f t="shared" si="10"/>
        <v>0</v>
      </c>
      <c r="N210" s="134">
        <f t="shared" si="11"/>
        <v>0</v>
      </c>
    </row>
    <row r="211" spans="1:14">
      <c r="A211" s="132" t="s">
        <v>242</v>
      </c>
      <c r="B211" s="131"/>
      <c r="C211" s="132" t="s">
        <v>150</v>
      </c>
      <c r="D211" s="132">
        <v>2210</v>
      </c>
      <c r="E211" s="133">
        <v>0.22</v>
      </c>
      <c r="F211" s="133">
        <v>50.8</v>
      </c>
      <c r="G211" s="133">
        <v>0</v>
      </c>
      <c r="H211" s="133">
        <v>1.347</v>
      </c>
      <c r="I211" s="133">
        <v>0.27400000000000002</v>
      </c>
      <c r="J211" s="133">
        <v>0.315</v>
      </c>
      <c r="K211" s="133">
        <v>1.9101845926399999E-3</v>
      </c>
      <c r="L211" s="134">
        <f t="shared" si="9"/>
        <v>2.5472311542854395E-3</v>
      </c>
      <c r="M211" s="134">
        <f t="shared" si="10"/>
        <v>0</v>
      </c>
      <c r="N211" s="134">
        <f t="shared" si="11"/>
        <v>0</v>
      </c>
    </row>
    <row r="212" spans="1:14">
      <c r="A212" s="132" t="s">
        <v>242</v>
      </c>
      <c r="B212" s="131"/>
      <c r="C212" s="132" t="s">
        <v>150</v>
      </c>
      <c r="D212" s="132">
        <v>2210</v>
      </c>
      <c r="E212" s="133">
        <v>0.22</v>
      </c>
      <c r="F212" s="133">
        <v>50.8</v>
      </c>
      <c r="G212" s="133">
        <v>0</v>
      </c>
      <c r="H212" s="133">
        <v>1.347</v>
      </c>
      <c r="I212" s="133">
        <v>0.27400000000000002</v>
      </c>
      <c r="J212" s="133">
        <v>0.315</v>
      </c>
      <c r="K212" s="133">
        <v>6.6111005405499997E-3</v>
      </c>
      <c r="L212" s="134">
        <f t="shared" si="9"/>
        <v>8.8159025708234237E-3</v>
      </c>
      <c r="M212" s="134">
        <f t="shared" si="10"/>
        <v>0</v>
      </c>
      <c r="N212" s="134">
        <f t="shared" si="11"/>
        <v>0</v>
      </c>
    </row>
    <row r="213" spans="1:14">
      <c r="A213" s="132" t="s">
        <v>242</v>
      </c>
      <c r="B213" s="131"/>
      <c r="C213" s="132" t="s">
        <v>150</v>
      </c>
      <c r="D213" s="132">
        <v>6172</v>
      </c>
      <c r="E213" s="133">
        <v>0.22</v>
      </c>
      <c r="F213" s="133">
        <v>50.8</v>
      </c>
      <c r="G213" s="133">
        <v>0</v>
      </c>
      <c r="H213" s="133">
        <v>0.60699999999999998</v>
      </c>
      <c r="I213" s="133">
        <v>3.3000000000000002E-2</v>
      </c>
      <c r="J213" s="133">
        <v>2.5999999999999999E-2</v>
      </c>
      <c r="K213" s="133">
        <v>7.0735797453699997E-2</v>
      </c>
      <c r="L213" s="134">
        <f t="shared" si="9"/>
        <v>7.7856534397372466E-3</v>
      </c>
      <c r="M213" s="134">
        <f t="shared" si="10"/>
        <v>0</v>
      </c>
      <c r="N213" s="134">
        <f t="shared" si="11"/>
        <v>0</v>
      </c>
    </row>
    <row r="214" spans="1:14">
      <c r="A214" s="132" t="s">
        <v>242</v>
      </c>
      <c r="B214" s="131"/>
      <c r="C214" s="132" t="s">
        <v>150</v>
      </c>
      <c r="D214" s="132">
        <v>6172</v>
      </c>
      <c r="E214" s="133">
        <v>0.22</v>
      </c>
      <c r="F214" s="133">
        <v>50.8</v>
      </c>
      <c r="G214" s="133">
        <v>0</v>
      </c>
      <c r="H214" s="133">
        <v>0.60699999999999998</v>
      </c>
      <c r="I214" s="133">
        <v>3.3000000000000002E-2</v>
      </c>
      <c r="J214" s="133">
        <v>2.5999999999999999E-2</v>
      </c>
      <c r="K214" s="133">
        <v>6.1539987145200004E-3</v>
      </c>
      <c r="L214" s="134">
        <f t="shared" si="9"/>
        <v>6.7735012517816803E-4</v>
      </c>
      <c r="M214" s="134">
        <f t="shared" si="10"/>
        <v>0</v>
      </c>
      <c r="N214" s="134">
        <f t="shared" si="11"/>
        <v>0</v>
      </c>
    </row>
    <row r="215" spans="1:14">
      <c r="A215" s="132" t="s">
        <v>242</v>
      </c>
      <c r="B215" s="131"/>
      <c r="C215" s="132" t="s">
        <v>150</v>
      </c>
      <c r="D215" s="132">
        <v>6172</v>
      </c>
      <c r="E215" s="133">
        <v>0.22</v>
      </c>
      <c r="F215" s="133">
        <v>50.8</v>
      </c>
      <c r="G215" s="133">
        <v>0</v>
      </c>
      <c r="H215" s="133">
        <v>0.60699999999999998</v>
      </c>
      <c r="I215" s="133">
        <v>3.3000000000000002E-2</v>
      </c>
      <c r="J215" s="133">
        <v>2.5999999999999999E-2</v>
      </c>
      <c r="K215" s="133">
        <v>2.7384273628399999E-2</v>
      </c>
      <c r="L215" s="134">
        <f t="shared" si="9"/>
        <v>3.0140957173658933E-3</v>
      </c>
      <c r="M215" s="134">
        <f t="shared" si="10"/>
        <v>0</v>
      </c>
      <c r="N215" s="134">
        <f t="shared" si="11"/>
        <v>0</v>
      </c>
    </row>
    <row r="216" spans="1:14">
      <c r="A216" s="132" t="s">
        <v>242</v>
      </c>
      <c r="B216" s="131"/>
      <c r="C216" s="132" t="s">
        <v>150</v>
      </c>
      <c r="D216" s="132">
        <v>6172</v>
      </c>
      <c r="E216" s="133">
        <v>0.22</v>
      </c>
      <c r="F216" s="133">
        <v>50.8</v>
      </c>
      <c r="G216" s="133">
        <v>0</v>
      </c>
      <c r="H216" s="133">
        <v>0.60699999999999998</v>
      </c>
      <c r="I216" s="133">
        <v>3.3000000000000002E-2</v>
      </c>
      <c r="J216" s="133">
        <v>2.5999999999999999E-2</v>
      </c>
      <c r="K216" s="133">
        <v>4.14666281021E-2</v>
      </c>
      <c r="L216" s="134">
        <f t="shared" si="9"/>
        <v>4.5640935331044729E-3</v>
      </c>
      <c r="M216" s="134">
        <f t="shared" si="10"/>
        <v>0</v>
      </c>
      <c r="N216" s="134">
        <f t="shared" si="11"/>
        <v>0</v>
      </c>
    </row>
    <row r="217" spans="1:14">
      <c r="A217" s="132" t="s">
        <v>242</v>
      </c>
      <c r="B217" s="132" t="s">
        <v>93</v>
      </c>
      <c r="C217" s="132" t="s">
        <v>150</v>
      </c>
      <c r="D217" s="132">
        <v>1710</v>
      </c>
      <c r="E217" s="133">
        <v>0.22</v>
      </c>
      <c r="F217" s="133">
        <v>50.8</v>
      </c>
      <c r="G217" s="133">
        <v>0</v>
      </c>
      <c r="H217" s="133">
        <v>0.96799999999999997</v>
      </c>
      <c r="I217" s="133">
        <v>0.125</v>
      </c>
      <c r="J217" s="133">
        <v>0.34100000000000003</v>
      </c>
      <c r="K217" s="133">
        <v>1.0478596040000001</v>
      </c>
      <c r="L217" s="134">
        <f t="shared" si="9"/>
        <v>1.5126551956809335</v>
      </c>
      <c r="M217" s="134">
        <f t="shared" si="10"/>
        <v>4</v>
      </c>
      <c r="N217" s="134">
        <f t="shared" si="11"/>
        <v>0.7</v>
      </c>
    </row>
    <row r="218" spans="1:14">
      <c r="A218" s="132" t="s">
        <v>242</v>
      </c>
      <c r="B218" s="131"/>
      <c r="C218" s="132" t="s">
        <v>150</v>
      </c>
      <c r="D218" s="132">
        <v>2210</v>
      </c>
      <c r="E218" s="133">
        <v>0.22</v>
      </c>
      <c r="F218" s="133">
        <v>50.8</v>
      </c>
      <c r="G218" s="133">
        <v>0</v>
      </c>
      <c r="H218" s="133">
        <v>1.347</v>
      </c>
      <c r="I218" s="133">
        <v>0.27400000000000002</v>
      </c>
      <c r="J218" s="133">
        <v>0.315</v>
      </c>
      <c r="K218" s="133">
        <v>1.44201504775E-3</v>
      </c>
      <c r="L218" s="134">
        <f t="shared" si="9"/>
        <v>1.9229270661746246E-3</v>
      </c>
      <c r="M218" s="134">
        <f t="shared" si="10"/>
        <v>0</v>
      </c>
      <c r="N218" s="134">
        <f t="shared" si="11"/>
        <v>0</v>
      </c>
    </row>
    <row r="219" spans="1:14">
      <c r="A219" s="132" t="s">
        <v>242</v>
      </c>
      <c r="B219" s="131"/>
      <c r="C219" s="132" t="s">
        <v>150</v>
      </c>
      <c r="D219" s="132">
        <v>2210</v>
      </c>
      <c r="E219" s="133">
        <v>0.22</v>
      </c>
      <c r="F219" s="133">
        <v>50.8</v>
      </c>
      <c r="G219" s="133">
        <v>0</v>
      </c>
      <c r="H219" s="133">
        <v>1.347</v>
      </c>
      <c r="I219" s="133">
        <v>0.27400000000000002</v>
      </c>
      <c r="J219" s="133">
        <v>0.315</v>
      </c>
      <c r="K219" s="133">
        <v>1.21459842997E-3</v>
      </c>
      <c r="L219" s="134">
        <f t="shared" si="9"/>
        <v>1.6196670063649951E-3</v>
      </c>
      <c r="M219" s="134">
        <f t="shared" si="10"/>
        <v>0</v>
      </c>
      <c r="N219" s="134">
        <f t="shared" si="11"/>
        <v>0</v>
      </c>
    </row>
    <row r="220" spans="1:14">
      <c r="A220" s="132" t="s">
        <v>242</v>
      </c>
      <c r="B220" s="131"/>
      <c r="C220" s="132" t="s">
        <v>150</v>
      </c>
      <c r="D220" s="132">
        <v>2210</v>
      </c>
      <c r="E220" s="133">
        <v>0.22</v>
      </c>
      <c r="F220" s="133">
        <v>50.8</v>
      </c>
      <c r="G220" s="133">
        <v>0</v>
      </c>
      <c r="H220" s="133">
        <v>1.347</v>
      </c>
      <c r="I220" s="133">
        <v>0.27400000000000002</v>
      </c>
      <c r="J220" s="133">
        <v>0.315</v>
      </c>
      <c r="K220" s="133">
        <v>2.6494118002399998E-4</v>
      </c>
      <c r="L220" s="134">
        <f t="shared" si="9"/>
        <v>3.5329906356200397E-4</v>
      </c>
      <c r="M220" s="134">
        <f t="shared" si="10"/>
        <v>0</v>
      </c>
      <c r="N220" s="134">
        <f t="shared" si="11"/>
        <v>0</v>
      </c>
    </row>
    <row r="221" spans="1:14">
      <c r="A221" s="132" t="s">
        <v>242</v>
      </c>
      <c r="B221" s="131"/>
      <c r="C221" s="132" t="s">
        <v>150</v>
      </c>
      <c r="D221" s="132">
        <v>2210</v>
      </c>
      <c r="E221" s="133">
        <v>0.22</v>
      </c>
      <c r="F221" s="133">
        <v>50.8</v>
      </c>
      <c r="G221" s="133">
        <v>0</v>
      </c>
      <c r="H221" s="133">
        <v>1.347</v>
      </c>
      <c r="I221" s="133">
        <v>0.27400000000000002</v>
      </c>
      <c r="J221" s="133">
        <v>0.315</v>
      </c>
      <c r="K221" s="133">
        <v>3.3040903352199999E-6</v>
      </c>
      <c r="L221" s="134">
        <f t="shared" si="9"/>
        <v>4.4060044620158693E-6</v>
      </c>
      <c r="M221" s="134">
        <f t="shared" si="10"/>
        <v>0</v>
      </c>
      <c r="N221" s="134">
        <f t="shared" si="11"/>
        <v>0</v>
      </c>
    </row>
    <row r="222" spans="1:14">
      <c r="A222" s="132" t="s">
        <v>242</v>
      </c>
      <c r="B222" s="131"/>
      <c r="C222" s="132" t="s">
        <v>150</v>
      </c>
      <c r="D222" s="132">
        <v>2210</v>
      </c>
      <c r="E222" s="133">
        <v>0.22</v>
      </c>
      <c r="F222" s="133">
        <v>50.8</v>
      </c>
      <c r="G222" s="133">
        <v>0</v>
      </c>
      <c r="H222" s="133">
        <v>1.347</v>
      </c>
      <c r="I222" s="133">
        <v>0.27400000000000002</v>
      </c>
      <c r="J222" s="133">
        <v>0.315</v>
      </c>
      <c r="K222" s="133">
        <v>8.4764896512300007E-3</v>
      </c>
      <c r="L222" s="134">
        <f t="shared" si="9"/>
        <v>1.1303398949915206E-2</v>
      </c>
      <c r="M222" s="134">
        <f t="shared" si="10"/>
        <v>0</v>
      </c>
      <c r="N222" s="134">
        <f t="shared" si="11"/>
        <v>0</v>
      </c>
    </row>
    <row r="223" spans="1:14">
      <c r="A223" s="132" t="s">
        <v>242</v>
      </c>
      <c r="B223" s="131"/>
      <c r="C223" s="132" t="s">
        <v>150</v>
      </c>
      <c r="D223" s="132">
        <v>2210</v>
      </c>
      <c r="E223" s="133">
        <v>0.22</v>
      </c>
      <c r="F223" s="133">
        <v>50.8</v>
      </c>
      <c r="G223" s="133">
        <v>0</v>
      </c>
      <c r="H223" s="133">
        <v>1.347</v>
      </c>
      <c r="I223" s="133">
        <v>0.27400000000000002</v>
      </c>
      <c r="J223" s="133">
        <v>0.315</v>
      </c>
      <c r="K223" s="133">
        <v>2.6133878448800002E-3</v>
      </c>
      <c r="L223" s="134">
        <f t="shared" si="9"/>
        <v>3.4849526911474803E-3</v>
      </c>
      <c r="M223" s="134">
        <f t="shared" si="10"/>
        <v>0</v>
      </c>
      <c r="N223" s="134">
        <f t="shared" si="11"/>
        <v>0</v>
      </c>
    </row>
    <row r="224" spans="1:14">
      <c r="A224" s="132" t="s">
        <v>242</v>
      </c>
      <c r="B224" s="131"/>
      <c r="C224" s="132" t="s">
        <v>150</v>
      </c>
      <c r="D224" s="132">
        <v>2210</v>
      </c>
      <c r="E224" s="133">
        <v>0.22</v>
      </c>
      <c r="F224" s="133">
        <v>50.8</v>
      </c>
      <c r="G224" s="133">
        <v>0</v>
      </c>
      <c r="H224" s="133">
        <v>1.347</v>
      </c>
      <c r="I224" s="133">
        <v>0.27400000000000002</v>
      </c>
      <c r="J224" s="133">
        <v>0.315</v>
      </c>
      <c r="K224" s="133">
        <v>1.1544156584000001E-3</v>
      </c>
      <c r="L224" s="134">
        <f t="shared" si="9"/>
        <v>1.5394132804764E-3</v>
      </c>
      <c r="M224" s="134">
        <f t="shared" si="10"/>
        <v>0</v>
      </c>
      <c r="N224" s="134">
        <f t="shared" si="11"/>
        <v>0</v>
      </c>
    </row>
    <row r="225" spans="1:14">
      <c r="A225" s="132" t="s">
        <v>242</v>
      </c>
      <c r="B225" s="131"/>
      <c r="C225" s="132" t="s">
        <v>150</v>
      </c>
      <c r="D225" s="132">
        <v>2210</v>
      </c>
      <c r="E225" s="133">
        <v>0.22</v>
      </c>
      <c r="F225" s="133">
        <v>50.8</v>
      </c>
      <c r="G225" s="133">
        <v>0</v>
      </c>
      <c r="H225" s="133">
        <v>1.347</v>
      </c>
      <c r="I225" s="133">
        <v>0.27400000000000002</v>
      </c>
      <c r="J225" s="133">
        <v>0.315</v>
      </c>
      <c r="K225" s="133">
        <v>1.6489752113500001E-4</v>
      </c>
      <c r="L225" s="134">
        <f t="shared" si="9"/>
        <v>2.1989084443352249E-4</v>
      </c>
      <c r="M225" s="134">
        <f t="shared" si="10"/>
        <v>0</v>
      </c>
      <c r="N225" s="134">
        <f t="shared" si="11"/>
        <v>0</v>
      </c>
    </row>
    <row r="226" spans="1:14">
      <c r="A226" s="132" t="s">
        <v>242</v>
      </c>
      <c r="B226" s="131"/>
      <c r="C226" s="132" t="s">
        <v>150</v>
      </c>
      <c r="D226" s="132">
        <v>5300</v>
      </c>
      <c r="E226" s="133">
        <v>0.22</v>
      </c>
      <c r="F226" s="133">
        <v>50.8</v>
      </c>
      <c r="G226" s="133">
        <v>0</v>
      </c>
      <c r="H226" s="133">
        <v>0.505</v>
      </c>
      <c r="I226" s="133">
        <v>6.8000000000000005E-2</v>
      </c>
      <c r="J226" s="133">
        <v>5.2999999999999999E-2</v>
      </c>
      <c r="K226" s="133">
        <v>0.84793548939499996</v>
      </c>
      <c r="L226" s="134">
        <f t="shared" si="9"/>
        <v>0.19024845930392478</v>
      </c>
      <c r="M226" s="134">
        <f t="shared" si="10"/>
        <v>0.3</v>
      </c>
      <c r="N226" s="134">
        <f t="shared" si="11"/>
        <v>0.2</v>
      </c>
    </row>
    <row r="227" spans="1:14">
      <c r="A227" s="132" t="s">
        <v>242</v>
      </c>
      <c r="B227" s="132" t="s">
        <v>95</v>
      </c>
      <c r="C227" s="132" t="s">
        <v>150</v>
      </c>
      <c r="D227" s="132">
        <v>2210</v>
      </c>
      <c r="E227" s="133">
        <v>0.22</v>
      </c>
      <c r="F227" s="133">
        <v>50.8</v>
      </c>
      <c r="G227" s="133">
        <v>0</v>
      </c>
      <c r="H227" s="133">
        <v>1.347</v>
      </c>
      <c r="I227" s="133">
        <v>0.27400000000000002</v>
      </c>
      <c r="J227" s="133">
        <v>0.315</v>
      </c>
      <c r="K227" s="133">
        <v>4.5599883656699998</v>
      </c>
      <c r="L227" s="134">
        <f t="shared" si="9"/>
        <v>6.0807444856209445</v>
      </c>
      <c r="M227" s="134">
        <f t="shared" si="10"/>
        <v>22.3</v>
      </c>
      <c r="N227" s="134">
        <f t="shared" si="11"/>
        <v>5.5</v>
      </c>
    </row>
    <row r="228" spans="1:14">
      <c r="A228" s="132" t="s">
        <v>242</v>
      </c>
      <c r="B228" s="132" t="s">
        <v>95</v>
      </c>
      <c r="C228" s="132" t="s">
        <v>150</v>
      </c>
      <c r="D228" s="132">
        <v>4200</v>
      </c>
      <c r="E228" s="133">
        <v>0.22</v>
      </c>
      <c r="F228" s="133">
        <v>50.8</v>
      </c>
      <c r="G228" s="133">
        <v>0</v>
      </c>
      <c r="H228" s="133">
        <v>0.69099999999999995</v>
      </c>
      <c r="I228" s="133">
        <v>3.5999999999999997E-2</v>
      </c>
      <c r="J228" s="133">
        <v>0.26200000000000001</v>
      </c>
      <c r="K228" s="133">
        <v>0.54464388245899997</v>
      </c>
      <c r="L228" s="134">
        <f t="shared" si="9"/>
        <v>0.60408268483135885</v>
      </c>
      <c r="M228" s="134">
        <f t="shared" si="10"/>
        <v>1.1000000000000001</v>
      </c>
      <c r="N228" s="134">
        <f t="shared" si="11"/>
        <v>0.2</v>
      </c>
    </row>
    <row r="229" spans="1:14">
      <c r="A229" s="132" t="s">
        <v>242</v>
      </c>
      <c r="B229" s="132" t="s">
        <v>95</v>
      </c>
      <c r="C229" s="132" t="s">
        <v>150</v>
      </c>
      <c r="D229" s="132">
        <v>2210</v>
      </c>
      <c r="E229" s="133">
        <v>0.22</v>
      </c>
      <c r="F229" s="133">
        <v>50.8</v>
      </c>
      <c r="G229" s="133">
        <v>0</v>
      </c>
      <c r="H229" s="133">
        <v>1.347</v>
      </c>
      <c r="I229" s="133">
        <v>0.27400000000000002</v>
      </c>
      <c r="J229" s="133">
        <v>0.315</v>
      </c>
      <c r="K229" s="133">
        <v>4.4695720676400002E-3</v>
      </c>
      <c r="L229" s="134">
        <f t="shared" si="9"/>
        <v>5.9601743521979396E-3</v>
      </c>
      <c r="M229" s="134">
        <f t="shared" si="10"/>
        <v>0</v>
      </c>
      <c r="N229" s="134">
        <f t="shared" si="11"/>
        <v>0</v>
      </c>
    </row>
    <row r="230" spans="1:14">
      <c r="A230" s="132" t="s">
        <v>242</v>
      </c>
      <c r="B230" s="132" t="s">
        <v>95</v>
      </c>
      <c r="C230" s="132" t="s">
        <v>150</v>
      </c>
      <c r="D230" s="132">
        <v>2210</v>
      </c>
      <c r="E230" s="133">
        <v>0.22</v>
      </c>
      <c r="F230" s="133">
        <v>50.8</v>
      </c>
      <c r="G230" s="133">
        <v>0</v>
      </c>
      <c r="H230" s="133">
        <v>1.347</v>
      </c>
      <c r="I230" s="133">
        <v>0.27400000000000002</v>
      </c>
      <c r="J230" s="133">
        <v>0.315</v>
      </c>
      <c r="K230" s="133">
        <v>5.9378605463099997E-2</v>
      </c>
      <c r="L230" s="134">
        <f t="shared" si="9"/>
        <v>7.9181370385043845E-2</v>
      </c>
      <c r="M230" s="134">
        <f t="shared" si="10"/>
        <v>0.3</v>
      </c>
      <c r="N230" s="134">
        <f t="shared" si="11"/>
        <v>0.1</v>
      </c>
    </row>
    <row r="231" spans="1:14">
      <c r="A231" s="132" t="s">
        <v>242</v>
      </c>
      <c r="B231" s="131"/>
      <c r="C231" s="132" t="s">
        <v>150</v>
      </c>
      <c r="D231" s="132">
        <v>2210</v>
      </c>
      <c r="E231" s="133">
        <v>0.22</v>
      </c>
      <c r="F231" s="133">
        <v>50.8</v>
      </c>
      <c r="G231" s="133">
        <v>0</v>
      </c>
      <c r="H231" s="133">
        <v>1.347</v>
      </c>
      <c r="I231" s="133">
        <v>0.27400000000000002</v>
      </c>
      <c r="J231" s="133">
        <v>0.315</v>
      </c>
      <c r="K231" s="133">
        <v>1.04508930697E-2</v>
      </c>
      <c r="L231" s="134">
        <f t="shared" si="9"/>
        <v>1.3936265908444949E-2</v>
      </c>
      <c r="M231" s="134">
        <f t="shared" si="10"/>
        <v>0.1</v>
      </c>
      <c r="N231" s="134">
        <f t="shared" si="11"/>
        <v>0</v>
      </c>
    </row>
    <row r="232" spans="1:14">
      <c r="A232" s="132" t="s">
        <v>242</v>
      </c>
      <c r="B232" s="131"/>
      <c r="C232" s="132" t="s">
        <v>150</v>
      </c>
      <c r="D232" s="132">
        <v>2210</v>
      </c>
      <c r="E232" s="133">
        <v>0.22</v>
      </c>
      <c r="F232" s="133">
        <v>50.8</v>
      </c>
      <c r="G232" s="133">
        <v>0</v>
      </c>
      <c r="H232" s="133">
        <v>1.347</v>
      </c>
      <c r="I232" s="133">
        <v>0.27400000000000002</v>
      </c>
      <c r="J232" s="133">
        <v>0.315</v>
      </c>
      <c r="K232" s="133">
        <v>5.5573490077700004E-3</v>
      </c>
      <c r="L232" s="134">
        <f t="shared" si="9"/>
        <v>7.4107249018612953E-3</v>
      </c>
      <c r="M232" s="134">
        <f t="shared" si="10"/>
        <v>0</v>
      </c>
      <c r="N232" s="134">
        <f t="shared" si="11"/>
        <v>0</v>
      </c>
    </row>
    <row r="233" spans="1:14">
      <c r="A233" s="132" t="s">
        <v>242</v>
      </c>
      <c r="B233" s="131"/>
      <c r="C233" s="132" t="s">
        <v>150</v>
      </c>
      <c r="D233" s="132">
        <v>2210</v>
      </c>
      <c r="E233" s="133">
        <v>0.22</v>
      </c>
      <c r="F233" s="133">
        <v>50.8</v>
      </c>
      <c r="G233" s="133">
        <v>0</v>
      </c>
      <c r="H233" s="133">
        <v>1.347</v>
      </c>
      <c r="I233" s="133">
        <v>0.27400000000000002</v>
      </c>
      <c r="J233" s="133">
        <v>0.315</v>
      </c>
      <c r="K233" s="133">
        <v>1.38115414946E-2</v>
      </c>
      <c r="L233" s="134">
        <f t="shared" si="9"/>
        <v>1.8417690583049099E-2</v>
      </c>
      <c r="M233" s="134">
        <f t="shared" si="10"/>
        <v>0.1</v>
      </c>
      <c r="N233" s="134">
        <f t="shared" si="11"/>
        <v>0</v>
      </c>
    </row>
    <row r="234" spans="1:14">
      <c r="A234" s="132" t="s">
        <v>242</v>
      </c>
      <c r="B234" s="131"/>
      <c r="C234" s="132" t="s">
        <v>150</v>
      </c>
      <c r="D234" s="132">
        <v>2210</v>
      </c>
      <c r="E234" s="133">
        <v>0.22</v>
      </c>
      <c r="F234" s="133">
        <v>50.8</v>
      </c>
      <c r="G234" s="133">
        <v>0</v>
      </c>
      <c r="H234" s="133">
        <v>1.347</v>
      </c>
      <c r="I234" s="133">
        <v>0.27400000000000002</v>
      </c>
      <c r="J234" s="133">
        <v>0.315</v>
      </c>
      <c r="K234" s="133">
        <v>8.0579001085199998E-4</v>
      </c>
      <c r="L234" s="134">
        <f t="shared" si="9"/>
        <v>1.0745209794711418E-3</v>
      </c>
      <c r="M234" s="134">
        <f t="shared" si="10"/>
        <v>0</v>
      </c>
      <c r="N234" s="134">
        <f t="shared" si="11"/>
        <v>0</v>
      </c>
    </row>
    <row r="235" spans="1:14">
      <c r="A235" s="132" t="s">
        <v>242</v>
      </c>
      <c r="B235" s="131"/>
      <c r="C235" s="132" t="s">
        <v>150</v>
      </c>
      <c r="D235" s="132">
        <v>2210</v>
      </c>
      <c r="E235" s="133">
        <v>0.22</v>
      </c>
      <c r="F235" s="133">
        <v>50.8</v>
      </c>
      <c r="G235" s="133">
        <v>0</v>
      </c>
      <c r="H235" s="133">
        <v>1.347</v>
      </c>
      <c r="I235" s="133">
        <v>0.27400000000000002</v>
      </c>
      <c r="J235" s="133">
        <v>0.315</v>
      </c>
      <c r="K235" s="133">
        <v>3.07041552153E-2</v>
      </c>
      <c r="L235" s="134">
        <f t="shared" si="9"/>
        <v>4.0943990979602544E-2</v>
      </c>
      <c r="M235" s="134">
        <f t="shared" si="10"/>
        <v>0.2</v>
      </c>
      <c r="N235" s="134">
        <f t="shared" si="11"/>
        <v>0</v>
      </c>
    </row>
    <row r="236" spans="1:14">
      <c r="A236" s="132" t="s">
        <v>242</v>
      </c>
      <c r="B236" s="131"/>
      <c r="C236" s="132" t="s">
        <v>150</v>
      </c>
      <c r="D236" s="132">
        <v>2210</v>
      </c>
      <c r="E236" s="133">
        <v>0.22</v>
      </c>
      <c r="F236" s="133">
        <v>50.8</v>
      </c>
      <c r="G236" s="133">
        <v>0</v>
      </c>
      <c r="H236" s="133">
        <v>1.347</v>
      </c>
      <c r="I236" s="133">
        <v>0.27400000000000002</v>
      </c>
      <c r="J236" s="133">
        <v>0.315</v>
      </c>
      <c r="K236" s="133">
        <v>4.5666176888599997E-3</v>
      </c>
      <c r="L236" s="134">
        <f t="shared" si="9"/>
        <v>6.0895846880948089E-3</v>
      </c>
      <c r="M236" s="134">
        <f t="shared" si="10"/>
        <v>0</v>
      </c>
      <c r="N236" s="134">
        <f t="shared" si="11"/>
        <v>0</v>
      </c>
    </row>
    <row r="237" spans="1:14">
      <c r="A237" s="132" t="s">
        <v>242</v>
      </c>
      <c r="B237" s="131"/>
      <c r="C237" s="132" t="s">
        <v>150</v>
      </c>
      <c r="D237" s="132">
        <v>2210</v>
      </c>
      <c r="E237" s="133">
        <v>0.22</v>
      </c>
      <c r="F237" s="133">
        <v>50.8</v>
      </c>
      <c r="G237" s="133">
        <v>0</v>
      </c>
      <c r="H237" s="133">
        <v>1.347</v>
      </c>
      <c r="I237" s="133">
        <v>0.27400000000000002</v>
      </c>
      <c r="J237" s="133">
        <v>0.315</v>
      </c>
      <c r="K237" s="133">
        <v>1.8486077051999999E-3</v>
      </c>
      <c r="L237" s="134">
        <f t="shared" si="9"/>
        <v>2.4651183748841997E-3</v>
      </c>
      <c r="M237" s="134">
        <f t="shared" si="10"/>
        <v>0</v>
      </c>
      <c r="N237" s="134">
        <f t="shared" si="11"/>
        <v>0</v>
      </c>
    </row>
    <row r="238" spans="1:14">
      <c r="A238" s="132" t="s">
        <v>242</v>
      </c>
      <c r="B238" s="131"/>
      <c r="C238" s="132" t="s">
        <v>150</v>
      </c>
      <c r="D238" s="132">
        <v>2210</v>
      </c>
      <c r="E238" s="133">
        <v>0.22</v>
      </c>
      <c r="F238" s="133">
        <v>50.8</v>
      </c>
      <c r="G238" s="133">
        <v>0</v>
      </c>
      <c r="H238" s="133">
        <v>1.347</v>
      </c>
      <c r="I238" s="133">
        <v>0.27400000000000002</v>
      </c>
      <c r="J238" s="133">
        <v>0.315</v>
      </c>
      <c r="K238" s="133">
        <v>8.4679212744900005E-5</v>
      </c>
      <c r="L238" s="134">
        <f t="shared" si="9"/>
        <v>1.1291973019532415E-4</v>
      </c>
      <c r="M238" s="134">
        <f t="shared" si="10"/>
        <v>0</v>
      </c>
      <c r="N238" s="134">
        <f t="shared" si="11"/>
        <v>0</v>
      </c>
    </row>
    <row r="239" spans="1:14">
      <c r="A239" s="132" t="s">
        <v>242</v>
      </c>
      <c r="B239" s="131"/>
      <c r="C239" s="132" t="s">
        <v>150</v>
      </c>
      <c r="D239" s="132">
        <v>2210</v>
      </c>
      <c r="E239" s="133">
        <v>0.22</v>
      </c>
      <c r="F239" s="133">
        <v>50.8</v>
      </c>
      <c r="G239" s="133">
        <v>0</v>
      </c>
      <c r="H239" s="133">
        <v>1.347</v>
      </c>
      <c r="I239" s="133">
        <v>0.27400000000000002</v>
      </c>
      <c r="J239" s="133">
        <v>0.315</v>
      </c>
      <c r="K239" s="133">
        <v>4.3455642967499998E-5</v>
      </c>
      <c r="L239" s="134">
        <f t="shared" si="9"/>
        <v>5.794809989716125E-5</v>
      </c>
      <c r="M239" s="134">
        <f t="shared" si="10"/>
        <v>0</v>
      </c>
      <c r="N239" s="134">
        <f t="shared" si="11"/>
        <v>0</v>
      </c>
    </row>
    <row r="240" spans="1:14">
      <c r="A240" s="132" t="s">
        <v>242</v>
      </c>
      <c r="B240" s="131"/>
      <c r="C240" s="132" t="s">
        <v>150</v>
      </c>
      <c r="D240" s="132">
        <v>2210</v>
      </c>
      <c r="E240" s="133">
        <v>0.22</v>
      </c>
      <c r="F240" s="133">
        <v>50.8</v>
      </c>
      <c r="G240" s="133">
        <v>0</v>
      </c>
      <c r="H240" s="133">
        <v>1.347</v>
      </c>
      <c r="I240" s="133">
        <v>0.27400000000000002</v>
      </c>
      <c r="J240" s="133">
        <v>0.315</v>
      </c>
      <c r="K240" s="133">
        <v>7.9325170611099999E-4</v>
      </c>
      <c r="L240" s="134">
        <f t="shared" si="9"/>
        <v>1.0578011500990184E-3</v>
      </c>
      <c r="M240" s="134">
        <f t="shared" si="10"/>
        <v>0</v>
      </c>
      <c r="N240" s="134">
        <f t="shared" si="11"/>
        <v>0</v>
      </c>
    </row>
    <row r="241" spans="1:14">
      <c r="A241" s="132" t="s">
        <v>242</v>
      </c>
      <c r="B241" s="131"/>
      <c r="C241" s="132" t="s">
        <v>150</v>
      </c>
      <c r="D241" s="132">
        <v>5300</v>
      </c>
      <c r="E241" s="133">
        <v>0.22</v>
      </c>
      <c r="F241" s="133">
        <v>50.8</v>
      </c>
      <c r="G241" s="133">
        <v>0</v>
      </c>
      <c r="H241" s="133">
        <v>0.505</v>
      </c>
      <c r="I241" s="133">
        <v>6.8000000000000005E-2</v>
      </c>
      <c r="J241" s="133">
        <v>5.2999999999999999E-2</v>
      </c>
      <c r="K241" s="133">
        <v>1.3439312731899999</v>
      </c>
      <c r="L241" s="134">
        <f t="shared" si="9"/>
        <v>0.30153337999472962</v>
      </c>
      <c r="M241" s="134">
        <f t="shared" si="10"/>
        <v>0.4</v>
      </c>
      <c r="N241" s="134">
        <f t="shared" si="11"/>
        <v>0.4</v>
      </c>
    </row>
    <row r="242" spans="1:14">
      <c r="A242" s="132" t="s">
        <v>242</v>
      </c>
      <c r="B242" s="131"/>
      <c r="C242" s="132" t="s">
        <v>150</v>
      </c>
      <c r="D242" s="132">
        <v>2210</v>
      </c>
      <c r="E242" s="133">
        <v>0.22</v>
      </c>
      <c r="F242" s="133">
        <v>50.8</v>
      </c>
      <c r="G242" s="133">
        <v>0</v>
      </c>
      <c r="H242" s="133">
        <v>1.347</v>
      </c>
      <c r="I242" s="133">
        <v>0.27400000000000002</v>
      </c>
      <c r="J242" s="133">
        <v>0.315</v>
      </c>
      <c r="K242" s="133">
        <v>5.4010229231600002</v>
      </c>
      <c r="L242" s="134">
        <f t="shared" si="9"/>
        <v>7.2022640680338599</v>
      </c>
      <c r="M242" s="134">
        <f t="shared" si="10"/>
        <v>26.4</v>
      </c>
      <c r="N242" s="134">
        <f t="shared" si="11"/>
        <v>6.6</v>
      </c>
    </row>
    <row r="243" spans="1:14">
      <c r="A243" s="132" t="s">
        <v>242</v>
      </c>
      <c r="B243" s="131"/>
      <c r="C243" s="132" t="s">
        <v>150</v>
      </c>
      <c r="D243" s="132">
        <v>5300</v>
      </c>
      <c r="E243" s="133">
        <v>0.22</v>
      </c>
      <c r="F243" s="133">
        <v>50.8</v>
      </c>
      <c r="G243" s="133">
        <v>0</v>
      </c>
      <c r="H243" s="133">
        <v>0.505</v>
      </c>
      <c r="I243" s="133">
        <v>6.8000000000000005E-2</v>
      </c>
      <c r="J243" s="133">
        <v>5.2999999999999999E-2</v>
      </c>
      <c r="K243" s="133">
        <v>1.32082072374E-4</v>
      </c>
      <c r="L243" s="134">
        <f t="shared" si="9"/>
        <v>2.9634814304979794E-5</v>
      </c>
      <c r="M243" s="134">
        <f t="shared" si="10"/>
        <v>0</v>
      </c>
      <c r="N243" s="134">
        <f t="shared" si="11"/>
        <v>0</v>
      </c>
    </row>
    <row r="244" spans="1:14">
      <c r="A244" s="132" t="s">
        <v>242</v>
      </c>
      <c r="B244" s="131"/>
      <c r="C244" s="132" t="s">
        <v>150</v>
      </c>
      <c r="D244" s="132">
        <v>5300</v>
      </c>
      <c r="E244" s="133">
        <v>0.22</v>
      </c>
      <c r="F244" s="133">
        <v>50.8</v>
      </c>
      <c r="G244" s="133">
        <v>0</v>
      </c>
      <c r="H244" s="133">
        <v>0.505</v>
      </c>
      <c r="I244" s="133">
        <v>6.8000000000000005E-2</v>
      </c>
      <c r="J244" s="133">
        <v>5.2999999999999999E-2</v>
      </c>
      <c r="K244" s="133">
        <v>5.74181328627E-3</v>
      </c>
      <c r="L244" s="134">
        <f t="shared" si="9"/>
        <v>1.2882715076627789E-3</v>
      </c>
      <c r="M244" s="134">
        <f t="shared" si="10"/>
        <v>0</v>
      </c>
      <c r="N244" s="134">
        <f t="shared" si="11"/>
        <v>0</v>
      </c>
    </row>
    <row r="245" spans="1:14">
      <c r="A245" s="132" t="s">
        <v>242</v>
      </c>
      <c r="B245" s="131"/>
      <c r="C245" s="132" t="s">
        <v>150</v>
      </c>
      <c r="D245" s="132">
        <v>5300</v>
      </c>
      <c r="E245" s="133">
        <v>0.22</v>
      </c>
      <c r="F245" s="133">
        <v>50.8</v>
      </c>
      <c r="G245" s="133">
        <v>0</v>
      </c>
      <c r="H245" s="133">
        <v>0.505</v>
      </c>
      <c r="I245" s="133">
        <v>6.8000000000000005E-2</v>
      </c>
      <c r="J245" s="133">
        <v>5.2999999999999999E-2</v>
      </c>
      <c r="K245" s="133">
        <v>1.2263165940399999E-4</v>
      </c>
      <c r="L245" s="134">
        <f t="shared" si="9"/>
        <v>2.7514456648277464E-5</v>
      </c>
      <c r="M245" s="134">
        <f t="shared" si="10"/>
        <v>0</v>
      </c>
      <c r="N245" s="134">
        <f t="shared" si="11"/>
        <v>0</v>
      </c>
    </row>
    <row r="246" spans="1:14">
      <c r="A246" s="132" t="s">
        <v>242</v>
      </c>
      <c r="B246" s="131"/>
      <c r="C246" s="132" t="s">
        <v>150</v>
      </c>
      <c r="D246" s="132">
        <v>5300</v>
      </c>
      <c r="E246" s="133">
        <v>0.22</v>
      </c>
      <c r="F246" s="133">
        <v>50.8</v>
      </c>
      <c r="G246" s="133">
        <v>0</v>
      </c>
      <c r="H246" s="133">
        <v>0.505</v>
      </c>
      <c r="I246" s="133">
        <v>6.8000000000000005E-2</v>
      </c>
      <c r="J246" s="133">
        <v>5.2999999999999999E-2</v>
      </c>
      <c r="K246" s="133">
        <v>2.4102844031999998E-3</v>
      </c>
      <c r="L246" s="134">
        <f t="shared" si="9"/>
        <v>5.4078747726463985E-4</v>
      </c>
      <c r="M246" s="134">
        <f t="shared" si="10"/>
        <v>0</v>
      </c>
      <c r="N246" s="134">
        <f t="shared" si="11"/>
        <v>0</v>
      </c>
    </row>
    <row r="247" spans="1:14">
      <c r="A247" s="132" t="s">
        <v>242</v>
      </c>
      <c r="B247" s="131"/>
      <c r="C247" s="132" t="s">
        <v>150</v>
      </c>
      <c r="D247" s="132">
        <v>5300</v>
      </c>
      <c r="E247" s="133">
        <v>0.22</v>
      </c>
      <c r="F247" s="133">
        <v>50.8</v>
      </c>
      <c r="G247" s="133">
        <v>0</v>
      </c>
      <c r="H247" s="133">
        <v>0.505</v>
      </c>
      <c r="I247" s="133">
        <v>6.8000000000000005E-2</v>
      </c>
      <c r="J247" s="133">
        <v>5.2999999999999999E-2</v>
      </c>
      <c r="K247" s="133">
        <v>1.60284631071E-3</v>
      </c>
      <c r="L247" s="134">
        <f t="shared" si="9"/>
        <v>3.59625283912967E-4</v>
      </c>
      <c r="M247" s="134">
        <f t="shared" si="10"/>
        <v>0</v>
      </c>
      <c r="N247" s="134">
        <f t="shared" si="11"/>
        <v>0</v>
      </c>
    </row>
    <row r="248" spans="1:14">
      <c r="A248" s="132" t="s">
        <v>242</v>
      </c>
      <c r="B248" s="132" t="s">
        <v>91</v>
      </c>
      <c r="C248" s="132" t="s">
        <v>150</v>
      </c>
      <c r="D248" s="132">
        <v>2210</v>
      </c>
      <c r="E248" s="133">
        <v>0.22</v>
      </c>
      <c r="F248" s="133">
        <v>50.8</v>
      </c>
      <c r="G248" s="133">
        <v>0</v>
      </c>
      <c r="H248" s="133">
        <v>1.347</v>
      </c>
      <c r="I248" s="133">
        <v>0.27400000000000002</v>
      </c>
      <c r="J248" s="133">
        <v>0.315</v>
      </c>
      <c r="K248" s="133">
        <v>1.15181779073</v>
      </c>
      <c r="L248" s="134">
        <f t="shared" si="9"/>
        <v>1.535949023938455</v>
      </c>
      <c r="M248" s="134">
        <f t="shared" si="10"/>
        <v>5.6</v>
      </c>
      <c r="N248" s="134">
        <f t="shared" si="11"/>
        <v>1.4</v>
      </c>
    </row>
    <row r="249" spans="1:14">
      <c r="A249" s="132" t="s">
        <v>242</v>
      </c>
      <c r="B249" s="132" t="s">
        <v>91</v>
      </c>
      <c r="C249" s="132" t="s">
        <v>150</v>
      </c>
      <c r="D249" s="132">
        <v>3200</v>
      </c>
      <c r="E249" s="133">
        <v>0.22</v>
      </c>
      <c r="F249" s="133">
        <v>50.8</v>
      </c>
      <c r="G249" s="133">
        <v>0</v>
      </c>
      <c r="H249" s="133">
        <v>0.69099999999999995</v>
      </c>
      <c r="I249" s="133">
        <v>3.5999999999999997E-2</v>
      </c>
      <c r="J249" s="133">
        <v>0.26200000000000001</v>
      </c>
      <c r="K249" s="133">
        <v>0.24305837501999999</v>
      </c>
      <c r="L249" s="134">
        <f t="shared" si="9"/>
        <v>0.26958414568051597</v>
      </c>
      <c r="M249" s="134">
        <f t="shared" si="10"/>
        <v>0.5</v>
      </c>
      <c r="N249" s="134">
        <f t="shared" si="11"/>
        <v>0.1</v>
      </c>
    </row>
    <row r="250" spans="1:14">
      <c r="A250" s="132" t="s">
        <v>242</v>
      </c>
      <c r="B250" s="132" t="s">
        <v>91</v>
      </c>
      <c r="C250" s="132" t="s">
        <v>150</v>
      </c>
      <c r="D250" s="132">
        <v>4220</v>
      </c>
      <c r="E250" s="133">
        <v>0.22</v>
      </c>
      <c r="F250" s="133">
        <v>50.8</v>
      </c>
      <c r="G250" s="133">
        <v>0</v>
      </c>
      <c r="H250" s="133">
        <v>0.69099999999999995</v>
      </c>
      <c r="I250" s="133">
        <v>3.5999999999999997E-2</v>
      </c>
      <c r="J250" s="133">
        <v>0.26200000000000001</v>
      </c>
      <c r="K250" s="133">
        <v>0.49008122254499997</v>
      </c>
      <c r="L250" s="134">
        <f t="shared" si="9"/>
        <v>0.54356541996541097</v>
      </c>
      <c r="M250" s="134">
        <f t="shared" si="10"/>
        <v>1</v>
      </c>
      <c r="N250" s="134">
        <f t="shared" si="11"/>
        <v>0.2</v>
      </c>
    </row>
    <row r="251" spans="1:14">
      <c r="A251" s="132" t="s">
        <v>242</v>
      </c>
      <c r="B251" s="132" t="s">
        <v>91</v>
      </c>
      <c r="C251" s="132" t="s">
        <v>150</v>
      </c>
      <c r="D251" s="132">
        <v>1550</v>
      </c>
      <c r="E251" s="133">
        <v>0.22</v>
      </c>
      <c r="F251" s="133">
        <v>50.8</v>
      </c>
      <c r="G251" s="133">
        <v>0</v>
      </c>
      <c r="H251" s="133">
        <v>0.72099999999999997</v>
      </c>
      <c r="I251" s="133">
        <v>0.17</v>
      </c>
      <c r="J251" s="133">
        <v>0.34100000000000003</v>
      </c>
      <c r="K251" s="133">
        <v>0.49913642510299999</v>
      </c>
      <c r="L251" s="134">
        <f t="shared" si="9"/>
        <v>0.72053670539785408</v>
      </c>
      <c r="M251" s="134">
        <f t="shared" si="10"/>
        <v>1.4</v>
      </c>
      <c r="N251" s="134">
        <f t="shared" si="11"/>
        <v>0.4</v>
      </c>
    </row>
    <row r="252" spans="1:14">
      <c r="A252" s="132" t="s">
        <v>242</v>
      </c>
      <c r="B252" s="132" t="s">
        <v>91</v>
      </c>
      <c r="C252" s="132" t="s">
        <v>150</v>
      </c>
      <c r="D252" s="132">
        <v>1411</v>
      </c>
      <c r="E252" s="133">
        <v>0.22</v>
      </c>
      <c r="F252" s="133">
        <v>50.8</v>
      </c>
      <c r="G252" s="133">
        <v>0</v>
      </c>
      <c r="H252" s="133">
        <v>1.4430000000000001</v>
      </c>
      <c r="I252" s="133">
        <v>0.22500000000000001</v>
      </c>
      <c r="J252" s="133">
        <v>0.43099999999999999</v>
      </c>
      <c r="K252" s="133">
        <v>2.4302736846300001E-2</v>
      </c>
      <c r="L252" s="134">
        <f t="shared" si="9"/>
        <v>4.4341963558530768E-2</v>
      </c>
      <c r="M252" s="134">
        <f t="shared" si="10"/>
        <v>0.2</v>
      </c>
      <c r="N252" s="134">
        <f t="shared" si="11"/>
        <v>0</v>
      </c>
    </row>
    <row r="253" spans="1:14">
      <c r="A253" s="132" t="s">
        <v>243</v>
      </c>
      <c r="B253" s="132" t="s">
        <v>93</v>
      </c>
      <c r="C253" s="132" t="s">
        <v>150</v>
      </c>
      <c r="D253" s="132">
        <v>1390</v>
      </c>
      <c r="E253" s="133">
        <v>0.22</v>
      </c>
      <c r="F253" s="133">
        <v>50.8</v>
      </c>
      <c r="G253" s="133">
        <v>0</v>
      </c>
      <c r="H253" s="133">
        <v>1.395</v>
      </c>
      <c r="I253" s="133">
        <v>0.33900000000000002</v>
      </c>
      <c r="J253" s="133">
        <v>0.39300000000000002</v>
      </c>
      <c r="K253" s="133">
        <v>0.23404310545599999</v>
      </c>
      <c r="L253" s="134">
        <f t="shared" si="9"/>
        <v>0.3893775145471472</v>
      </c>
      <c r="M253" s="134">
        <f t="shared" si="10"/>
        <v>1.5</v>
      </c>
      <c r="N253" s="134">
        <f t="shared" si="11"/>
        <v>0.4</v>
      </c>
    </row>
    <row r="254" spans="1:14">
      <c r="A254" s="132" t="s">
        <v>243</v>
      </c>
      <c r="B254" s="132" t="s">
        <v>93</v>
      </c>
      <c r="C254" s="132" t="s">
        <v>150</v>
      </c>
      <c r="D254" s="132">
        <v>2210</v>
      </c>
      <c r="E254" s="133">
        <v>0.22</v>
      </c>
      <c r="F254" s="133">
        <v>50.8</v>
      </c>
      <c r="G254" s="133">
        <v>0</v>
      </c>
      <c r="H254" s="133">
        <v>1.347</v>
      </c>
      <c r="I254" s="133">
        <v>0.27400000000000002</v>
      </c>
      <c r="J254" s="133">
        <v>0.315</v>
      </c>
      <c r="K254" s="133">
        <v>5.3172406954800001E-2</v>
      </c>
      <c r="L254" s="134">
        <f t="shared" si="9"/>
        <v>7.0905404674225805E-2</v>
      </c>
      <c r="M254" s="134">
        <f t="shared" si="10"/>
        <v>0.3</v>
      </c>
      <c r="N254" s="134">
        <f t="shared" si="11"/>
        <v>0.1</v>
      </c>
    </row>
    <row r="255" spans="1:14">
      <c r="A255" s="132" t="s">
        <v>243</v>
      </c>
      <c r="B255" s="132" t="s">
        <v>93</v>
      </c>
      <c r="C255" s="132" t="s">
        <v>150</v>
      </c>
      <c r="D255" s="132">
        <v>4220</v>
      </c>
      <c r="E255" s="133">
        <v>0.22</v>
      </c>
      <c r="F255" s="133">
        <v>50.8</v>
      </c>
      <c r="G255" s="133">
        <v>0</v>
      </c>
      <c r="H255" s="133">
        <v>0.69099999999999995</v>
      </c>
      <c r="I255" s="133">
        <v>3.5999999999999997E-2</v>
      </c>
      <c r="J255" s="133">
        <v>0.26200000000000001</v>
      </c>
      <c r="K255" s="133">
        <v>3.16337816912</v>
      </c>
      <c r="L255" s="134">
        <f t="shared" si="9"/>
        <v>3.5086081733099626</v>
      </c>
      <c r="M255" s="134">
        <f t="shared" si="10"/>
        <v>6.6</v>
      </c>
      <c r="N255" s="134">
        <f t="shared" si="11"/>
        <v>1</v>
      </c>
    </row>
    <row r="256" spans="1:14">
      <c r="A256" s="132" t="s">
        <v>243</v>
      </c>
      <c r="B256" s="132" t="s">
        <v>95</v>
      </c>
      <c r="C256" s="132" t="s">
        <v>150</v>
      </c>
      <c r="D256" s="132">
        <v>2210</v>
      </c>
      <c r="E256" s="133">
        <v>0.22</v>
      </c>
      <c r="F256" s="133">
        <v>50.8</v>
      </c>
      <c r="G256" s="133">
        <v>0</v>
      </c>
      <c r="H256" s="133">
        <v>1.347</v>
      </c>
      <c r="I256" s="133">
        <v>0.27400000000000002</v>
      </c>
      <c r="J256" s="133">
        <v>0.315</v>
      </c>
      <c r="K256" s="133">
        <v>0.39175519902700001</v>
      </c>
      <c r="L256" s="134">
        <f t="shared" si="9"/>
        <v>0.52240555790250454</v>
      </c>
      <c r="M256" s="134">
        <f t="shared" si="10"/>
        <v>1.9</v>
      </c>
      <c r="N256" s="134">
        <f t="shared" si="11"/>
        <v>0.5</v>
      </c>
    </row>
    <row r="257" spans="1:14">
      <c r="A257" s="132" t="s">
        <v>243</v>
      </c>
      <c r="B257" s="132" t="s">
        <v>95</v>
      </c>
      <c r="C257" s="132" t="s">
        <v>150</v>
      </c>
      <c r="D257" s="132">
        <v>4220</v>
      </c>
      <c r="E257" s="133">
        <v>0.22</v>
      </c>
      <c r="F257" s="133">
        <v>50.8</v>
      </c>
      <c r="G257" s="133">
        <v>0</v>
      </c>
      <c r="H257" s="133">
        <v>0.69099999999999995</v>
      </c>
      <c r="I257" s="133">
        <v>3.5999999999999997E-2</v>
      </c>
      <c r="J257" s="133">
        <v>0.26200000000000001</v>
      </c>
      <c r="K257" s="133">
        <v>3.6229085614400001</v>
      </c>
      <c r="L257" s="134">
        <f t="shared" si="9"/>
        <v>4.0182886491118186</v>
      </c>
      <c r="M257" s="134">
        <f t="shared" si="10"/>
        <v>7.6</v>
      </c>
      <c r="N257" s="134">
        <f t="shared" si="11"/>
        <v>1.2</v>
      </c>
    </row>
    <row r="258" spans="1:14">
      <c r="A258" s="132" t="s">
        <v>243</v>
      </c>
      <c r="B258" s="132" t="s">
        <v>95</v>
      </c>
      <c r="C258" s="132" t="s">
        <v>150</v>
      </c>
      <c r="D258" s="132">
        <v>2210</v>
      </c>
      <c r="E258" s="133">
        <v>0.22</v>
      </c>
      <c r="F258" s="133">
        <v>50.8</v>
      </c>
      <c r="G258" s="133">
        <v>0</v>
      </c>
      <c r="H258" s="133">
        <v>1.347</v>
      </c>
      <c r="I258" s="133">
        <v>0.27400000000000002</v>
      </c>
      <c r="J258" s="133">
        <v>0.315</v>
      </c>
      <c r="K258" s="133">
        <v>0.25992856217400001</v>
      </c>
      <c r="L258" s="134">
        <f t="shared" si="9"/>
        <v>0.346614737659029</v>
      </c>
      <c r="M258" s="134">
        <f t="shared" si="10"/>
        <v>1.3</v>
      </c>
      <c r="N258" s="134">
        <f t="shared" si="11"/>
        <v>0.3</v>
      </c>
    </row>
    <row r="259" spans="1:14">
      <c r="A259" s="132" t="s">
        <v>243</v>
      </c>
      <c r="B259" s="132" t="s">
        <v>95</v>
      </c>
      <c r="C259" s="132" t="s">
        <v>150</v>
      </c>
      <c r="D259" s="132">
        <v>4220</v>
      </c>
      <c r="E259" s="133">
        <v>0.22</v>
      </c>
      <c r="F259" s="133">
        <v>50.8</v>
      </c>
      <c r="G259" s="133">
        <v>0</v>
      </c>
      <c r="H259" s="133">
        <v>0.69099999999999995</v>
      </c>
      <c r="I259" s="133">
        <v>3.5999999999999997E-2</v>
      </c>
      <c r="J259" s="133">
        <v>0.26200000000000001</v>
      </c>
      <c r="K259" s="133">
        <v>1.2306136403500001</v>
      </c>
      <c r="L259" s="134">
        <f t="shared" ref="L259:L322" si="12">F259*J259*K259/12</f>
        <v>1.3649146089668633</v>
      </c>
      <c r="M259" s="134">
        <f t="shared" ref="M259:M322" si="13">ROUND(2.721*H259*L259,1)</f>
        <v>2.6</v>
      </c>
      <c r="N259" s="134">
        <f t="shared" ref="N259:N322" si="14">ROUND((2.721*I259*L259)+(E259*K259),1)</f>
        <v>0.4</v>
      </c>
    </row>
    <row r="260" spans="1:14">
      <c r="A260" s="132" t="s">
        <v>243</v>
      </c>
      <c r="B260" s="132" t="s">
        <v>95</v>
      </c>
      <c r="C260" s="132" t="s">
        <v>150</v>
      </c>
      <c r="D260" s="132">
        <v>4220</v>
      </c>
      <c r="E260" s="133">
        <v>0.22</v>
      </c>
      <c r="F260" s="133">
        <v>50.8</v>
      </c>
      <c r="G260" s="133">
        <v>0</v>
      </c>
      <c r="H260" s="133">
        <v>0.69099999999999995</v>
      </c>
      <c r="I260" s="133">
        <v>3.5999999999999997E-2</v>
      </c>
      <c r="J260" s="133">
        <v>0.26200000000000001</v>
      </c>
      <c r="K260" s="133">
        <v>0.30258128007200003</v>
      </c>
      <c r="L260" s="134">
        <f t="shared" si="12"/>
        <v>0.33560298377052428</v>
      </c>
      <c r="M260" s="134">
        <f t="shared" si="13"/>
        <v>0.6</v>
      </c>
      <c r="N260" s="134">
        <f t="shared" si="14"/>
        <v>0.1</v>
      </c>
    </row>
    <row r="261" spans="1:14">
      <c r="A261" s="132" t="s">
        <v>243</v>
      </c>
      <c r="B261" s="132" t="s">
        <v>91</v>
      </c>
      <c r="C261" s="132" t="s">
        <v>150</v>
      </c>
      <c r="D261" s="132">
        <v>4220</v>
      </c>
      <c r="E261" s="133">
        <v>0.22</v>
      </c>
      <c r="F261" s="133">
        <v>50.8</v>
      </c>
      <c r="G261" s="133">
        <v>0</v>
      </c>
      <c r="H261" s="133">
        <v>0.69099999999999995</v>
      </c>
      <c r="I261" s="133">
        <v>3.5999999999999997E-2</v>
      </c>
      <c r="J261" s="133">
        <v>0.26200000000000001</v>
      </c>
      <c r="K261" s="133">
        <v>0.28276042999200002</v>
      </c>
      <c r="L261" s="134">
        <f t="shared" si="12"/>
        <v>0.31361901825179361</v>
      </c>
      <c r="M261" s="134">
        <f t="shared" si="13"/>
        <v>0.6</v>
      </c>
      <c r="N261" s="134">
        <f t="shared" si="14"/>
        <v>0.1</v>
      </c>
    </row>
    <row r="262" spans="1:14">
      <c r="A262" s="132" t="s">
        <v>244</v>
      </c>
      <c r="B262" s="132" t="s">
        <v>95</v>
      </c>
      <c r="C262" s="132" t="s">
        <v>150</v>
      </c>
      <c r="D262" s="132">
        <v>1320</v>
      </c>
      <c r="E262" s="133">
        <v>0.22</v>
      </c>
      <c r="F262" s="133">
        <v>50.8</v>
      </c>
      <c r="G262" s="133">
        <v>0</v>
      </c>
      <c r="H262" s="133">
        <v>1.395</v>
      </c>
      <c r="I262" s="133">
        <v>0.33900000000000002</v>
      </c>
      <c r="J262" s="133">
        <v>0.39300000000000002</v>
      </c>
      <c r="K262" s="133">
        <v>0.89602726859600001</v>
      </c>
      <c r="L262" s="134">
        <f t="shared" si="12"/>
        <v>1.4907205667631651</v>
      </c>
      <c r="M262" s="134">
        <f t="shared" si="13"/>
        <v>5.7</v>
      </c>
      <c r="N262" s="134">
        <f t="shared" si="14"/>
        <v>1.6</v>
      </c>
    </row>
    <row r="263" spans="1:14">
      <c r="A263" s="132" t="s">
        <v>244</v>
      </c>
      <c r="B263" s="132" t="s">
        <v>95</v>
      </c>
      <c r="C263" s="132" t="s">
        <v>150</v>
      </c>
      <c r="D263" s="132">
        <v>1400</v>
      </c>
      <c r="E263" s="133">
        <v>0.22</v>
      </c>
      <c r="F263" s="133">
        <v>50.8</v>
      </c>
      <c r="G263" s="133">
        <v>0</v>
      </c>
      <c r="H263" s="133">
        <v>0.70899999999999996</v>
      </c>
      <c r="I263" s="133">
        <v>0.11700000000000001</v>
      </c>
      <c r="J263" s="133">
        <v>0.43099999999999999</v>
      </c>
      <c r="K263" s="133">
        <v>0.13155590000299999</v>
      </c>
      <c r="L263" s="134">
        <f t="shared" si="12"/>
        <v>0.24003250994880701</v>
      </c>
      <c r="M263" s="134">
        <f t="shared" si="13"/>
        <v>0.5</v>
      </c>
      <c r="N263" s="134">
        <f t="shared" si="14"/>
        <v>0.1</v>
      </c>
    </row>
    <row r="264" spans="1:14">
      <c r="A264" s="132" t="s">
        <v>244</v>
      </c>
      <c r="B264" s="131"/>
      <c r="C264" s="132" t="s">
        <v>150</v>
      </c>
      <c r="D264" s="132">
        <v>3200</v>
      </c>
      <c r="E264" s="133">
        <v>0.22</v>
      </c>
      <c r="F264" s="133">
        <v>50.8</v>
      </c>
      <c r="G264" s="133">
        <v>0</v>
      </c>
      <c r="H264" s="133">
        <v>0.69099999999999995</v>
      </c>
      <c r="I264" s="133">
        <v>3.5999999999999997E-2</v>
      </c>
      <c r="J264" s="133">
        <v>0.26200000000000001</v>
      </c>
      <c r="K264" s="133">
        <v>0.74680412418300002</v>
      </c>
      <c r="L264" s="134">
        <f t="shared" si="12"/>
        <v>0.82830534760217134</v>
      </c>
      <c r="M264" s="134">
        <f t="shared" si="13"/>
        <v>1.6</v>
      </c>
      <c r="N264" s="134">
        <f t="shared" si="14"/>
        <v>0.2</v>
      </c>
    </row>
    <row r="265" spans="1:14">
      <c r="A265" s="132" t="s">
        <v>244</v>
      </c>
      <c r="B265" s="131"/>
      <c r="C265" s="132" t="s">
        <v>150</v>
      </c>
      <c r="D265" s="132">
        <v>8200</v>
      </c>
      <c r="E265" s="133">
        <v>0.22</v>
      </c>
      <c r="F265" s="133">
        <v>50.8</v>
      </c>
      <c r="G265" s="133">
        <v>0</v>
      </c>
      <c r="H265" s="133">
        <v>0.72099999999999997</v>
      </c>
      <c r="I265" s="133">
        <v>0.17</v>
      </c>
      <c r="J265" s="133">
        <v>0.43099999999999999</v>
      </c>
      <c r="K265" s="133">
        <v>1.73509064124</v>
      </c>
      <c r="L265" s="134">
        <f t="shared" si="12"/>
        <v>3.1657885476517964</v>
      </c>
      <c r="M265" s="134">
        <f t="shared" si="13"/>
        <v>6.2</v>
      </c>
      <c r="N265" s="134">
        <f t="shared" si="14"/>
        <v>1.8</v>
      </c>
    </row>
    <row r="266" spans="1:14">
      <c r="A266" s="132" t="s">
        <v>244</v>
      </c>
      <c r="B266" s="131"/>
      <c r="C266" s="132" t="s">
        <v>150</v>
      </c>
      <c r="D266" s="132">
        <v>1550</v>
      </c>
      <c r="E266" s="133">
        <v>0.22</v>
      </c>
      <c r="F266" s="133">
        <v>50.8</v>
      </c>
      <c r="G266" s="133">
        <v>0</v>
      </c>
      <c r="H266" s="133">
        <v>0.72099999999999997</v>
      </c>
      <c r="I266" s="133">
        <v>0.17</v>
      </c>
      <c r="J266" s="133">
        <v>0.34100000000000003</v>
      </c>
      <c r="K266" s="133">
        <v>2.3903712823499998</v>
      </c>
      <c r="L266" s="134">
        <f t="shared" si="12"/>
        <v>3.4506603041577151</v>
      </c>
      <c r="M266" s="134">
        <f t="shared" si="13"/>
        <v>6.8</v>
      </c>
      <c r="N266" s="134">
        <f t="shared" si="14"/>
        <v>2.1</v>
      </c>
    </row>
    <row r="267" spans="1:14">
      <c r="A267" s="132" t="s">
        <v>244</v>
      </c>
      <c r="B267" s="132" t="s">
        <v>95</v>
      </c>
      <c r="C267" s="132" t="s">
        <v>150</v>
      </c>
      <c r="D267" s="132">
        <v>4110</v>
      </c>
      <c r="E267" s="133">
        <v>0.22</v>
      </c>
      <c r="F267" s="133">
        <v>50.8</v>
      </c>
      <c r="G267" s="133">
        <v>0</v>
      </c>
      <c r="H267" s="133">
        <v>0.69099999999999995</v>
      </c>
      <c r="I267" s="133">
        <v>3.5999999999999997E-2</v>
      </c>
      <c r="J267" s="133">
        <v>0.26200000000000001</v>
      </c>
      <c r="K267" s="133">
        <v>1.2302092529499999</v>
      </c>
      <c r="L267" s="134">
        <f t="shared" si="12"/>
        <v>1.3644660894219431</v>
      </c>
      <c r="M267" s="134">
        <f t="shared" si="13"/>
        <v>2.6</v>
      </c>
      <c r="N267" s="134">
        <f t="shared" si="14"/>
        <v>0.4</v>
      </c>
    </row>
    <row r="268" spans="1:14">
      <c r="A268" s="132" t="s">
        <v>244</v>
      </c>
      <c r="B268" s="132" t="s">
        <v>95</v>
      </c>
      <c r="C268" s="132" t="s">
        <v>150</v>
      </c>
      <c r="D268" s="132">
        <v>4200</v>
      </c>
      <c r="E268" s="133">
        <v>0.22</v>
      </c>
      <c r="F268" s="133">
        <v>50.8</v>
      </c>
      <c r="G268" s="133">
        <v>0</v>
      </c>
      <c r="H268" s="133">
        <v>0.69099999999999995</v>
      </c>
      <c r="I268" s="133">
        <v>3.5999999999999997E-2</v>
      </c>
      <c r="J268" s="133">
        <v>0.26200000000000001</v>
      </c>
      <c r="K268" s="133">
        <v>0.18786383907599999</v>
      </c>
      <c r="L268" s="134">
        <f t="shared" si="12"/>
        <v>0.20836604604716077</v>
      </c>
      <c r="M268" s="134">
        <f t="shared" si="13"/>
        <v>0.4</v>
      </c>
      <c r="N268" s="134">
        <f t="shared" si="14"/>
        <v>0.1</v>
      </c>
    </row>
    <row r="269" spans="1:14">
      <c r="A269" s="132" t="s">
        <v>244</v>
      </c>
      <c r="B269" s="132" t="s">
        <v>95</v>
      </c>
      <c r="C269" s="132" t="s">
        <v>150</v>
      </c>
      <c r="D269" s="132">
        <v>4200</v>
      </c>
      <c r="E269" s="133">
        <v>0.22</v>
      </c>
      <c r="F269" s="133">
        <v>50.8</v>
      </c>
      <c r="G269" s="133">
        <v>0</v>
      </c>
      <c r="H269" s="133">
        <v>0.69099999999999995</v>
      </c>
      <c r="I269" s="133">
        <v>3.5999999999999997E-2</v>
      </c>
      <c r="J269" s="133">
        <v>0.26200000000000001</v>
      </c>
      <c r="K269" s="133">
        <v>4.78808793409</v>
      </c>
      <c r="L269" s="134">
        <f t="shared" si="12"/>
        <v>5.3106279306303552</v>
      </c>
      <c r="M269" s="134">
        <f t="shared" si="13"/>
        <v>10</v>
      </c>
      <c r="N269" s="134">
        <f t="shared" si="14"/>
        <v>1.6</v>
      </c>
    </row>
    <row r="270" spans="1:14">
      <c r="A270" s="132" t="s">
        <v>244</v>
      </c>
      <c r="B270" s="132" t="s">
        <v>95</v>
      </c>
      <c r="C270" s="132" t="s">
        <v>150</v>
      </c>
      <c r="D270" s="132">
        <v>4110</v>
      </c>
      <c r="E270" s="133">
        <v>0.22</v>
      </c>
      <c r="F270" s="133">
        <v>50.8</v>
      </c>
      <c r="G270" s="133">
        <v>0</v>
      </c>
      <c r="H270" s="133">
        <v>0.69099999999999995</v>
      </c>
      <c r="I270" s="133">
        <v>3.5999999999999997E-2</v>
      </c>
      <c r="J270" s="133">
        <v>0.26200000000000001</v>
      </c>
      <c r="K270" s="133">
        <v>0.31177096315199998</v>
      </c>
      <c r="L270" s="134">
        <f t="shared" si="12"/>
        <v>0.34579556759732161</v>
      </c>
      <c r="M270" s="134">
        <f t="shared" si="13"/>
        <v>0.7</v>
      </c>
      <c r="N270" s="134">
        <f t="shared" si="14"/>
        <v>0.1</v>
      </c>
    </row>
    <row r="271" spans="1:14">
      <c r="A271" s="132" t="s">
        <v>244</v>
      </c>
      <c r="B271" s="132" t="s">
        <v>95</v>
      </c>
      <c r="C271" s="132" t="s">
        <v>150</v>
      </c>
      <c r="D271" s="132">
        <v>1320</v>
      </c>
      <c r="E271" s="133">
        <v>0.22</v>
      </c>
      <c r="F271" s="133">
        <v>50.8</v>
      </c>
      <c r="G271" s="133">
        <v>0</v>
      </c>
      <c r="H271" s="133">
        <v>1.395</v>
      </c>
      <c r="I271" s="133">
        <v>0.33900000000000002</v>
      </c>
      <c r="J271" s="133">
        <v>0.39300000000000002</v>
      </c>
      <c r="K271" s="133">
        <v>0.61631507458400003</v>
      </c>
      <c r="L271" s="134">
        <f t="shared" si="12"/>
        <v>1.0253633895854009</v>
      </c>
      <c r="M271" s="134">
        <f t="shared" si="13"/>
        <v>3.9</v>
      </c>
      <c r="N271" s="134">
        <f t="shared" si="14"/>
        <v>1.1000000000000001</v>
      </c>
    </row>
    <row r="272" spans="1:14">
      <c r="A272" s="132" t="s">
        <v>244</v>
      </c>
      <c r="B272" s="132" t="s">
        <v>95</v>
      </c>
      <c r="C272" s="132" t="s">
        <v>150</v>
      </c>
      <c r="D272" s="132">
        <v>1550</v>
      </c>
      <c r="E272" s="133">
        <v>0.22</v>
      </c>
      <c r="F272" s="133">
        <v>50.8</v>
      </c>
      <c r="G272" s="133">
        <v>0</v>
      </c>
      <c r="H272" s="133">
        <v>0.72099999999999997</v>
      </c>
      <c r="I272" s="133">
        <v>0.17</v>
      </c>
      <c r="J272" s="133">
        <v>0.34100000000000003</v>
      </c>
      <c r="K272" s="133">
        <v>1.2290163760099999</v>
      </c>
      <c r="L272" s="134">
        <f t="shared" si="12"/>
        <v>1.7741670731955024</v>
      </c>
      <c r="M272" s="134">
        <f t="shared" si="13"/>
        <v>3.5</v>
      </c>
      <c r="N272" s="134">
        <f t="shared" si="14"/>
        <v>1.1000000000000001</v>
      </c>
    </row>
    <row r="273" spans="1:14">
      <c r="A273" s="132" t="s">
        <v>244</v>
      </c>
      <c r="B273" s="132" t="s">
        <v>95</v>
      </c>
      <c r="C273" s="132" t="s">
        <v>150</v>
      </c>
      <c r="D273" s="132">
        <v>1400</v>
      </c>
      <c r="E273" s="133">
        <v>0.22</v>
      </c>
      <c r="F273" s="133">
        <v>50.8</v>
      </c>
      <c r="G273" s="133">
        <v>0</v>
      </c>
      <c r="H273" s="133">
        <v>0.70899999999999996</v>
      </c>
      <c r="I273" s="133">
        <v>0.11700000000000001</v>
      </c>
      <c r="J273" s="133">
        <v>0.43099999999999999</v>
      </c>
      <c r="K273" s="133">
        <v>5.18731023193E-3</v>
      </c>
      <c r="L273" s="134">
        <f t="shared" si="12"/>
        <v>9.4645933388384142E-3</v>
      </c>
      <c r="M273" s="134">
        <f t="shared" si="13"/>
        <v>0</v>
      </c>
      <c r="N273" s="134">
        <f t="shared" si="14"/>
        <v>0</v>
      </c>
    </row>
    <row r="274" spans="1:14">
      <c r="A274" s="132" t="s">
        <v>244</v>
      </c>
      <c r="B274" s="132" t="s">
        <v>95</v>
      </c>
      <c r="C274" s="132" t="s">
        <v>150</v>
      </c>
      <c r="D274" s="132">
        <v>4110</v>
      </c>
      <c r="E274" s="133">
        <v>0.22</v>
      </c>
      <c r="F274" s="133">
        <v>50.8</v>
      </c>
      <c r="G274" s="133">
        <v>0</v>
      </c>
      <c r="H274" s="133">
        <v>0.69099999999999995</v>
      </c>
      <c r="I274" s="133">
        <v>3.5999999999999997E-2</v>
      </c>
      <c r="J274" s="133">
        <v>0.26200000000000001</v>
      </c>
      <c r="K274" s="133">
        <v>4.2540436868400002</v>
      </c>
      <c r="L274" s="134">
        <f t="shared" si="12"/>
        <v>4.7183016545304719</v>
      </c>
      <c r="M274" s="134">
        <f t="shared" si="13"/>
        <v>8.9</v>
      </c>
      <c r="N274" s="134">
        <f t="shared" si="14"/>
        <v>1.4</v>
      </c>
    </row>
    <row r="275" spans="1:14">
      <c r="A275" s="132" t="s">
        <v>244</v>
      </c>
      <c r="B275" s="132" t="s">
        <v>95</v>
      </c>
      <c r="C275" s="132" t="s">
        <v>150</v>
      </c>
      <c r="D275" s="132">
        <v>1320</v>
      </c>
      <c r="E275" s="133">
        <v>0.22</v>
      </c>
      <c r="F275" s="133">
        <v>50.8</v>
      </c>
      <c r="G275" s="133">
        <v>0</v>
      </c>
      <c r="H275" s="133">
        <v>1.395</v>
      </c>
      <c r="I275" s="133">
        <v>0.33900000000000002</v>
      </c>
      <c r="J275" s="133">
        <v>0.39300000000000002</v>
      </c>
      <c r="K275" s="133">
        <v>7.1115002615599998</v>
      </c>
      <c r="L275" s="134">
        <f t="shared" si="12"/>
        <v>11.831402985157373</v>
      </c>
      <c r="M275" s="134">
        <f t="shared" si="13"/>
        <v>44.9</v>
      </c>
      <c r="N275" s="134">
        <f t="shared" si="14"/>
        <v>12.5</v>
      </c>
    </row>
    <row r="276" spans="1:14">
      <c r="A276" s="132" t="s">
        <v>244</v>
      </c>
      <c r="B276" s="132" t="s">
        <v>95</v>
      </c>
      <c r="C276" s="132" t="s">
        <v>150</v>
      </c>
      <c r="D276" s="132">
        <v>1400</v>
      </c>
      <c r="E276" s="133">
        <v>0.22</v>
      </c>
      <c r="F276" s="133">
        <v>50.8</v>
      </c>
      <c r="G276" s="133">
        <v>0</v>
      </c>
      <c r="H276" s="133">
        <v>0.70899999999999996</v>
      </c>
      <c r="I276" s="133">
        <v>0.11700000000000001</v>
      </c>
      <c r="J276" s="133">
        <v>0.43099999999999999</v>
      </c>
      <c r="K276" s="133">
        <v>0.40373365223800001</v>
      </c>
      <c r="L276" s="134">
        <f t="shared" si="12"/>
        <v>0.73663896408504692</v>
      </c>
      <c r="M276" s="134">
        <f t="shared" si="13"/>
        <v>1.4</v>
      </c>
      <c r="N276" s="134">
        <f t="shared" si="14"/>
        <v>0.3</v>
      </c>
    </row>
    <row r="277" spans="1:14">
      <c r="A277" s="132" t="s">
        <v>244</v>
      </c>
      <c r="B277" s="132" t="s">
        <v>95</v>
      </c>
      <c r="C277" s="132" t="s">
        <v>150</v>
      </c>
      <c r="D277" s="132">
        <v>1400</v>
      </c>
      <c r="E277" s="133">
        <v>0.22</v>
      </c>
      <c r="F277" s="133">
        <v>50.8</v>
      </c>
      <c r="G277" s="133">
        <v>0</v>
      </c>
      <c r="H277" s="133">
        <v>0.70899999999999996</v>
      </c>
      <c r="I277" s="133">
        <v>0.11700000000000001</v>
      </c>
      <c r="J277" s="133">
        <v>0.43099999999999999</v>
      </c>
      <c r="K277" s="133">
        <v>0.43182893405099998</v>
      </c>
      <c r="L277" s="134">
        <f t="shared" si="12"/>
        <v>0.78790067877165282</v>
      </c>
      <c r="M277" s="134">
        <f t="shared" si="13"/>
        <v>1.5</v>
      </c>
      <c r="N277" s="134">
        <f t="shared" si="14"/>
        <v>0.3</v>
      </c>
    </row>
    <row r="278" spans="1:14">
      <c r="A278" s="132" t="s">
        <v>244</v>
      </c>
      <c r="B278" s="132" t="s">
        <v>95</v>
      </c>
      <c r="C278" s="132" t="s">
        <v>150</v>
      </c>
      <c r="D278" s="132">
        <v>1411</v>
      </c>
      <c r="E278" s="133">
        <v>0.22</v>
      </c>
      <c r="F278" s="133">
        <v>50.8</v>
      </c>
      <c r="G278" s="133">
        <v>0</v>
      </c>
      <c r="H278" s="133">
        <v>1.4430000000000001</v>
      </c>
      <c r="I278" s="133">
        <v>0.22500000000000001</v>
      </c>
      <c r="J278" s="133">
        <v>0.43099999999999999</v>
      </c>
      <c r="K278" s="133">
        <v>0.172928182273</v>
      </c>
      <c r="L278" s="134">
        <f t="shared" si="12"/>
        <v>0.31551899710257336</v>
      </c>
      <c r="M278" s="134">
        <f t="shared" si="13"/>
        <v>1.2</v>
      </c>
      <c r="N278" s="134">
        <f t="shared" si="14"/>
        <v>0.2</v>
      </c>
    </row>
    <row r="279" spans="1:14">
      <c r="A279" s="132" t="s">
        <v>244</v>
      </c>
      <c r="B279" s="131"/>
      <c r="C279" s="132" t="s">
        <v>150</v>
      </c>
      <c r="D279" s="132">
        <v>3200</v>
      </c>
      <c r="E279" s="133">
        <v>0.22</v>
      </c>
      <c r="F279" s="133">
        <v>50.8</v>
      </c>
      <c r="G279" s="133">
        <v>0</v>
      </c>
      <c r="H279" s="133">
        <v>0.69099999999999995</v>
      </c>
      <c r="I279" s="133">
        <v>3.5999999999999997E-2</v>
      </c>
      <c r="J279" s="133">
        <v>0.26200000000000001</v>
      </c>
      <c r="K279" s="133">
        <v>1.1603425438600001E-2</v>
      </c>
      <c r="L279" s="134">
        <f t="shared" si="12"/>
        <v>1.2869745934799214E-2</v>
      </c>
      <c r="M279" s="134">
        <f t="shared" si="13"/>
        <v>0</v>
      </c>
      <c r="N279" s="134">
        <f t="shared" si="14"/>
        <v>0</v>
      </c>
    </row>
    <row r="280" spans="1:14">
      <c r="A280" s="132" t="s">
        <v>244</v>
      </c>
      <c r="B280" s="131"/>
      <c r="C280" s="132" t="s">
        <v>150</v>
      </c>
      <c r="D280" s="132">
        <v>8200</v>
      </c>
      <c r="E280" s="133">
        <v>0.22</v>
      </c>
      <c r="F280" s="133">
        <v>50.8</v>
      </c>
      <c r="G280" s="133">
        <v>0</v>
      </c>
      <c r="H280" s="133">
        <v>0.72099999999999997</v>
      </c>
      <c r="I280" s="133">
        <v>0.17</v>
      </c>
      <c r="J280" s="133">
        <v>0.43099999999999999</v>
      </c>
      <c r="K280" s="133">
        <v>0.120531625771</v>
      </c>
      <c r="L280" s="134">
        <f t="shared" si="12"/>
        <v>0.21991798666090756</v>
      </c>
      <c r="M280" s="134">
        <f t="shared" si="13"/>
        <v>0.4</v>
      </c>
      <c r="N280" s="134">
        <f t="shared" si="14"/>
        <v>0.1</v>
      </c>
    </row>
    <row r="281" spans="1:14">
      <c r="A281" s="132" t="s">
        <v>244</v>
      </c>
      <c r="B281" s="131"/>
      <c r="C281" s="132" t="s">
        <v>150</v>
      </c>
      <c r="D281" s="132">
        <v>1550</v>
      </c>
      <c r="E281" s="133">
        <v>0.22</v>
      </c>
      <c r="F281" s="133">
        <v>50.8</v>
      </c>
      <c r="G281" s="133">
        <v>0</v>
      </c>
      <c r="H281" s="133">
        <v>0.72099999999999997</v>
      </c>
      <c r="I281" s="133">
        <v>0.17</v>
      </c>
      <c r="J281" s="133">
        <v>0.34100000000000003</v>
      </c>
      <c r="K281" s="133">
        <v>3.58505165533</v>
      </c>
      <c r="L281" s="134">
        <f t="shared" si="12"/>
        <v>5.1752610679125439</v>
      </c>
      <c r="M281" s="134">
        <f t="shared" si="13"/>
        <v>10.199999999999999</v>
      </c>
      <c r="N281" s="134">
        <f t="shared" si="14"/>
        <v>3.2</v>
      </c>
    </row>
    <row r="282" spans="1:14">
      <c r="A282" s="132" t="s">
        <v>244</v>
      </c>
      <c r="B282" s="132" t="s">
        <v>95</v>
      </c>
      <c r="C282" s="132" t="s">
        <v>150</v>
      </c>
      <c r="D282" s="132">
        <v>1550</v>
      </c>
      <c r="E282" s="133">
        <v>0.22</v>
      </c>
      <c r="F282" s="133">
        <v>50.8</v>
      </c>
      <c r="G282" s="133">
        <v>0</v>
      </c>
      <c r="H282" s="133">
        <v>0.72099999999999997</v>
      </c>
      <c r="I282" s="133">
        <v>0.17</v>
      </c>
      <c r="J282" s="133">
        <v>0.34100000000000003</v>
      </c>
      <c r="K282" s="133">
        <v>9.5344699797699994E-2</v>
      </c>
      <c r="L282" s="134">
        <f t="shared" si="12"/>
        <v>0.13763643047129978</v>
      </c>
      <c r="M282" s="134">
        <f t="shared" si="13"/>
        <v>0.3</v>
      </c>
      <c r="N282" s="134">
        <f t="shared" si="14"/>
        <v>0.1</v>
      </c>
    </row>
    <row r="283" spans="1:14">
      <c r="A283" s="132" t="s">
        <v>244</v>
      </c>
      <c r="B283" s="132" t="s">
        <v>93</v>
      </c>
      <c r="C283" s="132" t="s">
        <v>150</v>
      </c>
      <c r="D283" s="132">
        <v>1550</v>
      </c>
      <c r="E283" s="133">
        <v>0.22</v>
      </c>
      <c r="F283" s="133">
        <v>50.8</v>
      </c>
      <c r="G283" s="133">
        <v>0</v>
      </c>
      <c r="H283" s="133">
        <v>0.72099999999999997</v>
      </c>
      <c r="I283" s="133">
        <v>0.17</v>
      </c>
      <c r="J283" s="133">
        <v>0.34100000000000003</v>
      </c>
      <c r="K283" s="133">
        <v>8.6534725959699996E-4</v>
      </c>
      <c r="L283" s="134">
        <f t="shared" si="12"/>
        <v>1.2491864590455759E-3</v>
      </c>
      <c r="M283" s="134">
        <f t="shared" si="13"/>
        <v>0</v>
      </c>
      <c r="N283" s="134">
        <f t="shared" si="14"/>
        <v>0</v>
      </c>
    </row>
    <row r="284" spans="1:14">
      <c r="A284" s="132" t="s">
        <v>244</v>
      </c>
      <c r="B284" s="132" t="s">
        <v>95</v>
      </c>
      <c r="C284" s="132" t="s">
        <v>150</v>
      </c>
      <c r="D284" s="132">
        <v>1320</v>
      </c>
      <c r="E284" s="133">
        <v>0.22</v>
      </c>
      <c r="F284" s="133">
        <v>50.8</v>
      </c>
      <c r="G284" s="133">
        <v>0</v>
      </c>
      <c r="H284" s="133">
        <v>1.395</v>
      </c>
      <c r="I284" s="133">
        <v>0.33900000000000002</v>
      </c>
      <c r="J284" s="133">
        <v>0.39300000000000002</v>
      </c>
      <c r="K284" s="133">
        <v>3.4738275080300002E-2</v>
      </c>
      <c r="L284" s="134">
        <f t="shared" si="12"/>
        <v>5.7794068251095121E-2</v>
      </c>
      <c r="M284" s="134">
        <f t="shared" si="13"/>
        <v>0.2</v>
      </c>
      <c r="N284" s="134">
        <f t="shared" si="14"/>
        <v>0.1</v>
      </c>
    </row>
    <row r="285" spans="1:14">
      <c r="A285" s="132" t="s">
        <v>244</v>
      </c>
      <c r="B285" s="132" t="s">
        <v>95</v>
      </c>
      <c r="C285" s="132" t="s">
        <v>150</v>
      </c>
      <c r="D285" s="132">
        <v>1400</v>
      </c>
      <c r="E285" s="133">
        <v>0.22</v>
      </c>
      <c r="F285" s="133">
        <v>50.8</v>
      </c>
      <c r="G285" s="133">
        <v>0</v>
      </c>
      <c r="H285" s="133">
        <v>0.70899999999999996</v>
      </c>
      <c r="I285" s="133">
        <v>0.11700000000000001</v>
      </c>
      <c r="J285" s="133">
        <v>0.43099999999999999</v>
      </c>
      <c r="K285" s="133">
        <v>1.8899264107100001E-2</v>
      </c>
      <c r="L285" s="134">
        <f t="shared" si="12"/>
        <v>3.4482967314344422E-2</v>
      </c>
      <c r="M285" s="134">
        <f t="shared" si="13"/>
        <v>0.1</v>
      </c>
      <c r="N285" s="134">
        <f t="shared" si="14"/>
        <v>0</v>
      </c>
    </row>
    <row r="286" spans="1:14">
      <c r="A286" s="132" t="s">
        <v>244</v>
      </c>
      <c r="B286" s="132" t="s">
        <v>91</v>
      </c>
      <c r="C286" s="132" t="s">
        <v>150</v>
      </c>
      <c r="D286" s="132">
        <v>4200</v>
      </c>
      <c r="E286" s="133">
        <v>0.22</v>
      </c>
      <c r="F286" s="133">
        <v>50.8</v>
      </c>
      <c r="G286" s="133">
        <v>0</v>
      </c>
      <c r="H286" s="133">
        <v>0.69099999999999995</v>
      </c>
      <c r="I286" s="133">
        <v>3.5999999999999997E-2</v>
      </c>
      <c r="J286" s="133">
        <v>0.26200000000000001</v>
      </c>
      <c r="K286" s="133">
        <v>0.25677897371000002</v>
      </c>
      <c r="L286" s="134">
        <f t="shared" si="12"/>
        <v>0.2848021190408847</v>
      </c>
      <c r="M286" s="134">
        <f t="shared" si="13"/>
        <v>0.5</v>
      </c>
      <c r="N286" s="134">
        <f t="shared" si="14"/>
        <v>0.1</v>
      </c>
    </row>
    <row r="287" spans="1:14">
      <c r="A287" s="132" t="s">
        <v>244</v>
      </c>
      <c r="B287" s="132" t="s">
        <v>91</v>
      </c>
      <c r="C287" s="132" t="s">
        <v>150</v>
      </c>
      <c r="D287" s="132">
        <v>3200</v>
      </c>
      <c r="E287" s="133">
        <v>0.22</v>
      </c>
      <c r="F287" s="133">
        <v>50.8</v>
      </c>
      <c r="G287" s="133">
        <v>0</v>
      </c>
      <c r="H287" s="133">
        <v>0.69099999999999995</v>
      </c>
      <c r="I287" s="133">
        <v>3.5999999999999997E-2</v>
      </c>
      <c r="J287" s="133">
        <v>0.26200000000000001</v>
      </c>
      <c r="K287" s="133">
        <v>3.08449886937</v>
      </c>
      <c r="L287" s="134">
        <f t="shared" si="12"/>
        <v>3.4211205126472457</v>
      </c>
      <c r="M287" s="134">
        <f t="shared" si="13"/>
        <v>6.4</v>
      </c>
      <c r="N287" s="134">
        <f t="shared" si="14"/>
        <v>1</v>
      </c>
    </row>
    <row r="288" spans="1:14">
      <c r="A288" s="132" t="s">
        <v>244</v>
      </c>
      <c r="B288" s="132" t="s">
        <v>91</v>
      </c>
      <c r="C288" s="132" t="s">
        <v>150</v>
      </c>
      <c r="D288" s="132">
        <v>1320</v>
      </c>
      <c r="E288" s="133">
        <v>0.22</v>
      </c>
      <c r="F288" s="133">
        <v>50.8</v>
      </c>
      <c r="G288" s="133">
        <v>0</v>
      </c>
      <c r="H288" s="133">
        <v>1.395</v>
      </c>
      <c r="I288" s="133">
        <v>0.33900000000000002</v>
      </c>
      <c r="J288" s="133">
        <v>0.39300000000000002</v>
      </c>
      <c r="K288" s="133">
        <v>5.5773128626799999E-2</v>
      </c>
      <c r="L288" s="134">
        <f t="shared" si="12"/>
        <v>9.2789754096407162E-2</v>
      </c>
      <c r="M288" s="134">
        <f t="shared" si="13"/>
        <v>0.4</v>
      </c>
      <c r="N288" s="134">
        <f t="shared" si="14"/>
        <v>0.1</v>
      </c>
    </row>
    <row r="289" spans="1:14">
      <c r="A289" s="132" t="s">
        <v>244</v>
      </c>
      <c r="B289" s="132" t="s">
        <v>91</v>
      </c>
      <c r="C289" s="132" t="s">
        <v>150</v>
      </c>
      <c r="D289" s="132">
        <v>8200</v>
      </c>
      <c r="E289" s="133">
        <v>0.22</v>
      </c>
      <c r="F289" s="133">
        <v>50.8</v>
      </c>
      <c r="G289" s="133">
        <v>0</v>
      </c>
      <c r="H289" s="133">
        <v>0.72099999999999997</v>
      </c>
      <c r="I289" s="133">
        <v>0.17</v>
      </c>
      <c r="J289" s="133">
        <v>0.43099999999999999</v>
      </c>
      <c r="K289" s="133">
        <v>1.38509104384E-2</v>
      </c>
      <c r="L289" s="134">
        <f t="shared" si="12"/>
        <v>2.5271909488890024E-2</v>
      </c>
      <c r="M289" s="134">
        <f t="shared" si="13"/>
        <v>0</v>
      </c>
      <c r="N289" s="134">
        <f t="shared" si="14"/>
        <v>0</v>
      </c>
    </row>
    <row r="290" spans="1:14">
      <c r="A290" s="132" t="s">
        <v>244</v>
      </c>
      <c r="B290" s="132" t="s">
        <v>91</v>
      </c>
      <c r="C290" s="132" t="s">
        <v>150</v>
      </c>
      <c r="D290" s="132">
        <v>1550</v>
      </c>
      <c r="E290" s="133">
        <v>0.22</v>
      </c>
      <c r="F290" s="133">
        <v>50.8</v>
      </c>
      <c r="G290" s="133">
        <v>0</v>
      </c>
      <c r="H290" s="133">
        <v>0.72099999999999997</v>
      </c>
      <c r="I290" s="133">
        <v>0.17</v>
      </c>
      <c r="J290" s="133">
        <v>0.34100000000000003</v>
      </c>
      <c r="K290" s="133">
        <v>8.5520467476099995</v>
      </c>
      <c r="L290" s="134">
        <f t="shared" si="12"/>
        <v>12.345449616624876</v>
      </c>
      <c r="M290" s="134">
        <f t="shared" si="13"/>
        <v>24.2</v>
      </c>
      <c r="N290" s="134">
        <f t="shared" si="14"/>
        <v>7.6</v>
      </c>
    </row>
    <row r="291" spans="1:14">
      <c r="A291" s="132" t="s">
        <v>244</v>
      </c>
      <c r="B291" s="132" t="s">
        <v>91</v>
      </c>
      <c r="C291" s="132" t="s">
        <v>150</v>
      </c>
      <c r="D291" s="132">
        <v>1550</v>
      </c>
      <c r="E291" s="133">
        <v>0.22</v>
      </c>
      <c r="F291" s="133">
        <v>50.8</v>
      </c>
      <c r="G291" s="133">
        <v>0</v>
      </c>
      <c r="H291" s="133">
        <v>0.72099999999999997</v>
      </c>
      <c r="I291" s="133">
        <v>0.17</v>
      </c>
      <c r="J291" s="133">
        <v>0.34100000000000003</v>
      </c>
      <c r="K291" s="133">
        <v>1.0223212838600001E-2</v>
      </c>
      <c r="L291" s="134">
        <f t="shared" si="12"/>
        <v>1.4757889280041675E-2</v>
      </c>
      <c r="M291" s="134">
        <f t="shared" si="13"/>
        <v>0</v>
      </c>
      <c r="N291" s="134">
        <f t="shared" si="14"/>
        <v>0</v>
      </c>
    </row>
    <row r="292" spans="1:14">
      <c r="A292" s="132" t="s">
        <v>244</v>
      </c>
      <c r="B292" s="132" t="s">
        <v>95</v>
      </c>
      <c r="C292" s="132" t="s">
        <v>150</v>
      </c>
      <c r="D292" s="132">
        <v>4200</v>
      </c>
      <c r="E292" s="133">
        <v>0.22</v>
      </c>
      <c r="F292" s="133">
        <v>50.8</v>
      </c>
      <c r="G292" s="133">
        <v>0</v>
      </c>
      <c r="H292" s="133">
        <v>0.69099999999999995</v>
      </c>
      <c r="I292" s="133">
        <v>3.5999999999999997E-2</v>
      </c>
      <c r="J292" s="133">
        <v>0.26200000000000001</v>
      </c>
      <c r="K292" s="133">
        <v>0.42563417772399997</v>
      </c>
      <c r="L292" s="134">
        <f t="shared" si="12"/>
        <v>0.47208505431961251</v>
      </c>
      <c r="M292" s="134">
        <f t="shared" si="13"/>
        <v>0.9</v>
      </c>
      <c r="N292" s="134">
        <f t="shared" si="14"/>
        <v>0.1</v>
      </c>
    </row>
    <row r="293" spans="1:14">
      <c r="A293" s="132" t="s">
        <v>244</v>
      </c>
      <c r="B293" s="132" t="s">
        <v>95</v>
      </c>
      <c r="C293" s="132" t="s">
        <v>150</v>
      </c>
      <c r="D293" s="132">
        <v>4200</v>
      </c>
      <c r="E293" s="133">
        <v>0.22</v>
      </c>
      <c r="F293" s="133">
        <v>50.8</v>
      </c>
      <c r="G293" s="133">
        <v>0</v>
      </c>
      <c r="H293" s="133">
        <v>0.69099999999999995</v>
      </c>
      <c r="I293" s="133">
        <v>3.5999999999999997E-2</v>
      </c>
      <c r="J293" s="133">
        <v>0.26200000000000001</v>
      </c>
      <c r="K293" s="133">
        <v>5.0496065448799997E-2</v>
      </c>
      <c r="L293" s="134">
        <f t="shared" si="12"/>
        <v>5.6006869391445703E-2</v>
      </c>
      <c r="M293" s="134">
        <f t="shared" si="13"/>
        <v>0.1</v>
      </c>
      <c r="N293" s="134">
        <f t="shared" si="14"/>
        <v>0</v>
      </c>
    </row>
    <row r="294" spans="1:14">
      <c r="A294" s="132" t="s">
        <v>244</v>
      </c>
      <c r="B294" s="132" t="s">
        <v>95</v>
      </c>
      <c r="C294" s="132" t="s">
        <v>150</v>
      </c>
      <c r="D294" s="132">
        <v>4110</v>
      </c>
      <c r="E294" s="133">
        <v>0.22</v>
      </c>
      <c r="F294" s="133">
        <v>50.8</v>
      </c>
      <c r="G294" s="133">
        <v>0</v>
      </c>
      <c r="H294" s="133">
        <v>0.69099999999999995</v>
      </c>
      <c r="I294" s="133">
        <v>3.5999999999999997E-2</v>
      </c>
      <c r="J294" s="133">
        <v>0.26200000000000001</v>
      </c>
      <c r="K294" s="133">
        <v>1.9930418104400001</v>
      </c>
      <c r="L294" s="134">
        <f t="shared" si="12"/>
        <v>2.2105491066860186</v>
      </c>
      <c r="M294" s="134">
        <f t="shared" si="13"/>
        <v>4.2</v>
      </c>
      <c r="N294" s="134">
        <f t="shared" si="14"/>
        <v>0.7</v>
      </c>
    </row>
    <row r="295" spans="1:14">
      <c r="A295" s="132" t="s">
        <v>244</v>
      </c>
      <c r="B295" s="132" t="s">
        <v>95</v>
      </c>
      <c r="C295" s="132" t="s">
        <v>150</v>
      </c>
      <c r="D295" s="132">
        <v>1320</v>
      </c>
      <c r="E295" s="133">
        <v>0.22</v>
      </c>
      <c r="F295" s="133">
        <v>50.8</v>
      </c>
      <c r="G295" s="133">
        <v>0</v>
      </c>
      <c r="H295" s="133">
        <v>1.395</v>
      </c>
      <c r="I295" s="133">
        <v>0.33900000000000002</v>
      </c>
      <c r="J295" s="133">
        <v>0.39300000000000002</v>
      </c>
      <c r="K295" s="133">
        <v>1.55943263716</v>
      </c>
      <c r="L295" s="134">
        <f t="shared" si="12"/>
        <v>2.5944280784430922</v>
      </c>
      <c r="M295" s="134">
        <f t="shared" si="13"/>
        <v>9.8000000000000007</v>
      </c>
      <c r="N295" s="134">
        <f t="shared" si="14"/>
        <v>2.7</v>
      </c>
    </row>
    <row r="296" spans="1:14">
      <c r="A296" s="132" t="s">
        <v>244</v>
      </c>
      <c r="B296" s="132" t="s">
        <v>95</v>
      </c>
      <c r="C296" s="132" t="s">
        <v>150</v>
      </c>
      <c r="D296" s="132">
        <v>1400</v>
      </c>
      <c r="E296" s="133">
        <v>0.22</v>
      </c>
      <c r="F296" s="133">
        <v>50.8</v>
      </c>
      <c r="G296" s="133">
        <v>0</v>
      </c>
      <c r="H296" s="133">
        <v>0.70899999999999996</v>
      </c>
      <c r="I296" s="133">
        <v>0.11700000000000001</v>
      </c>
      <c r="J296" s="133">
        <v>0.43099999999999999</v>
      </c>
      <c r="K296" s="133">
        <v>0.96439724097500001</v>
      </c>
      <c r="L296" s="134">
        <f t="shared" si="12"/>
        <v>1.759607059308286</v>
      </c>
      <c r="M296" s="134">
        <f t="shared" si="13"/>
        <v>3.4</v>
      </c>
      <c r="N296" s="134">
        <f t="shared" si="14"/>
        <v>0.8</v>
      </c>
    </row>
    <row r="297" spans="1:14">
      <c r="A297" s="132" t="s">
        <v>245</v>
      </c>
      <c r="B297" s="132" t="s">
        <v>95</v>
      </c>
      <c r="C297" s="132" t="s">
        <v>150</v>
      </c>
      <c r="D297" s="132">
        <v>5300</v>
      </c>
      <c r="E297" s="133">
        <v>0.22</v>
      </c>
      <c r="F297" s="133">
        <v>50.8</v>
      </c>
      <c r="G297" s="133">
        <v>0</v>
      </c>
      <c r="H297" s="133">
        <v>0.505</v>
      </c>
      <c r="I297" s="133">
        <v>6.8000000000000005E-2</v>
      </c>
      <c r="J297" s="133">
        <v>5.2999999999999999E-2</v>
      </c>
      <c r="K297" s="133">
        <v>8.2143037405300004E-2</v>
      </c>
      <c r="L297" s="134">
        <f t="shared" si="12"/>
        <v>1.8430159492502474E-2</v>
      </c>
      <c r="M297" s="134">
        <f t="shared" si="13"/>
        <v>0</v>
      </c>
      <c r="N297" s="134">
        <f t="shared" si="14"/>
        <v>0</v>
      </c>
    </row>
    <row r="298" spans="1:14">
      <c r="A298" s="132" t="s">
        <v>245</v>
      </c>
      <c r="B298" s="132" t="s">
        <v>95</v>
      </c>
      <c r="C298" s="132" t="s">
        <v>150</v>
      </c>
      <c r="D298" s="132">
        <v>1320</v>
      </c>
      <c r="E298" s="133">
        <v>0.22</v>
      </c>
      <c r="F298" s="133">
        <v>50.8</v>
      </c>
      <c r="G298" s="133">
        <v>0</v>
      </c>
      <c r="H298" s="133">
        <v>1.395</v>
      </c>
      <c r="I298" s="133">
        <v>0.33900000000000002</v>
      </c>
      <c r="J298" s="133">
        <v>0.39300000000000002</v>
      </c>
      <c r="K298" s="133">
        <v>8.5946864379899998E-2</v>
      </c>
      <c r="L298" s="134">
        <f t="shared" si="12"/>
        <v>0.14298979826883965</v>
      </c>
      <c r="M298" s="134">
        <f t="shared" si="13"/>
        <v>0.5</v>
      </c>
      <c r="N298" s="134">
        <f t="shared" si="14"/>
        <v>0.2</v>
      </c>
    </row>
    <row r="299" spans="1:14">
      <c r="A299" s="132" t="s">
        <v>245</v>
      </c>
      <c r="B299" s="132" t="s">
        <v>95</v>
      </c>
      <c r="C299" s="132" t="s">
        <v>150</v>
      </c>
      <c r="D299" s="132">
        <v>1550</v>
      </c>
      <c r="E299" s="133">
        <v>0.22</v>
      </c>
      <c r="F299" s="133">
        <v>50.8</v>
      </c>
      <c r="G299" s="133">
        <v>0</v>
      </c>
      <c r="H299" s="133">
        <v>0.72099999999999997</v>
      </c>
      <c r="I299" s="133">
        <v>0.17</v>
      </c>
      <c r="J299" s="133">
        <v>0.34100000000000003</v>
      </c>
      <c r="K299" s="133">
        <v>0.95485438447600002</v>
      </c>
      <c r="L299" s="134">
        <f t="shared" si="12"/>
        <v>1.3783959609500711</v>
      </c>
      <c r="M299" s="134">
        <f t="shared" si="13"/>
        <v>2.7</v>
      </c>
      <c r="N299" s="134">
        <f t="shared" si="14"/>
        <v>0.8</v>
      </c>
    </row>
    <row r="300" spans="1:14">
      <c r="A300" s="132" t="s">
        <v>245</v>
      </c>
      <c r="B300" s="132" t="s">
        <v>95</v>
      </c>
      <c r="C300" s="132" t="s">
        <v>150</v>
      </c>
      <c r="D300" s="132">
        <v>1411</v>
      </c>
      <c r="E300" s="133">
        <v>0.22</v>
      </c>
      <c r="F300" s="133">
        <v>50.8</v>
      </c>
      <c r="G300" s="133">
        <v>0</v>
      </c>
      <c r="H300" s="133">
        <v>1.4430000000000001</v>
      </c>
      <c r="I300" s="133">
        <v>0.22500000000000001</v>
      </c>
      <c r="J300" s="133">
        <v>0.43099999999999999</v>
      </c>
      <c r="K300" s="133">
        <v>0.30289928377999997</v>
      </c>
      <c r="L300" s="134">
        <f t="shared" si="12"/>
        <v>0.55265993654219525</v>
      </c>
      <c r="M300" s="134">
        <f t="shared" si="13"/>
        <v>2.2000000000000002</v>
      </c>
      <c r="N300" s="134">
        <f t="shared" si="14"/>
        <v>0.4</v>
      </c>
    </row>
    <row r="301" spans="1:14">
      <c r="A301" s="132" t="s">
        <v>245</v>
      </c>
      <c r="B301" s="132" t="s">
        <v>91</v>
      </c>
      <c r="C301" s="132" t="s">
        <v>150</v>
      </c>
      <c r="D301" s="132">
        <v>5300</v>
      </c>
      <c r="E301" s="133">
        <v>0.22</v>
      </c>
      <c r="F301" s="133">
        <v>50.8</v>
      </c>
      <c r="G301" s="133">
        <v>0</v>
      </c>
      <c r="H301" s="133">
        <v>0.505</v>
      </c>
      <c r="I301" s="133">
        <v>6.8000000000000005E-2</v>
      </c>
      <c r="J301" s="133">
        <v>5.2999999999999999E-2</v>
      </c>
      <c r="K301" s="133">
        <v>1.7751796205299999</v>
      </c>
      <c r="L301" s="134">
        <f t="shared" si="12"/>
        <v>0.39829113419291429</v>
      </c>
      <c r="M301" s="134">
        <f t="shared" si="13"/>
        <v>0.5</v>
      </c>
      <c r="N301" s="134">
        <f t="shared" si="14"/>
        <v>0.5</v>
      </c>
    </row>
    <row r="302" spans="1:14">
      <c r="A302" s="132" t="s">
        <v>245</v>
      </c>
      <c r="B302" s="132" t="s">
        <v>91</v>
      </c>
      <c r="C302" s="132" t="s">
        <v>150</v>
      </c>
      <c r="D302" s="132">
        <v>1320</v>
      </c>
      <c r="E302" s="133">
        <v>0.22</v>
      </c>
      <c r="F302" s="133">
        <v>50.8</v>
      </c>
      <c r="G302" s="133">
        <v>0</v>
      </c>
      <c r="H302" s="133">
        <v>1.395</v>
      </c>
      <c r="I302" s="133">
        <v>0.33900000000000002</v>
      </c>
      <c r="J302" s="133">
        <v>0.39300000000000002</v>
      </c>
      <c r="K302" s="133">
        <v>9.4259383152699994E-3</v>
      </c>
      <c r="L302" s="134">
        <f t="shared" si="12"/>
        <v>1.5681933575114698E-2</v>
      </c>
      <c r="M302" s="134">
        <f t="shared" si="13"/>
        <v>0.1</v>
      </c>
      <c r="N302" s="134">
        <f t="shared" si="14"/>
        <v>0</v>
      </c>
    </row>
    <row r="303" spans="1:14">
      <c r="A303" s="132" t="s">
        <v>245</v>
      </c>
      <c r="B303" s="132" t="s">
        <v>91</v>
      </c>
      <c r="C303" s="132" t="s">
        <v>150</v>
      </c>
      <c r="D303" s="132">
        <v>1550</v>
      </c>
      <c r="E303" s="133">
        <v>0.22</v>
      </c>
      <c r="F303" s="133">
        <v>50.8</v>
      </c>
      <c r="G303" s="133">
        <v>0</v>
      </c>
      <c r="H303" s="133">
        <v>0.72099999999999997</v>
      </c>
      <c r="I303" s="133">
        <v>0.17</v>
      </c>
      <c r="J303" s="133">
        <v>0.34100000000000003</v>
      </c>
      <c r="K303" s="133">
        <v>3.12957106608</v>
      </c>
      <c r="L303" s="134">
        <f t="shared" si="12"/>
        <v>4.5177444719575517</v>
      </c>
      <c r="M303" s="134">
        <f t="shared" si="13"/>
        <v>8.9</v>
      </c>
      <c r="N303" s="134">
        <f t="shared" si="14"/>
        <v>2.8</v>
      </c>
    </row>
    <row r="304" spans="1:14">
      <c r="A304" s="132" t="s">
        <v>245</v>
      </c>
      <c r="B304" s="132" t="s">
        <v>91</v>
      </c>
      <c r="C304" s="132" t="s">
        <v>150</v>
      </c>
      <c r="D304" s="132">
        <v>1411</v>
      </c>
      <c r="E304" s="133">
        <v>0.22</v>
      </c>
      <c r="F304" s="133">
        <v>50.8</v>
      </c>
      <c r="G304" s="133">
        <v>0</v>
      </c>
      <c r="H304" s="133">
        <v>1.4430000000000001</v>
      </c>
      <c r="I304" s="133">
        <v>0.22500000000000001</v>
      </c>
      <c r="J304" s="133">
        <v>0.43099999999999999</v>
      </c>
      <c r="K304" s="133">
        <v>0.68789517007199996</v>
      </c>
      <c r="L304" s="134">
        <f t="shared" si="12"/>
        <v>1.2551105974743686</v>
      </c>
      <c r="M304" s="134">
        <f t="shared" si="13"/>
        <v>4.9000000000000004</v>
      </c>
      <c r="N304" s="134">
        <f t="shared" si="14"/>
        <v>0.9</v>
      </c>
    </row>
    <row r="305" spans="1:14">
      <c r="A305" s="132" t="s">
        <v>246</v>
      </c>
      <c r="B305" s="132" t="s">
        <v>95</v>
      </c>
      <c r="C305" s="132" t="s">
        <v>150</v>
      </c>
      <c r="D305" s="132">
        <v>4110</v>
      </c>
      <c r="E305" s="133">
        <v>0.22</v>
      </c>
      <c r="F305" s="133">
        <v>50.8</v>
      </c>
      <c r="G305" s="133">
        <v>0</v>
      </c>
      <c r="H305" s="133">
        <v>0.69099999999999995</v>
      </c>
      <c r="I305" s="133">
        <v>3.5999999999999997E-2</v>
      </c>
      <c r="J305" s="133">
        <v>0.26200000000000001</v>
      </c>
      <c r="K305" s="133">
        <v>0.58262021943800002</v>
      </c>
      <c r="L305" s="134">
        <f t="shared" si="12"/>
        <v>0.64620350605266708</v>
      </c>
      <c r="M305" s="134">
        <f t="shared" si="13"/>
        <v>1.2</v>
      </c>
      <c r="N305" s="134">
        <f t="shared" si="14"/>
        <v>0.2</v>
      </c>
    </row>
    <row r="306" spans="1:14">
      <c r="A306" s="132" t="s">
        <v>246</v>
      </c>
      <c r="B306" s="132" t="s">
        <v>95</v>
      </c>
      <c r="C306" s="132" t="s">
        <v>150</v>
      </c>
      <c r="D306" s="132">
        <v>1210</v>
      </c>
      <c r="E306" s="133">
        <v>0.22</v>
      </c>
      <c r="F306" s="133">
        <v>50.8</v>
      </c>
      <c r="G306" s="133">
        <v>0</v>
      </c>
      <c r="H306" s="133">
        <v>1.2450000000000001</v>
      </c>
      <c r="I306" s="133">
        <v>0.21299999999999999</v>
      </c>
      <c r="J306" s="133">
        <v>0.28799999999999998</v>
      </c>
      <c r="K306" s="133">
        <v>5.8903895014999999E-2</v>
      </c>
      <c r="L306" s="134">
        <f t="shared" si="12"/>
        <v>7.1815628802287992E-2</v>
      </c>
      <c r="M306" s="134">
        <f t="shared" si="13"/>
        <v>0.2</v>
      </c>
      <c r="N306" s="134">
        <f t="shared" si="14"/>
        <v>0.1</v>
      </c>
    </row>
    <row r="307" spans="1:14">
      <c r="A307" s="132" t="s">
        <v>246</v>
      </c>
      <c r="B307" s="132" t="s">
        <v>95</v>
      </c>
      <c r="C307" s="132" t="s">
        <v>150</v>
      </c>
      <c r="D307" s="132">
        <v>1400</v>
      </c>
      <c r="E307" s="133">
        <v>0.22</v>
      </c>
      <c r="F307" s="133">
        <v>50.8</v>
      </c>
      <c r="G307" s="133">
        <v>0</v>
      </c>
      <c r="H307" s="133">
        <v>0.70899999999999996</v>
      </c>
      <c r="I307" s="133">
        <v>0.11700000000000001</v>
      </c>
      <c r="J307" s="133">
        <v>0.43099999999999999</v>
      </c>
      <c r="K307" s="133">
        <v>7.9112919498199993E-6</v>
      </c>
      <c r="L307" s="134">
        <f t="shared" si="12"/>
        <v>1.443467958190991E-5</v>
      </c>
      <c r="M307" s="134">
        <f t="shared" si="13"/>
        <v>0</v>
      </c>
      <c r="N307" s="134">
        <f t="shared" si="14"/>
        <v>0</v>
      </c>
    </row>
    <row r="308" spans="1:14">
      <c r="A308" s="132" t="s">
        <v>246</v>
      </c>
      <c r="B308" s="132" t="s">
        <v>95</v>
      </c>
      <c r="C308" s="132" t="s">
        <v>150</v>
      </c>
      <c r="D308" s="132">
        <v>4200</v>
      </c>
      <c r="E308" s="133">
        <v>0.22</v>
      </c>
      <c r="F308" s="133">
        <v>50.8</v>
      </c>
      <c r="G308" s="133">
        <v>0</v>
      </c>
      <c r="H308" s="133">
        <v>0.69099999999999995</v>
      </c>
      <c r="I308" s="133">
        <v>3.5999999999999997E-2</v>
      </c>
      <c r="J308" s="133">
        <v>0.26200000000000001</v>
      </c>
      <c r="K308" s="133">
        <v>0.93754266567199995</v>
      </c>
      <c r="L308" s="134">
        <f t="shared" si="12"/>
        <v>1.0398598219190041</v>
      </c>
      <c r="M308" s="134">
        <f t="shared" si="13"/>
        <v>2</v>
      </c>
      <c r="N308" s="134">
        <f t="shared" si="14"/>
        <v>0.3</v>
      </c>
    </row>
    <row r="309" spans="1:14">
      <c r="A309" s="132" t="s">
        <v>246</v>
      </c>
      <c r="B309" s="132" t="s">
        <v>95</v>
      </c>
      <c r="C309" s="132" t="s">
        <v>150</v>
      </c>
      <c r="D309" s="132">
        <v>1210</v>
      </c>
      <c r="E309" s="133">
        <v>0.22</v>
      </c>
      <c r="F309" s="133">
        <v>50.8</v>
      </c>
      <c r="G309" s="133">
        <v>0</v>
      </c>
      <c r="H309" s="133">
        <v>1.2450000000000001</v>
      </c>
      <c r="I309" s="133">
        <v>0.21299999999999999</v>
      </c>
      <c r="J309" s="133">
        <v>0.28799999999999998</v>
      </c>
      <c r="K309" s="133">
        <v>0.79660544483100004</v>
      </c>
      <c r="L309" s="134">
        <f t="shared" si="12"/>
        <v>0.97122135833795509</v>
      </c>
      <c r="M309" s="134">
        <f t="shared" si="13"/>
        <v>3.3</v>
      </c>
      <c r="N309" s="134">
        <f t="shared" si="14"/>
        <v>0.7</v>
      </c>
    </row>
    <row r="310" spans="1:14">
      <c r="A310" s="132" t="s">
        <v>246</v>
      </c>
      <c r="B310" s="132" t="s">
        <v>95</v>
      </c>
      <c r="C310" s="132" t="s">
        <v>150</v>
      </c>
      <c r="D310" s="132">
        <v>1550</v>
      </c>
      <c r="E310" s="133">
        <v>0.22</v>
      </c>
      <c r="F310" s="133">
        <v>50.8</v>
      </c>
      <c r="G310" s="133">
        <v>0</v>
      </c>
      <c r="H310" s="133">
        <v>0.72099999999999997</v>
      </c>
      <c r="I310" s="133">
        <v>0.17</v>
      </c>
      <c r="J310" s="133">
        <v>0.34100000000000003</v>
      </c>
      <c r="K310" s="133">
        <v>0.15558093688899999</v>
      </c>
      <c r="L310" s="134">
        <f t="shared" si="12"/>
        <v>0.22459145446173076</v>
      </c>
      <c r="M310" s="134">
        <f t="shared" si="13"/>
        <v>0.4</v>
      </c>
      <c r="N310" s="134">
        <f t="shared" si="14"/>
        <v>0.1</v>
      </c>
    </row>
    <row r="311" spans="1:14">
      <c r="A311" s="132" t="s">
        <v>246</v>
      </c>
      <c r="B311" s="132" t="s">
        <v>95</v>
      </c>
      <c r="C311" s="132" t="s">
        <v>150</v>
      </c>
      <c r="D311" s="132">
        <v>1400</v>
      </c>
      <c r="E311" s="133">
        <v>0.22</v>
      </c>
      <c r="F311" s="133">
        <v>50.8</v>
      </c>
      <c r="G311" s="133">
        <v>0</v>
      </c>
      <c r="H311" s="133">
        <v>0.70899999999999996</v>
      </c>
      <c r="I311" s="133">
        <v>0.11700000000000001</v>
      </c>
      <c r="J311" s="133">
        <v>0.43099999999999999</v>
      </c>
      <c r="K311" s="133">
        <v>5.1246836870199999E-2</v>
      </c>
      <c r="L311" s="134">
        <f t="shared" si="12"/>
        <v>9.3503270325471247E-2</v>
      </c>
      <c r="M311" s="134">
        <f t="shared" si="13"/>
        <v>0.2</v>
      </c>
      <c r="N311" s="134">
        <f t="shared" si="14"/>
        <v>0</v>
      </c>
    </row>
    <row r="312" spans="1:14">
      <c r="A312" s="132" t="s">
        <v>246</v>
      </c>
      <c r="B312" s="132" t="s">
        <v>95</v>
      </c>
      <c r="C312" s="132" t="s">
        <v>150</v>
      </c>
      <c r="D312" s="132">
        <v>4110</v>
      </c>
      <c r="E312" s="133">
        <v>0.22</v>
      </c>
      <c r="F312" s="133">
        <v>50.8</v>
      </c>
      <c r="G312" s="133">
        <v>0</v>
      </c>
      <c r="H312" s="133">
        <v>0.69099999999999995</v>
      </c>
      <c r="I312" s="133">
        <v>3.5999999999999997E-2</v>
      </c>
      <c r="J312" s="133">
        <v>0.26200000000000001</v>
      </c>
      <c r="K312" s="133">
        <v>0.25529354761700002</v>
      </c>
      <c r="L312" s="134">
        <f t="shared" si="12"/>
        <v>0.28315458344693528</v>
      </c>
      <c r="M312" s="134">
        <f t="shared" si="13"/>
        <v>0.5</v>
      </c>
      <c r="N312" s="134">
        <f t="shared" si="14"/>
        <v>0.1</v>
      </c>
    </row>
    <row r="313" spans="1:14">
      <c r="A313" s="132" t="s">
        <v>246</v>
      </c>
      <c r="B313" s="132" t="s">
        <v>95</v>
      </c>
      <c r="C313" s="132" t="s">
        <v>150</v>
      </c>
      <c r="D313" s="132">
        <v>1210</v>
      </c>
      <c r="E313" s="133">
        <v>0.22</v>
      </c>
      <c r="F313" s="133">
        <v>50.8</v>
      </c>
      <c r="G313" s="133">
        <v>0</v>
      </c>
      <c r="H313" s="133">
        <v>1.2450000000000001</v>
      </c>
      <c r="I313" s="133">
        <v>0.21299999999999999</v>
      </c>
      <c r="J313" s="133">
        <v>0.28799999999999998</v>
      </c>
      <c r="K313" s="133">
        <v>6.8311592380799993E-2</v>
      </c>
      <c r="L313" s="134">
        <f t="shared" si="12"/>
        <v>8.3285493430671334E-2</v>
      </c>
      <c r="M313" s="134">
        <f t="shared" si="13"/>
        <v>0.3</v>
      </c>
      <c r="N313" s="134">
        <f t="shared" si="14"/>
        <v>0.1</v>
      </c>
    </row>
    <row r="314" spans="1:14">
      <c r="A314" s="132" t="s">
        <v>246</v>
      </c>
      <c r="B314" s="132" t="s">
        <v>95</v>
      </c>
      <c r="C314" s="132" t="s">
        <v>150</v>
      </c>
      <c r="D314" s="132">
        <v>1400</v>
      </c>
      <c r="E314" s="133">
        <v>0.22</v>
      </c>
      <c r="F314" s="133">
        <v>50.8</v>
      </c>
      <c r="G314" s="133">
        <v>0</v>
      </c>
      <c r="H314" s="133">
        <v>0.70899999999999996</v>
      </c>
      <c r="I314" s="133">
        <v>0.11700000000000001</v>
      </c>
      <c r="J314" s="133">
        <v>0.43099999999999999</v>
      </c>
      <c r="K314" s="133">
        <v>0.14516304394900001</v>
      </c>
      <c r="L314" s="134">
        <f t="shared" si="12"/>
        <v>0.2648596512212138</v>
      </c>
      <c r="M314" s="134">
        <f t="shared" si="13"/>
        <v>0.5</v>
      </c>
      <c r="N314" s="134">
        <f t="shared" si="14"/>
        <v>0.1</v>
      </c>
    </row>
    <row r="315" spans="1:14">
      <c r="A315" s="132" t="s">
        <v>246</v>
      </c>
      <c r="B315" s="131"/>
      <c r="C315" s="132" t="s">
        <v>150</v>
      </c>
      <c r="D315" s="132">
        <v>1550</v>
      </c>
      <c r="E315" s="133">
        <v>0.22</v>
      </c>
      <c r="F315" s="133">
        <v>50.8</v>
      </c>
      <c r="G315" s="133">
        <v>0</v>
      </c>
      <c r="H315" s="133">
        <v>0.72099999999999997</v>
      </c>
      <c r="I315" s="133">
        <v>0.17</v>
      </c>
      <c r="J315" s="133">
        <v>0.34100000000000003</v>
      </c>
      <c r="K315" s="133">
        <v>0.17098838025400001</v>
      </c>
      <c r="L315" s="134">
        <f t="shared" si="12"/>
        <v>0.24683312612199929</v>
      </c>
      <c r="M315" s="134">
        <f t="shared" si="13"/>
        <v>0.5</v>
      </c>
      <c r="N315" s="134">
        <f t="shared" si="14"/>
        <v>0.2</v>
      </c>
    </row>
    <row r="316" spans="1:14">
      <c r="A316" s="132" t="s">
        <v>246</v>
      </c>
      <c r="B316" s="132" t="s">
        <v>95</v>
      </c>
      <c r="C316" s="132" t="s">
        <v>150</v>
      </c>
      <c r="D316" s="132">
        <v>1330</v>
      </c>
      <c r="E316" s="133">
        <v>0.22</v>
      </c>
      <c r="F316" s="133">
        <v>50.8</v>
      </c>
      <c r="G316" s="133">
        <v>0</v>
      </c>
      <c r="H316" s="133">
        <v>1.395</v>
      </c>
      <c r="I316" s="133">
        <v>0.33900000000000002</v>
      </c>
      <c r="J316" s="133">
        <v>0.39300000000000002</v>
      </c>
      <c r="K316" s="133">
        <v>9.1423481330799999E-3</v>
      </c>
      <c r="L316" s="134">
        <f t="shared" si="12"/>
        <v>1.5210124589005197E-2</v>
      </c>
      <c r="M316" s="134">
        <f t="shared" si="13"/>
        <v>0.1</v>
      </c>
      <c r="N316" s="134">
        <f t="shared" si="14"/>
        <v>0</v>
      </c>
    </row>
    <row r="317" spans="1:14">
      <c r="A317" s="132" t="s">
        <v>246</v>
      </c>
      <c r="B317" s="132" t="s">
        <v>95</v>
      </c>
      <c r="C317" s="132" t="s">
        <v>150</v>
      </c>
      <c r="D317" s="132">
        <v>2210</v>
      </c>
      <c r="E317" s="133">
        <v>0.22</v>
      </c>
      <c r="F317" s="133">
        <v>50.8</v>
      </c>
      <c r="G317" s="133">
        <v>0</v>
      </c>
      <c r="H317" s="133">
        <v>1.347</v>
      </c>
      <c r="I317" s="133">
        <v>0.27400000000000002</v>
      </c>
      <c r="J317" s="133">
        <v>0.315</v>
      </c>
      <c r="K317" s="133">
        <v>1.5449483146699999E-2</v>
      </c>
      <c r="L317" s="134">
        <f t="shared" si="12"/>
        <v>2.0601885776124446E-2</v>
      </c>
      <c r="M317" s="134">
        <f t="shared" si="13"/>
        <v>0.1</v>
      </c>
      <c r="N317" s="134">
        <f t="shared" si="14"/>
        <v>0</v>
      </c>
    </row>
    <row r="318" spans="1:14">
      <c r="A318" s="132" t="s">
        <v>246</v>
      </c>
      <c r="B318" s="132" t="s">
        <v>95</v>
      </c>
      <c r="C318" s="132" t="s">
        <v>150</v>
      </c>
      <c r="D318" s="132">
        <v>1550</v>
      </c>
      <c r="E318" s="133">
        <v>0.22</v>
      </c>
      <c r="F318" s="133">
        <v>50.8</v>
      </c>
      <c r="G318" s="133">
        <v>0</v>
      </c>
      <c r="H318" s="133">
        <v>0.72099999999999997</v>
      </c>
      <c r="I318" s="133">
        <v>0.17</v>
      </c>
      <c r="J318" s="133">
        <v>0.34100000000000003</v>
      </c>
      <c r="K318" s="133">
        <v>0.54085846292499995</v>
      </c>
      <c r="L318" s="134">
        <f t="shared" si="12"/>
        <v>0.78076524846309914</v>
      </c>
      <c r="M318" s="134">
        <f t="shared" si="13"/>
        <v>1.5</v>
      </c>
      <c r="N318" s="134">
        <f t="shared" si="14"/>
        <v>0.5</v>
      </c>
    </row>
    <row r="319" spans="1:14">
      <c r="A319" s="132" t="s">
        <v>246</v>
      </c>
      <c r="B319" s="132" t="s">
        <v>93</v>
      </c>
      <c r="C319" s="132" t="s">
        <v>150</v>
      </c>
      <c r="D319" s="132">
        <v>1550</v>
      </c>
      <c r="E319" s="133">
        <v>0.22</v>
      </c>
      <c r="F319" s="133">
        <v>50.8</v>
      </c>
      <c r="G319" s="133">
        <v>0</v>
      </c>
      <c r="H319" s="133">
        <v>0.72099999999999997</v>
      </c>
      <c r="I319" s="133">
        <v>0.17</v>
      </c>
      <c r="J319" s="133">
        <v>0.34100000000000003</v>
      </c>
      <c r="K319" s="133">
        <v>0.457909587289</v>
      </c>
      <c r="L319" s="134">
        <f t="shared" si="12"/>
        <v>0.66102301655749074</v>
      </c>
      <c r="M319" s="134">
        <f t="shared" si="13"/>
        <v>1.3</v>
      </c>
      <c r="N319" s="134">
        <f t="shared" si="14"/>
        <v>0.4</v>
      </c>
    </row>
    <row r="320" spans="1:14">
      <c r="A320" s="132" t="s">
        <v>246</v>
      </c>
      <c r="B320" s="132" t="s">
        <v>91</v>
      </c>
      <c r="C320" s="132" t="s">
        <v>150</v>
      </c>
      <c r="D320" s="132">
        <v>1210</v>
      </c>
      <c r="E320" s="133">
        <v>0.22</v>
      </c>
      <c r="F320" s="133">
        <v>50.8</v>
      </c>
      <c r="G320" s="133">
        <v>0</v>
      </c>
      <c r="H320" s="133">
        <v>1.2450000000000001</v>
      </c>
      <c r="I320" s="133">
        <v>0.21299999999999999</v>
      </c>
      <c r="J320" s="133">
        <v>0.28799999999999998</v>
      </c>
      <c r="K320" s="133">
        <v>0.24371383244600001</v>
      </c>
      <c r="L320" s="134">
        <f t="shared" si="12"/>
        <v>0.29713590451816319</v>
      </c>
      <c r="M320" s="134">
        <f t="shared" si="13"/>
        <v>1</v>
      </c>
      <c r="N320" s="134">
        <f t="shared" si="14"/>
        <v>0.2</v>
      </c>
    </row>
    <row r="321" spans="1:14">
      <c r="A321" s="132" t="s">
        <v>246</v>
      </c>
      <c r="B321" s="132" t="s">
        <v>91</v>
      </c>
      <c r="C321" s="132" t="s">
        <v>150</v>
      </c>
      <c r="D321" s="132">
        <v>1550</v>
      </c>
      <c r="E321" s="133">
        <v>0.22</v>
      </c>
      <c r="F321" s="133">
        <v>50.8</v>
      </c>
      <c r="G321" s="133">
        <v>0</v>
      </c>
      <c r="H321" s="133">
        <v>0.72099999999999997</v>
      </c>
      <c r="I321" s="133">
        <v>0.17</v>
      </c>
      <c r="J321" s="133">
        <v>0.34100000000000003</v>
      </c>
      <c r="K321" s="133">
        <v>2.1713140433200002</v>
      </c>
      <c r="L321" s="134">
        <f t="shared" si="12"/>
        <v>3.1344365758019754</v>
      </c>
      <c r="M321" s="134">
        <f t="shared" si="13"/>
        <v>6.1</v>
      </c>
      <c r="N321" s="134">
        <f t="shared" si="14"/>
        <v>1.9</v>
      </c>
    </row>
    <row r="322" spans="1:14">
      <c r="A322" s="132" t="s">
        <v>246</v>
      </c>
      <c r="B322" s="132" t="s">
        <v>95</v>
      </c>
      <c r="C322" s="132" t="s">
        <v>150</v>
      </c>
      <c r="D322" s="132">
        <v>1210</v>
      </c>
      <c r="E322" s="133">
        <v>0.22</v>
      </c>
      <c r="F322" s="133">
        <v>50.8</v>
      </c>
      <c r="G322" s="133">
        <v>0</v>
      </c>
      <c r="H322" s="133">
        <v>1.2450000000000001</v>
      </c>
      <c r="I322" s="133">
        <v>0.21299999999999999</v>
      </c>
      <c r="J322" s="133">
        <v>0.28799999999999998</v>
      </c>
      <c r="K322" s="133">
        <v>8.5655153060299999E-2</v>
      </c>
      <c r="L322" s="134">
        <f t="shared" si="12"/>
        <v>0.10443076261111774</v>
      </c>
      <c r="M322" s="134">
        <f t="shared" si="13"/>
        <v>0.4</v>
      </c>
      <c r="N322" s="134">
        <f t="shared" si="14"/>
        <v>0.1</v>
      </c>
    </row>
    <row r="323" spans="1:14">
      <c r="A323" s="132" t="s">
        <v>246</v>
      </c>
      <c r="B323" s="132" t="s">
        <v>95</v>
      </c>
      <c r="C323" s="132" t="s">
        <v>150</v>
      </c>
      <c r="D323" s="132">
        <v>1400</v>
      </c>
      <c r="E323" s="133">
        <v>0.22</v>
      </c>
      <c r="F323" s="133">
        <v>50.8</v>
      </c>
      <c r="G323" s="133">
        <v>0</v>
      </c>
      <c r="H323" s="133">
        <v>0.70899999999999996</v>
      </c>
      <c r="I323" s="133">
        <v>0.11700000000000001</v>
      </c>
      <c r="J323" s="133">
        <v>0.43099999999999999</v>
      </c>
      <c r="K323" s="133">
        <v>0.390442644191</v>
      </c>
      <c r="L323" s="134">
        <f t="shared" ref="L323:L386" si="15">F323*J323*K323/12</f>
        <v>0.7123886338360923</v>
      </c>
      <c r="M323" s="134">
        <f t="shared" ref="M323:M386" si="16">ROUND(2.721*H323*L323,1)</f>
        <v>1.4</v>
      </c>
      <c r="N323" s="134">
        <f t="shared" ref="N323:N386" si="17">ROUND((2.721*I323*L323)+(E323*K323),1)</f>
        <v>0.3</v>
      </c>
    </row>
    <row r="324" spans="1:14">
      <c r="A324" s="132" t="s">
        <v>247</v>
      </c>
      <c r="B324" s="132" t="s">
        <v>95</v>
      </c>
      <c r="C324" s="132" t="s">
        <v>150</v>
      </c>
      <c r="D324" s="132">
        <v>1320</v>
      </c>
      <c r="E324" s="133">
        <v>0.22</v>
      </c>
      <c r="F324" s="133">
        <v>50.8</v>
      </c>
      <c r="G324" s="133">
        <v>0</v>
      </c>
      <c r="H324" s="133">
        <v>1.395</v>
      </c>
      <c r="I324" s="133">
        <v>0.33900000000000002</v>
      </c>
      <c r="J324" s="133">
        <v>0.39300000000000002</v>
      </c>
      <c r="K324" s="133">
        <v>0.11598748788799999</v>
      </c>
      <c r="L324" s="134">
        <f t="shared" si="15"/>
        <v>0.1929683835992656</v>
      </c>
      <c r="M324" s="134">
        <f t="shared" si="16"/>
        <v>0.7</v>
      </c>
      <c r="N324" s="134">
        <f t="shared" si="17"/>
        <v>0.2</v>
      </c>
    </row>
    <row r="325" spans="1:14">
      <c r="A325" s="132" t="s">
        <v>247</v>
      </c>
      <c r="B325" s="132" t="s">
        <v>95</v>
      </c>
      <c r="C325" s="132" t="s">
        <v>150</v>
      </c>
      <c r="D325" s="132">
        <v>1400</v>
      </c>
      <c r="E325" s="133">
        <v>0.22</v>
      </c>
      <c r="F325" s="133">
        <v>50.8</v>
      </c>
      <c r="G325" s="133">
        <v>0</v>
      </c>
      <c r="H325" s="133">
        <v>0.70899999999999996</v>
      </c>
      <c r="I325" s="133">
        <v>0.11700000000000001</v>
      </c>
      <c r="J325" s="133">
        <v>0.43099999999999999</v>
      </c>
      <c r="K325" s="133">
        <v>6.5983736710000004E-2</v>
      </c>
      <c r="L325" s="134">
        <f t="shared" si="15"/>
        <v>0.12039172654317566</v>
      </c>
      <c r="M325" s="134">
        <f t="shared" si="16"/>
        <v>0.2</v>
      </c>
      <c r="N325" s="134">
        <f t="shared" si="17"/>
        <v>0.1</v>
      </c>
    </row>
    <row r="326" spans="1:14">
      <c r="A326" s="132" t="s">
        <v>247</v>
      </c>
      <c r="B326" s="132" t="s">
        <v>95</v>
      </c>
      <c r="C326" s="132" t="s">
        <v>150</v>
      </c>
      <c r="D326" s="132">
        <v>8140</v>
      </c>
      <c r="E326" s="133">
        <v>0.22</v>
      </c>
      <c r="F326" s="133">
        <v>50.8</v>
      </c>
      <c r="G326" s="133">
        <v>0</v>
      </c>
      <c r="H326" s="133">
        <v>0.98599999999999999</v>
      </c>
      <c r="I326" s="133">
        <v>0.14299999999999999</v>
      </c>
      <c r="J326" s="133">
        <v>0.44600000000000001</v>
      </c>
      <c r="K326" s="133">
        <v>5.3758544724800003E-2</v>
      </c>
      <c r="L326" s="134">
        <f t="shared" si="15"/>
        <v>0.10149971634340406</v>
      </c>
      <c r="M326" s="134">
        <f t="shared" si="16"/>
        <v>0.3</v>
      </c>
      <c r="N326" s="134">
        <f t="shared" si="17"/>
        <v>0.1</v>
      </c>
    </row>
    <row r="327" spans="1:14">
      <c r="A327" s="132" t="s">
        <v>247</v>
      </c>
      <c r="B327" s="132" t="s">
        <v>95</v>
      </c>
      <c r="C327" s="132" t="s">
        <v>150</v>
      </c>
      <c r="D327" s="132">
        <v>1411</v>
      </c>
      <c r="E327" s="133">
        <v>0.22</v>
      </c>
      <c r="F327" s="133">
        <v>50.8</v>
      </c>
      <c r="G327" s="133">
        <v>0</v>
      </c>
      <c r="H327" s="133">
        <v>1.4430000000000001</v>
      </c>
      <c r="I327" s="133">
        <v>0.22500000000000001</v>
      </c>
      <c r="J327" s="133">
        <v>0.43099999999999999</v>
      </c>
      <c r="K327" s="133">
        <v>0.47503568429499998</v>
      </c>
      <c r="L327" s="134">
        <f t="shared" si="15"/>
        <v>0.86673427504184719</v>
      </c>
      <c r="M327" s="134">
        <f t="shared" si="16"/>
        <v>3.4</v>
      </c>
      <c r="N327" s="134">
        <f t="shared" si="17"/>
        <v>0.6</v>
      </c>
    </row>
    <row r="328" spans="1:14">
      <c r="A328" s="132" t="s">
        <v>247</v>
      </c>
      <c r="B328" s="132" t="s">
        <v>95</v>
      </c>
      <c r="C328" s="132" t="s">
        <v>150</v>
      </c>
      <c r="D328" s="132">
        <v>2210</v>
      </c>
      <c r="E328" s="133">
        <v>0.22</v>
      </c>
      <c r="F328" s="133">
        <v>50.8</v>
      </c>
      <c r="G328" s="133">
        <v>0</v>
      </c>
      <c r="H328" s="133">
        <v>1.347</v>
      </c>
      <c r="I328" s="133">
        <v>0.27400000000000002</v>
      </c>
      <c r="J328" s="133">
        <v>0.315</v>
      </c>
      <c r="K328" s="133">
        <v>0.400850953477</v>
      </c>
      <c r="L328" s="134">
        <f t="shared" si="15"/>
        <v>0.5345347464615795</v>
      </c>
      <c r="M328" s="134">
        <f t="shared" si="16"/>
        <v>2</v>
      </c>
      <c r="N328" s="134">
        <f t="shared" si="17"/>
        <v>0.5</v>
      </c>
    </row>
    <row r="329" spans="1:14">
      <c r="A329" s="132" t="s">
        <v>247</v>
      </c>
      <c r="B329" s="132" t="s">
        <v>91</v>
      </c>
      <c r="C329" s="132" t="s">
        <v>150</v>
      </c>
      <c r="D329" s="132">
        <v>2210</v>
      </c>
      <c r="E329" s="133">
        <v>0.22</v>
      </c>
      <c r="F329" s="133">
        <v>50.8</v>
      </c>
      <c r="G329" s="133">
        <v>0</v>
      </c>
      <c r="H329" s="133">
        <v>1.347</v>
      </c>
      <c r="I329" s="133">
        <v>0.27400000000000002</v>
      </c>
      <c r="J329" s="133">
        <v>0.315</v>
      </c>
      <c r="K329" s="133">
        <v>0.18509677707899999</v>
      </c>
      <c r="L329" s="134">
        <f t="shared" si="15"/>
        <v>0.24682655223484648</v>
      </c>
      <c r="M329" s="134">
        <f t="shared" si="16"/>
        <v>0.9</v>
      </c>
      <c r="N329" s="134">
        <f t="shared" si="17"/>
        <v>0.2</v>
      </c>
    </row>
    <row r="330" spans="1:14">
      <c r="A330" s="132" t="s">
        <v>247</v>
      </c>
      <c r="B330" s="132" t="s">
        <v>95</v>
      </c>
      <c r="C330" s="132" t="s">
        <v>150</v>
      </c>
      <c r="D330" s="132">
        <v>4110</v>
      </c>
      <c r="E330" s="133">
        <v>0.22</v>
      </c>
      <c r="F330" s="133">
        <v>50.8</v>
      </c>
      <c r="G330" s="133">
        <v>0</v>
      </c>
      <c r="H330" s="133">
        <v>0.69099999999999995</v>
      </c>
      <c r="I330" s="133">
        <v>3.5999999999999997E-2</v>
      </c>
      <c r="J330" s="133">
        <v>0.26200000000000001</v>
      </c>
      <c r="K330" s="133">
        <v>1.48071824731</v>
      </c>
      <c r="L330" s="134">
        <f t="shared" si="15"/>
        <v>1.6423139653664311</v>
      </c>
      <c r="M330" s="134">
        <f t="shared" si="16"/>
        <v>3.1</v>
      </c>
      <c r="N330" s="134">
        <f t="shared" si="17"/>
        <v>0.5</v>
      </c>
    </row>
    <row r="331" spans="1:14">
      <c r="A331" s="132" t="s">
        <v>247</v>
      </c>
      <c r="B331" s="132" t="s">
        <v>95</v>
      </c>
      <c r="C331" s="132" t="s">
        <v>150</v>
      </c>
      <c r="D331" s="132">
        <v>1400</v>
      </c>
      <c r="E331" s="133">
        <v>0.22</v>
      </c>
      <c r="F331" s="133">
        <v>50.8</v>
      </c>
      <c r="G331" s="133">
        <v>0</v>
      </c>
      <c r="H331" s="133">
        <v>0.70899999999999996</v>
      </c>
      <c r="I331" s="133">
        <v>0.11700000000000001</v>
      </c>
      <c r="J331" s="133">
        <v>0.43099999999999999</v>
      </c>
      <c r="K331" s="133">
        <v>0.26160612908600001</v>
      </c>
      <c r="L331" s="134">
        <f t="shared" si="15"/>
        <v>0.47731782292601271</v>
      </c>
      <c r="M331" s="134">
        <f t="shared" si="16"/>
        <v>0.9</v>
      </c>
      <c r="N331" s="134">
        <f t="shared" si="17"/>
        <v>0.2</v>
      </c>
    </row>
    <row r="332" spans="1:14">
      <c r="A332" s="132" t="s">
        <v>247</v>
      </c>
      <c r="B332" s="132" t="s">
        <v>95</v>
      </c>
      <c r="C332" s="132" t="s">
        <v>150</v>
      </c>
      <c r="D332" s="132">
        <v>4110</v>
      </c>
      <c r="E332" s="133">
        <v>0.22</v>
      </c>
      <c r="F332" s="133">
        <v>50.8</v>
      </c>
      <c r="G332" s="133">
        <v>0</v>
      </c>
      <c r="H332" s="133">
        <v>0.69099999999999995</v>
      </c>
      <c r="I332" s="133">
        <v>3.5999999999999997E-2</v>
      </c>
      <c r="J332" s="133">
        <v>0.26200000000000001</v>
      </c>
      <c r="K332" s="133">
        <v>0.32536946543099998</v>
      </c>
      <c r="L332" s="134">
        <f t="shared" si="15"/>
        <v>0.36087811975836975</v>
      </c>
      <c r="M332" s="134">
        <f t="shared" si="16"/>
        <v>0.7</v>
      </c>
      <c r="N332" s="134">
        <f t="shared" si="17"/>
        <v>0.1</v>
      </c>
    </row>
    <row r="333" spans="1:14">
      <c r="A333" s="132" t="s">
        <v>247</v>
      </c>
      <c r="B333" s="132" t="s">
        <v>95</v>
      </c>
      <c r="C333" s="132" t="s">
        <v>150</v>
      </c>
      <c r="D333" s="132">
        <v>4110</v>
      </c>
      <c r="E333" s="133">
        <v>0.22</v>
      </c>
      <c r="F333" s="133">
        <v>50.8</v>
      </c>
      <c r="G333" s="133">
        <v>0</v>
      </c>
      <c r="H333" s="133">
        <v>0.69099999999999995</v>
      </c>
      <c r="I333" s="133">
        <v>3.5999999999999997E-2</v>
      </c>
      <c r="J333" s="133">
        <v>0.26200000000000001</v>
      </c>
      <c r="K333" s="133">
        <v>5.5984325624200002</v>
      </c>
      <c r="L333" s="134">
        <f t="shared" si="15"/>
        <v>6.2094081693987695</v>
      </c>
      <c r="M333" s="134">
        <f t="shared" si="16"/>
        <v>11.7</v>
      </c>
      <c r="N333" s="134">
        <f t="shared" si="17"/>
        <v>1.8</v>
      </c>
    </row>
    <row r="334" spans="1:14">
      <c r="A334" s="132" t="s">
        <v>247</v>
      </c>
      <c r="B334" s="132" t="s">
        <v>95</v>
      </c>
      <c r="C334" s="132" t="s">
        <v>150</v>
      </c>
      <c r="D334" s="132">
        <v>1320</v>
      </c>
      <c r="E334" s="133">
        <v>0.22</v>
      </c>
      <c r="F334" s="133">
        <v>50.8</v>
      </c>
      <c r="G334" s="133">
        <v>0</v>
      </c>
      <c r="H334" s="133">
        <v>1.395</v>
      </c>
      <c r="I334" s="133">
        <v>0.33900000000000002</v>
      </c>
      <c r="J334" s="133">
        <v>0.39300000000000002</v>
      </c>
      <c r="K334" s="133">
        <v>0.148807380588</v>
      </c>
      <c r="L334" s="134">
        <f t="shared" si="15"/>
        <v>0.24757083908425562</v>
      </c>
      <c r="M334" s="134">
        <f t="shared" si="16"/>
        <v>0.9</v>
      </c>
      <c r="N334" s="134">
        <f t="shared" si="17"/>
        <v>0.3</v>
      </c>
    </row>
    <row r="335" spans="1:14">
      <c r="A335" s="132" t="s">
        <v>247</v>
      </c>
      <c r="B335" s="132" t="s">
        <v>95</v>
      </c>
      <c r="C335" s="132" t="s">
        <v>150</v>
      </c>
      <c r="D335" s="132">
        <v>1400</v>
      </c>
      <c r="E335" s="133">
        <v>0.22</v>
      </c>
      <c r="F335" s="133">
        <v>50.8</v>
      </c>
      <c r="G335" s="133">
        <v>0</v>
      </c>
      <c r="H335" s="133">
        <v>0.70899999999999996</v>
      </c>
      <c r="I335" s="133">
        <v>0.11700000000000001</v>
      </c>
      <c r="J335" s="133">
        <v>0.43099999999999999</v>
      </c>
      <c r="K335" s="133">
        <v>0.71142996234599998</v>
      </c>
      <c r="L335" s="134">
        <f t="shared" si="15"/>
        <v>1.2980513949644334</v>
      </c>
      <c r="M335" s="134">
        <f t="shared" si="16"/>
        <v>2.5</v>
      </c>
      <c r="N335" s="134">
        <f t="shared" si="17"/>
        <v>0.6</v>
      </c>
    </row>
    <row r="336" spans="1:14">
      <c r="A336" s="132" t="s">
        <v>247</v>
      </c>
      <c r="B336" s="132" t="s">
        <v>95</v>
      </c>
      <c r="C336" s="132" t="s">
        <v>150</v>
      </c>
      <c r="D336" s="132">
        <v>6170</v>
      </c>
      <c r="E336" s="133">
        <v>0.22</v>
      </c>
      <c r="F336" s="133">
        <v>50.8</v>
      </c>
      <c r="G336" s="133">
        <v>0</v>
      </c>
      <c r="H336" s="133">
        <v>0.60699999999999998</v>
      </c>
      <c r="I336" s="133">
        <v>3.3000000000000002E-2</v>
      </c>
      <c r="J336" s="133">
        <v>2.5999999999999999E-2</v>
      </c>
      <c r="K336" s="133">
        <v>4.4980315842100002E-3</v>
      </c>
      <c r="L336" s="134">
        <f t="shared" si="15"/>
        <v>4.950833430353807E-4</v>
      </c>
      <c r="M336" s="134">
        <f t="shared" si="16"/>
        <v>0</v>
      </c>
      <c r="N336" s="134">
        <f t="shared" si="17"/>
        <v>0</v>
      </c>
    </row>
    <row r="337" spans="1:14">
      <c r="A337" s="132" t="s">
        <v>247</v>
      </c>
      <c r="B337" s="132" t="s">
        <v>95</v>
      </c>
      <c r="C337" s="132" t="s">
        <v>150</v>
      </c>
      <c r="D337" s="132">
        <v>8140</v>
      </c>
      <c r="E337" s="133">
        <v>0.22</v>
      </c>
      <c r="F337" s="133">
        <v>50.8</v>
      </c>
      <c r="G337" s="133">
        <v>0</v>
      </c>
      <c r="H337" s="133">
        <v>0.98599999999999999</v>
      </c>
      <c r="I337" s="133">
        <v>0.14299999999999999</v>
      </c>
      <c r="J337" s="133">
        <v>0.44600000000000001</v>
      </c>
      <c r="K337" s="133">
        <v>4.4428393273599999E-3</v>
      </c>
      <c r="L337" s="134">
        <f t="shared" si="15"/>
        <v>8.38837683934417E-3</v>
      </c>
      <c r="M337" s="134">
        <f t="shared" si="16"/>
        <v>0</v>
      </c>
      <c r="N337" s="134">
        <f t="shared" si="17"/>
        <v>0</v>
      </c>
    </row>
    <row r="338" spans="1:14">
      <c r="A338" s="132" t="s">
        <v>247</v>
      </c>
      <c r="B338" s="132" t="s">
        <v>95</v>
      </c>
      <c r="C338" s="132" t="s">
        <v>150</v>
      </c>
      <c r="D338" s="132">
        <v>1320</v>
      </c>
      <c r="E338" s="133">
        <v>0.22</v>
      </c>
      <c r="F338" s="133">
        <v>50.8</v>
      </c>
      <c r="G338" s="133">
        <v>0</v>
      </c>
      <c r="H338" s="133">
        <v>1.395</v>
      </c>
      <c r="I338" s="133">
        <v>0.33900000000000002</v>
      </c>
      <c r="J338" s="133">
        <v>0.39300000000000002</v>
      </c>
      <c r="K338" s="133">
        <v>6.6650796679800006E-2</v>
      </c>
      <c r="L338" s="134">
        <f t="shared" si="15"/>
        <v>0.11088693043618326</v>
      </c>
      <c r="M338" s="134">
        <f t="shared" si="16"/>
        <v>0.4</v>
      </c>
      <c r="N338" s="134">
        <f t="shared" si="17"/>
        <v>0.1</v>
      </c>
    </row>
    <row r="339" spans="1:14">
      <c r="A339" s="132" t="s">
        <v>247</v>
      </c>
      <c r="B339" s="132" t="s">
        <v>95</v>
      </c>
      <c r="C339" s="132" t="s">
        <v>150</v>
      </c>
      <c r="D339" s="132">
        <v>1400</v>
      </c>
      <c r="E339" s="133">
        <v>0.22</v>
      </c>
      <c r="F339" s="133">
        <v>50.8</v>
      </c>
      <c r="G339" s="133">
        <v>0</v>
      </c>
      <c r="H339" s="133">
        <v>0.70899999999999996</v>
      </c>
      <c r="I339" s="133">
        <v>0.11700000000000001</v>
      </c>
      <c r="J339" s="133">
        <v>0.43099999999999999</v>
      </c>
      <c r="K339" s="133">
        <v>0.14940692182599999</v>
      </c>
      <c r="L339" s="134">
        <f t="shared" si="15"/>
        <v>0.27260288933299204</v>
      </c>
      <c r="M339" s="134">
        <f t="shared" si="16"/>
        <v>0.5</v>
      </c>
      <c r="N339" s="134">
        <f t="shared" si="17"/>
        <v>0.1</v>
      </c>
    </row>
    <row r="340" spans="1:14">
      <c r="A340" s="132" t="s">
        <v>247</v>
      </c>
      <c r="B340" s="132" t="s">
        <v>93</v>
      </c>
      <c r="C340" s="132" t="s">
        <v>150</v>
      </c>
      <c r="D340" s="132">
        <v>4110</v>
      </c>
      <c r="E340" s="133">
        <v>0.22</v>
      </c>
      <c r="F340" s="133">
        <v>50.8</v>
      </c>
      <c r="G340" s="133">
        <v>0</v>
      </c>
      <c r="H340" s="133">
        <v>0.69099999999999995</v>
      </c>
      <c r="I340" s="133">
        <v>3.5999999999999997E-2</v>
      </c>
      <c r="J340" s="133">
        <v>0.26200000000000001</v>
      </c>
      <c r="K340" s="133">
        <v>0.348578447407</v>
      </c>
      <c r="L340" s="134">
        <f t="shared" si="15"/>
        <v>0.38661997530068387</v>
      </c>
      <c r="M340" s="134">
        <f t="shared" si="16"/>
        <v>0.7</v>
      </c>
      <c r="N340" s="134">
        <f t="shared" si="17"/>
        <v>0.1</v>
      </c>
    </row>
    <row r="341" spans="1:14">
      <c r="A341" s="132" t="s">
        <v>247</v>
      </c>
      <c r="B341" s="132" t="s">
        <v>93</v>
      </c>
      <c r="C341" s="132" t="s">
        <v>150</v>
      </c>
      <c r="D341" s="132">
        <v>4110</v>
      </c>
      <c r="E341" s="133">
        <v>0.22</v>
      </c>
      <c r="F341" s="133">
        <v>50.8</v>
      </c>
      <c r="G341" s="133">
        <v>0</v>
      </c>
      <c r="H341" s="133">
        <v>0.69099999999999995</v>
      </c>
      <c r="I341" s="133">
        <v>3.5999999999999997E-2</v>
      </c>
      <c r="J341" s="133">
        <v>0.26200000000000001</v>
      </c>
      <c r="K341" s="133">
        <v>0.58466221888199998</v>
      </c>
      <c r="L341" s="134">
        <f t="shared" si="15"/>
        <v>0.6484683557026556</v>
      </c>
      <c r="M341" s="134">
        <f t="shared" si="16"/>
        <v>1.2</v>
      </c>
      <c r="N341" s="134">
        <f t="shared" si="17"/>
        <v>0.2</v>
      </c>
    </row>
    <row r="342" spans="1:14">
      <c r="A342" s="132" t="s">
        <v>247</v>
      </c>
      <c r="B342" s="132" t="s">
        <v>93</v>
      </c>
      <c r="C342" s="132" t="s">
        <v>150</v>
      </c>
      <c r="D342" s="132">
        <v>1411</v>
      </c>
      <c r="E342" s="133">
        <v>0.22</v>
      </c>
      <c r="F342" s="133">
        <v>50.8</v>
      </c>
      <c r="G342" s="133">
        <v>0</v>
      </c>
      <c r="H342" s="133">
        <v>1.4430000000000001</v>
      </c>
      <c r="I342" s="133">
        <v>0.22500000000000001</v>
      </c>
      <c r="J342" s="133">
        <v>0.43099999999999999</v>
      </c>
      <c r="K342" s="133">
        <v>0.19352494890800001</v>
      </c>
      <c r="L342" s="134">
        <f t="shared" si="15"/>
        <v>0.35309917094590654</v>
      </c>
      <c r="M342" s="134">
        <f t="shared" si="16"/>
        <v>1.4</v>
      </c>
      <c r="N342" s="134">
        <f t="shared" si="17"/>
        <v>0.3</v>
      </c>
    </row>
    <row r="343" spans="1:14">
      <c r="A343" s="132" t="s">
        <v>247</v>
      </c>
      <c r="B343" s="132" t="s">
        <v>93</v>
      </c>
      <c r="C343" s="132" t="s">
        <v>150</v>
      </c>
      <c r="D343" s="132">
        <v>2210</v>
      </c>
      <c r="E343" s="133">
        <v>0.22</v>
      </c>
      <c r="F343" s="133">
        <v>50.8</v>
      </c>
      <c r="G343" s="133">
        <v>0</v>
      </c>
      <c r="H343" s="133">
        <v>1.347</v>
      </c>
      <c r="I343" s="133">
        <v>0.27400000000000002</v>
      </c>
      <c r="J343" s="133">
        <v>0.315</v>
      </c>
      <c r="K343" s="133">
        <v>9.6203344071700003E-2</v>
      </c>
      <c r="L343" s="134">
        <f t="shared" si="15"/>
        <v>0.12828715931961196</v>
      </c>
      <c r="M343" s="134">
        <f t="shared" si="16"/>
        <v>0.5</v>
      </c>
      <c r="N343" s="134">
        <f t="shared" si="17"/>
        <v>0.1</v>
      </c>
    </row>
    <row r="344" spans="1:14">
      <c r="A344" s="132" t="s">
        <v>247</v>
      </c>
      <c r="B344" s="132" t="s">
        <v>93</v>
      </c>
      <c r="C344" s="132" t="s">
        <v>150</v>
      </c>
      <c r="D344" s="132">
        <v>6170</v>
      </c>
      <c r="E344" s="133">
        <v>0.22</v>
      </c>
      <c r="F344" s="133">
        <v>50.8</v>
      </c>
      <c r="G344" s="133">
        <v>0</v>
      </c>
      <c r="H344" s="133">
        <v>0.60699999999999998</v>
      </c>
      <c r="I344" s="133">
        <v>3.3000000000000002E-2</v>
      </c>
      <c r="J344" s="133">
        <v>2.5999999999999999E-2</v>
      </c>
      <c r="K344" s="133">
        <v>0.103820510793</v>
      </c>
      <c r="L344" s="134">
        <f t="shared" si="15"/>
        <v>1.1427177554616199E-2</v>
      </c>
      <c r="M344" s="134">
        <f t="shared" si="16"/>
        <v>0</v>
      </c>
      <c r="N344" s="134">
        <f t="shared" si="17"/>
        <v>0</v>
      </c>
    </row>
    <row r="345" spans="1:14">
      <c r="A345" s="132" t="s">
        <v>247</v>
      </c>
      <c r="B345" s="132" t="s">
        <v>95</v>
      </c>
      <c r="C345" s="132" t="s">
        <v>150</v>
      </c>
      <c r="D345" s="132">
        <v>4110</v>
      </c>
      <c r="E345" s="133">
        <v>0.22</v>
      </c>
      <c r="F345" s="133">
        <v>50.8</v>
      </c>
      <c r="G345" s="133">
        <v>0</v>
      </c>
      <c r="H345" s="133">
        <v>0.69099999999999995</v>
      </c>
      <c r="I345" s="133">
        <v>3.5999999999999997E-2</v>
      </c>
      <c r="J345" s="133">
        <v>0.26200000000000001</v>
      </c>
      <c r="K345" s="133">
        <v>4.1592570850299999E-2</v>
      </c>
      <c r="L345" s="134">
        <f t="shared" si="15"/>
        <v>4.6131706749096078E-2</v>
      </c>
      <c r="M345" s="134">
        <f t="shared" si="16"/>
        <v>0.1</v>
      </c>
      <c r="N345" s="134">
        <f t="shared" si="17"/>
        <v>0</v>
      </c>
    </row>
    <row r="346" spans="1:14">
      <c r="A346" s="132" t="s">
        <v>248</v>
      </c>
      <c r="B346" s="132" t="s">
        <v>93</v>
      </c>
      <c r="C346" s="132" t="s">
        <v>150</v>
      </c>
      <c r="D346" s="132">
        <v>5300</v>
      </c>
      <c r="E346" s="133">
        <v>0.22</v>
      </c>
      <c r="F346" s="133">
        <v>50.8</v>
      </c>
      <c r="G346" s="133">
        <v>0</v>
      </c>
      <c r="H346" s="133">
        <v>0.505</v>
      </c>
      <c r="I346" s="133">
        <v>6.8000000000000005E-2</v>
      </c>
      <c r="J346" s="133">
        <v>5.2999999999999999E-2</v>
      </c>
      <c r="K346" s="133">
        <v>0.55464478223400004</v>
      </c>
      <c r="L346" s="134">
        <f t="shared" si="15"/>
        <v>0.1244438009739018</v>
      </c>
      <c r="M346" s="134">
        <f t="shared" si="16"/>
        <v>0.2</v>
      </c>
      <c r="N346" s="134">
        <f t="shared" si="17"/>
        <v>0.1</v>
      </c>
    </row>
    <row r="347" spans="1:14">
      <c r="A347" s="132" t="s">
        <v>248</v>
      </c>
      <c r="B347" s="132" t="s">
        <v>93</v>
      </c>
      <c r="C347" s="132" t="s">
        <v>150</v>
      </c>
      <c r="D347" s="132">
        <v>1400</v>
      </c>
      <c r="E347" s="133">
        <v>0.22</v>
      </c>
      <c r="F347" s="133">
        <v>50.8</v>
      </c>
      <c r="G347" s="133">
        <v>0</v>
      </c>
      <c r="H347" s="133">
        <v>0.70899999999999996</v>
      </c>
      <c r="I347" s="133">
        <v>0.11700000000000001</v>
      </c>
      <c r="J347" s="133">
        <v>0.43099999999999999</v>
      </c>
      <c r="K347" s="133">
        <v>0.44540536477600001</v>
      </c>
      <c r="L347" s="134">
        <f t="shared" si="15"/>
        <v>0.81267178172479715</v>
      </c>
      <c r="M347" s="134">
        <f t="shared" si="16"/>
        <v>1.6</v>
      </c>
      <c r="N347" s="134">
        <f t="shared" si="17"/>
        <v>0.4</v>
      </c>
    </row>
    <row r="348" spans="1:14">
      <c r="A348" s="132" t="s">
        <v>248</v>
      </c>
      <c r="B348" s="132" t="s">
        <v>93</v>
      </c>
      <c r="C348" s="132" t="s">
        <v>150</v>
      </c>
      <c r="D348" s="132">
        <v>1390</v>
      </c>
      <c r="E348" s="133">
        <v>0.22</v>
      </c>
      <c r="F348" s="133">
        <v>50.8</v>
      </c>
      <c r="G348" s="133">
        <v>0</v>
      </c>
      <c r="H348" s="133">
        <v>1.395</v>
      </c>
      <c r="I348" s="133">
        <v>0.33900000000000002</v>
      </c>
      <c r="J348" s="133">
        <v>0.39300000000000002</v>
      </c>
      <c r="K348" s="133">
        <v>0.766276778283</v>
      </c>
      <c r="L348" s="134">
        <f t="shared" si="15"/>
        <v>1.2748546760294273</v>
      </c>
      <c r="M348" s="134">
        <f t="shared" si="16"/>
        <v>4.8</v>
      </c>
      <c r="N348" s="134">
        <f t="shared" si="17"/>
        <v>1.3</v>
      </c>
    </row>
    <row r="349" spans="1:14">
      <c r="A349" s="132" t="s">
        <v>248</v>
      </c>
      <c r="B349" s="132" t="s">
        <v>93</v>
      </c>
      <c r="C349" s="132" t="s">
        <v>150</v>
      </c>
      <c r="D349" s="132">
        <v>4220</v>
      </c>
      <c r="E349" s="133">
        <v>0.22</v>
      </c>
      <c r="F349" s="133">
        <v>50.8</v>
      </c>
      <c r="G349" s="133">
        <v>0</v>
      </c>
      <c r="H349" s="133">
        <v>0.69099999999999995</v>
      </c>
      <c r="I349" s="133">
        <v>3.5999999999999997E-2</v>
      </c>
      <c r="J349" s="133">
        <v>0.26200000000000001</v>
      </c>
      <c r="K349" s="133">
        <v>0.30605684554000001</v>
      </c>
      <c r="L349" s="134">
        <f t="shared" si="15"/>
        <v>0.33945784928326533</v>
      </c>
      <c r="M349" s="134">
        <f t="shared" si="16"/>
        <v>0.6</v>
      </c>
      <c r="N349" s="134">
        <f t="shared" si="17"/>
        <v>0.1</v>
      </c>
    </row>
    <row r="350" spans="1:14">
      <c r="A350" s="132" t="s">
        <v>248</v>
      </c>
      <c r="B350" s="132" t="s">
        <v>93</v>
      </c>
      <c r="C350" s="132" t="s">
        <v>150</v>
      </c>
      <c r="D350" s="132">
        <v>1411</v>
      </c>
      <c r="E350" s="133">
        <v>0.22</v>
      </c>
      <c r="F350" s="133">
        <v>50.8</v>
      </c>
      <c r="G350" s="133">
        <v>0</v>
      </c>
      <c r="H350" s="133">
        <v>1.4430000000000001</v>
      </c>
      <c r="I350" s="133">
        <v>0.22500000000000001</v>
      </c>
      <c r="J350" s="133">
        <v>0.43099999999999999</v>
      </c>
      <c r="K350" s="133">
        <v>7.54365011352</v>
      </c>
      <c r="L350" s="134">
        <f t="shared" si="15"/>
        <v>13.763892542124808</v>
      </c>
      <c r="M350" s="134">
        <f t="shared" si="16"/>
        <v>54</v>
      </c>
      <c r="N350" s="134">
        <f t="shared" si="17"/>
        <v>10.1</v>
      </c>
    </row>
    <row r="351" spans="1:14">
      <c r="A351" s="132" t="s">
        <v>248</v>
      </c>
      <c r="B351" s="132" t="s">
        <v>95</v>
      </c>
      <c r="C351" s="132" t="s">
        <v>150</v>
      </c>
      <c r="D351" s="132">
        <v>1411</v>
      </c>
      <c r="E351" s="133">
        <v>0.22</v>
      </c>
      <c r="F351" s="133">
        <v>50.8</v>
      </c>
      <c r="G351" s="133">
        <v>0</v>
      </c>
      <c r="H351" s="133">
        <v>1.4430000000000001</v>
      </c>
      <c r="I351" s="133">
        <v>0.22500000000000001</v>
      </c>
      <c r="J351" s="133">
        <v>0.43099999999999999</v>
      </c>
      <c r="K351" s="133">
        <v>4.4369815038399997E-3</v>
      </c>
      <c r="L351" s="134">
        <f t="shared" si="15"/>
        <v>8.0955685525230022E-3</v>
      </c>
      <c r="M351" s="134">
        <f t="shared" si="16"/>
        <v>0</v>
      </c>
      <c r="N351" s="134">
        <f t="shared" si="17"/>
        <v>0</v>
      </c>
    </row>
    <row r="352" spans="1:14">
      <c r="A352" s="132" t="s">
        <v>248</v>
      </c>
      <c r="B352" s="132" t="s">
        <v>95</v>
      </c>
      <c r="C352" s="132" t="s">
        <v>150</v>
      </c>
      <c r="D352" s="132">
        <v>4220</v>
      </c>
      <c r="E352" s="133">
        <v>0.22</v>
      </c>
      <c r="F352" s="133">
        <v>50.8</v>
      </c>
      <c r="G352" s="133">
        <v>0</v>
      </c>
      <c r="H352" s="133">
        <v>0.69099999999999995</v>
      </c>
      <c r="I352" s="133">
        <v>3.5999999999999997E-2</v>
      </c>
      <c r="J352" s="133">
        <v>0.26200000000000001</v>
      </c>
      <c r="K352" s="133">
        <v>8.0474053303400007E-3</v>
      </c>
      <c r="L352" s="134">
        <f t="shared" si="15"/>
        <v>8.9256454987244396E-3</v>
      </c>
      <c r="M352" s="134">
        <f t="shared" si="16"/>
        <v>0</v>
      </c>
      <c r="N352" s="134">
        <f t="shared" si="17"/>
        <v>0</v>
      </c>
    </row>
    <row r="353" spans="1:14">
      <c r="A353" s="132" t="s">
        <v>248</v>
      </c>
      <c r="B353" s="132" t="s">
        <v>95</v>
      </c>
      <c r="C353" s="132" t="s">
        <v>150</v>
      </c>
      <c r="D353" s="132">
        <v>5300</v>
      </c>
      <c r="E353" s="133">
        <v>0.22</v>
      </c>
      <c r="F353" s="133">
        <v>50.8</v>
      </c>
      <c r="G353" s="133">
        <v>0</v>
      </c>
      <c r="H353" s="133">
        <v>0.505</v>
      </c>
      <c r="I353" s="133">
        <v>6.8000000000000005E-2</v>
      </c>
      <c r="J353" s="133">
        <v>5.2999999999999999E-2</v>
      </c>
      <c r="K353" s="133">
        <v>0.37467906616199997</v>
      </c>
      <c r="L353" s="134">
        <f t="shared" si="15"/>
        <v>8.4065493144547379E-2</v>
      </c>
      <c r="M353" s="134">
        <f t="shared" si="16"/>
        <v>0.1</v>
      </c>
      <c r="N353" s="134">
        <f t="shared" si="17"/>
        <v>0.1</v>
      </c>
    </row>
    <row r="354" spans="1:14">
      <c r="A354" s="132" t="s">
        <v>248</v>
      </c>
      <c r="B354" s="132" t="s">
        <v>95</v>
      </c>
      <c r="C354" s="132" t="s">
        <v>150</v>
      </c>
      <c r="D354" s="132">
        <v>1411</v>
      </c>
      <c r="E354" s="133">
        <v>0.22</v>
      </c>
      <c r="F354" s="133">
        <v>50.8</v>
      </c>
      <c r="G354" s="133">
        <v>0</v>
      </c>
      <c r="H354" s="133">
        <v>1.4430000000000001</v>
      </c>
      <c r="I354" s="133">
        <v>0.22500000000000001</v>
      </c>
      <c r="J354" s="133">
        <v>0.43099999999999999</v>
      </c>
      <c r="K354" s="133">
        <v>2.3110046996000002</v>
      </c>
      <c r="L354" s="134">
        <f t="shared" si="15"/>
        <v>4.2165821414001732</v>
      </c>
      <c r="M354" s="134">
        <f t="shared" si="16"/>
        <v>16.600000000000001</v>
      </c>
      <c r="N354" s="134">
        <f t="shared" si="17"/>
        <v>3.1</v>
      </c>
    </row>
    <row r="355" spans="1:14">
      <c r="A355" s="132" t="s">
        <v>248</v>
      </c>
      <c r="B355" s="132" t="s">
        <v>95</v>
      </c>
      <c r="C355" s="132" t="s">
        <v>150</v>
      </c>
      <c r="D355" s="132">
        <v>1400</v>
      </c>
      <c r="E355" s="133">
        <v>0.22</v>
      </c>
      <c r="F355" s="133">
        <v>50.8</v>
      </c>
      <c r="G355" s="133">
        <v>0</v>
      </c>
      <c r="H355" s="133">
        <v>0.70899999999999996</v>
      </c>
      <c r="I355" s="133">
        <v>0.11700000000000001</v>
      </c>
      <c r="J355" s="133">
        <v>0.43099999999999999</v>
      </c>
      <c r="K355" s="133">
        <v>4.782870387</v>
      </c>
      <c r="L355" s="134">
        <f t="shared" si="15"/>
        <v>8.7266658791072995</v>
      </c>
      <c r="M355" s="134">
        <f t="shared" si="16"/>
        <v>16.8</v>
      </c>
      <c r="N355" s="134">
        <f t="shared" si="17"/>
        <v>3.8</v>
      </c>
    </row>
    <row r="356" spans="1:14">
      <c r="A356" s="132" t="s">
        <v>248</v>
      </c>
      <c r="B356" s="132" t="s">
        <v>95</v>
      </c>
      <c r="C356" s="132" t="s">
        <v>150</v>
      </c>
      <c r="D356" s="132">
        <v>8140</v>
      </c>
      <c r="E356" s="133">
        <v>0.22</v>
      </c>
      <c r="F356" s="133">
        <v>50.8</v>
      </c>
      <c r="G356" s="133">
        <v>0</v>
      </c>
      <c r="H356" s="133">
        <v>0.98599999999999999</v>
      </c>
      <c r="I356" s="133">
        <v>0.14299999999999999</v>
      </c>
      <c r="J356" s="133">
        <v>0.44600000000000001</v>
      </c>
      <c r="K356" s="133">
        <v>0.156518652284</v>
      </c>
      <c r="L356" s="134">
        <f t="shared" si="15"/>
        <v>0.29551765008901093</v>
      </c>
      <c r="M356" s="134">
        <f t="shared" si="16"/>
        <v>0.8</v>
      </c>
      <c r="N356" s="134">
        <f t="shared" si="17"/>
        <v>0.1</v>
      </c>
    </row>
    <row r="357" spans="1:14">
      <c r="A357" s="132" t="s">
        <v>248</v>
      </c>
      <c r="B357" s="132" t="s">
        <v>95</v>
      </c>
      <c r="C357" s="132" t="s">
        <v>150</v>
      </c>
      <c r="D357" s="132">
        <v>1411</v>
      </c>
      <c r="E357" s="133">
        <v>0.22</v>
      </c>
      <c r="F357" s="133">
        <v>50.8</v>
      </c>
      <c r="G357" s="133">
        <v>0</v>
      </c>
      <c r="H357" s="133">
        <v>1.4430000000000001</v>
      </c>
      <c r="I357" s="133">
        <v>0.22500000000000001</v>
      </c>
      <c r="J357" s="133">
        <v>0.43099999999999999</v>
      </c>
      <c r="K357" s="133">
        <v>3.33334473197</v>
      </c>
      <c r="L357" s="134">
        <f t="shared" si="15"/>
        <v>6.0819096864613966</v>
      </c>
      <c r="M357" s="134">
        <f t="shared" si="16"/>
        <v>23.9</v>
      </c>
      <c r="N357" s="134">
        <f t="shared" si="17"/>
        <v>4.5</v>
      </c>
    </row>
    <row r="358" spans="1:14">
      <c r="A358" s="132" t="s">
        <v>248</v>
      </c>
      <c r="B358" s="132" t="s">
        <v>91</v>
      </c>
      <c r="C358" s="132" t="s">
        <v>150</v>
      </c>
      <c r="D358" s="132">
        <v>5300</v>
      </c>
      <c r="E358" s="133">
        <v>0.22</v>
      </c>
      <c r="F358" s="133">
        <v>50.8</v>
      </c>
      <c r="G358" s="133">
        <v>0</v>
      </c>
      <c r="H358" s="133">
        <v>0.505</v>
      </c>
      <c r="I358" s="133">
        <v>6.8000000000000005E-2</v>
      </c>
      <c r="J358" s="133">
        <v>5.2999999999999999E-2</v>
      </c>
      <c r="K358" s="133">
        <v>0.69852837393300005</v>
      </c>
      <c r="L358" s="134">
        <f t="shared" si="15"/>
        <v>0.15672648283143409</v>
      </c>
      <c r="M358" s="134">
        <f t="shared" si="16"/>
        <v>0.2</v>
      </c>
      <c r="N358" s="134">
        <f t="shared" si="17"/>
        <v>0.2</v>
      </c>
    </row>
    <row r="359" spans="1:14">
      <c r="A359" s="132" t="s">
        <v>248</v>
      </c>
      <c r="B359" s="132" t="s">
        <v>91</v>
      </c>
      <c r="C359" s="132" t="s">
        <v>150</v>
      </c>
      <c r="D359" s="132">
        <v>4220</v>
      </c>
      <c r="E359" s="133">
        <v>0.22</v>
      </c>
      <c r="F359" s="133">
        <v>50.8</v>
      </c>
      <c r="G359" s="133">
        <v>0</v>
      </c>
      <c r="H359" s="133">
        <v>0.69099999999999995</v>
      </c>
      <c r="I359" s="133">
        <v>3.5999999999999997E-2</v>
      </c>
      <c r="J359" s="133">
        <v>0.26200000000000001</v>
      </c>
      <c r="K359" s="133">
        <v>9.3027585869999999E-2</v>
      </c>
      <c r="L359" s="134">
        <f t="shared" si="15"/>
        <v>0.10317999640794599</v>
      </c>
      <c r="M359" s="134">
        <f t="shared" si="16"/>
        <v>0.2</v>
      </c>
      <c r="N359" s="134">
        <f t="shared" si="17"/>
        <v>0</v>
      </c>
    </row>
    <row r="360" spans="1:14">
      <c r="A360" s="132" t="s">
        <v>248</v>
      </c>
      <c r="B360" s="132" t="s">
        <v>91</v>
      </c>
      <c r="C360" s="132" t="s">
        <v>150</v>
      </c>
      <c r="D360" s="132">
        <v>1411</v>
      </c>
      <c r="E360" s="133">
        <v>0.22</v>
      </c>
      <c r="F360" s="133">
        <v>50.8</v>
      </c>
      <c r="G360" s="133">
        <v>0</v>
      </c>
      <c r="H360" s="133">
        <v>1.4430000000000001</v>
      </c>
      <c r="I360" s="133">
        <v>0.22500000000000001</v>
      </c>
      <c r="J360" s="133">
        <v>0.43099999999999999</v>
      </c>
      <c r="K360" s="133">
        <v>0.56272127771299996</v>
      </c>
      <c r="L360" s="134">
        <f t="shared" si="15"/>
        <v>1.0267224859392159</v>
      </c>
      <c r="M360" s="134">
        <f t="shared" si="16"/>
        <v>4</v>
      </c>
      <c r="N360" s="134">
        <f t="shared" si="17"/>
        <v>0.8</v>
      </c>
    </row>
    <row r="361" spans="1:14">
      <c r="A361" s="132" t="s">
        <v>249</v>
      </c>
      <c r="B361" s="132" t="s">
        <v>93</v>
      </c>
      <c r="C361" s="132" t="s">
        <v>150</v>
      </c>
      <c r="D361" s="132">
        <v>1411</v>
      </c>
      <c r="E361" s="133">
        <v>0.22</v>
      </c>
      <c r="F361" s="133">
        <v>50.8</v>
      </c>
      <c r="G361" s="133">
        <v>0</v>
      </c>
      <c r="H361" s="133">
        <v>1.4430000000000001</v>
      </c>
      <c r="I361" s="133">
        <v>0.22500000000000001</v>
      </c>
      <c r="J361" s="133">
        <v>0.43099999999999999</v>
      </c>
      <c r="K361" s="133">
        <v>0.18210816165900001</v>
      </c>
      <c r="L361" s="134">
        <f t="shared" si="15"/>
        <v>0.33226848149095611</v>
      </c>
      <c r="M361" s="134">
        <f t="shared" si="16"/>
        <v>1.3</v>
      </c>
      <c r="N361" s="134">
        <f t="shared" si="17"/>
        <v>0.2</v>
      </c>
    </row>
    <row r="362" spans="1:14">
      <c r="A362" s="132" t="s">
        <v>249</v>
      </c>
      <c r="B362" s="132" t="s">
        <v>95</v>
      </c>
      <c r="C362" s="132" t="s">
        <v>150</v>
      </c>
      <c r="D362" s="132">
        <v>8140</v>
      </c>
      <c r="E362" s="133">
        <v>0.22</v>
      </c>
      <c r="F362" s="133">
        <v>50.8</v>
      </c>
      <c r="G362" s="133">
        <v>0</v>
      </c>
      <c r="H362" s="133">
        <v>0.98599999999999999</v>
      </c>
      <c r="I362" s="133">
        <v>0.14299999999999999</v>
      </c>
      <c r="J362" s="133">
        <v>0.44600000000000001</v>
      </c>
      <c r="K362" s="133">
        <v>0.11244699515500001</v>
      </c>
      <c r="L362" s="134">
        <f t="shared" si="15"/>
        <v>0.21230742331898367</v>
      </c>
      <c r="M362" s="134">
        <f t="shared" si="16"/>
        <v>0.6</v>
      </c>
      <c r="N362" s="134">
        <f t="shared" si="17"/>
        <v>0.1</v>
      </c>
    </row>
    <row r="363" spans="1:14">
      <c r="A363" s="132" t="s">
        <v>249</v>
      </c>
      <c r="B363" s="132" t="s">
        <v>95</v>
      </c>
      <c r="C363" s="132" t="s">
        <v>150</v>
      </c>
      <c r="D363" s="132">
        <v>1400</v>
      </c>
      <c r="E363" s="133">
        <v>0.22</v>
      </c>
      <c r="F363" s="133">
        <v>50.8</v>
      </c>
      <c r="G363" s="133">
        <v>0</v>
      </c>
      <c r="H363" s="133">
        <v>0.70899999999999996</v>
      </c>
      <c r="I363" s="133">
        <v>0.11700000000000001</v>
      </c>
      <c r="J363" s="133">
        <v>0.43099999999999999</v>
      </c>
      <c r="K363" s="133">
        <v>6.2534566819999998E-2</v>
      </c>
      <c r="L363" s="134">
        <f t="shared" si="15"/>
        <v>0.11409848613421132</v>
      </c>
      <c r="M363" s="134">
        <f t="shared" si="16"/>
        <v>0.2</v>
      </c>
      <c r="N363" s="134">
        <f t="shared" si="17"/>
        <v>0.1</v>
      </c>
    </row>
    <row r="364" spans="1:14">
      <c r="A364" s="132" t="s">
        <v>249</v>
      </c>
      <c r="B364" s="132" t="s">
        <v>95</v>
      </c>
      <c r="C364" s="132" t="s">
        <v>150</v>
      </c>
      <c r="D364" s="132">
        <v>1411</v>
      </c>
      <c r="E364" s="133">
        <v>0.22</v>
      </c>
      <c r="F364" s="133">
        <v>50.8</v>
      </c>
      <c r="G364" s="133">
        <v>0</v>
      </c>
      <c r="H364" s="133">
        <v>1.4430000000000001</v>
      </c>
      <c r="I364" s="133">
        <v>0.22500000000000001</v>
      </c>
      <c r="J364" s="133">
        <v>0.43099999999999999</v>
      </c>
      <c r="K364" s="133">
        <v>8.2257115817299997</v>
      </c>
      <c r="L364" s="134">
        <f t="shared" si="15"/>
        <v>15.0083591616385</v>
      </c>
      <c r="M364" s="134">
        <f t="shared" si="16"/>
        <v>58.9</v>
      </c>
      <c r="N364" s="134">
        <f t="shared" si="17"/>
        <v>11</v>
      </c>
    </row>
    <row r="365" spans="1:14">
      <c r="A365" s="132" t="s">
        <v>249</v>
      </c>
      <c r="B365" s="132" t="s">
        <v>95</v>
      </c>
      <c r="C365" s="132" t="s">
        <v>150</v>
      </c>
      <c r="D365" s="132">
        <v>1400</v>
      </c>
      <c r="E365" s="133">
        <v>0.22</v>
      </c>
      <c r="F365" s="133">
        <v>50.8</v>
      </c>
      <c r="G365" s="133">
        <v>0</v>
      </c>
      <c r="H365" s="133">
        <v>0.70899999999999996</v>
      </c>
      <c r="I365" s="133">
        <v>0.11700000000000001</v>
      </c>
      <c r="J365" s="133">
        <v>0.43099999999999999</v>
      </c>
      <c r="K365" s="133">
        <v>0.16541167756200001</v>
      </c>
      <c r="L365" s="134">
        <f t="shared" si="15"/>
        <v>0.30180463315703981</v>
      </c>
      <c r="M365" s="134">
        <f t="shared" si="16"/>
        <v>0.6</v>
      </c>
      <c r="N365" s="134">
        <f t="shared" si="17"/>
        <v>0.1</v>
      </c>
    </row>
    <row r="366" spans="1:14">
      <c r="A366" s="132" t="s">
        <v>249</v>
      </c>
      <c r="B366" s="132" t="s">
        <v>95</v>
      </c>
      <c r="C366" s="132" t="s">
        <v>150</v>
      </c>
      <c r="D366" s="132">
        <v>1411</v>
      </c>
      <c r="E366" s="133">
        <v>0.22</v>
      </c>
      <c r="F366" s="133">
        <v>50.8</v>
      </c>
      <c r="G366" s="133">
        <v>0</v>
      </c>
      <c r="H366" s="133">
        <v>1.4430000000000001</v>
      </c>
      <c r="I366" s="133">
        <v>0.22500000000000001</v>
      </c>
      <c r="J366" s="133">
        <v>0.43099999999999999</v>
      </c>
      <c r="K366" s="133">
        <v>5.9980331482500002</v>
      </c>
      <c r="L366" s="134">
        <f t="shared" si="15"/>
        <v>10.943811347858675</v>
      </c>
      <c r="M366" s="134">
        <f t="shared" si="16"/>
        <v>43</v>
      </c>
      <c r="N366" s="134">
        <f t="shared" si="17"/>
        <v>8</v>
      </c>
    </row>
    <row r="367" spans="1:14">
      <c r="A367" s="132" t="s">
        <v>249</v>
      </c>
      <c r="B367" s="132" t="s">
        <v>95</v>
      </c>
      <c r="C367" s="132" t="s">
        <v>150</v>
      </c>
      <c r="D367" s="132">
        <v>1411</v>
      </c>
      <c r="E367" s="133">
        <v>0.22</v>
      </c>
      <c r="F367" s="133">
        <v>50.8</v>
      </c>
      <c r="G367" s="133">
        <v>0</v>
      </c>
      <c r="H367" s="133">
        <v>1.4430000000000001</v>
      </c>
      <c r="I367" s="133">
        <v>0.22500000000000001</v>
      </c>
      <c r="J367" s="133">
        <v>0.43099999999999999</v>
      </c>
      <c r="K367" s="133">
        <v>0.41967989880399997</v>
      </c>
      <c r="L367" s="134">
        <f t="shared" si="15"/>
        <v>0.76573395402781819</v>
      </c>
      <c r="M367" s="134">
        <f t="shared" si="16"/>
        <v>3</v>
      </c>
      <c r="N367" s="134">
        <f t="shared" si="17"/>
        <v>0.6</v>
      </c>
    </row>
    <row r="368" spans="1:14">
      <c r="A368" s="132" t="s">
        <v>249</v>
      </c>
      <c r="B368" s="132" t="s">
        <v>91</v>
      </c>
      <c r="C368" s="132" t="s">
        <v>150</v>
      </c>
      <c r="D368" s="132">
        <v>1411</v>
      </c>
      <c r="E368" s="133">
        <v>0.22</v>
      </c>
      <c r="F368" s="133">
        <v>50.8</v>
      </c>
      <c r="G368" s="133">
        <v>0</v>
      </c>
      <c r="H368" s="133">
        <v>1.4430000000000001</v>
      </c>
      <c r="I368" s="133">
        <v>0.22500000000000001</v>
      </c>
      <c r="J368" s="133">
        <v>0.43099999999999999</v>
      </c>
      <c r="K368" s="133">
        <v>0.152585088067</v>
      </c>
      <c r="L368" s="134">
        <f t="shared" si="15"/>
        <v>0.278401665517446</v>
      </c>
      <c r="M368" s="134">
        <f t="shared" si="16"/>
        <v>1.1000000000000001</v>
      </c>
      <c r="N368" s="134">
        <f t="shared" si="17"/>
        <v>0.2</v>
      </c>
    </row>
    <row r="369" spans="1:14">
      <c r="A369" s="132" t="s">
        <v>250</v>
      </c>
      <c r="B369" s="132" t="s">
        <v>95</v>
      </c>
      <c r="C369" s="132" t="s">
        <v>150</v>
      </c>
      <c r="D369" s="132">
        <v>8140</v>
      </c>
      <c r="E369" s="133">
        <v>0.22</v>
      </c>
      <c r="F369" s="133">
        <v>50.8</v>
      </c>
      <c r="G369" s="133">
        <v>0</v>
      </c>
      <c r="H369" s="133">
        <v>0.98599999999999999</v>
      </c>
      <c r="I369" s="133">
        <v>0.14299999999999999</v>
      </c>
      <c r="J369" s="133">
        <v>0.44600000000000001</v>
      </c>
      <c r="K369" s="133">
        <v>2.7777302273000001E-2</v>
      </c>
      <c r="L369" s="134">
        <f t="shared" si="15"/>
        <v>5.2445398511575536E-2</v>
      </c>
      <c r="M369" s="134">
        <f t="shared" si="16"/>
        <v>0.1</v>
      </c>
      <c r="N369" s="134">
        <f t="shared" si="17"/>
        <v>0</v>
      </c>
    </row>
    <row r="370" spans="1:14">
      <c r="A370" s="132" t="s">
        <v>250</v>
      </c>
      <c r="B370" s="132" t="s">
        <v>95</v>
      </c>
      <c r="C370" s="132" t="s">
        <v>150</v>
      </c>
      <c r="D370" s="132">
        <v>2210</v>
      </c>
      <c r="E370" s="133">
        <v>0.22</v>
      </c>
      <c r="F370" s="133">
        <v>50.8</v>
      </c>
      <c r="G370" s="133">
        <v>0</v>
      </c>
      <c r="H370" s="133">
        <v>1.347</v>
      </c>
      <c r="I370" s="133">
        <v>0.27400000000000002</v>
      </c>
      <c r="J370" s="133">
        <v>0.315</v>
      </c>
      <c r="K370" s="133">
        <v>0.37544476720100001</v>
      </c>
      <c r="L370" s="134">
        <f t="shared" si="15"/>
        <v>0.50065559706253349</v>
      </c>
      <c r="M370" s="134">
        <f t="shared" si="16"/>
        <v>1.8</v>
      </c>
      <c r="N370" s="134">
        <f t="shared" si="17"/>
        <v>0.5</v>
      </c>
    </row>
    <row r="371" spans="1:14">
      <c r="A371" s="132" t="s">
        <v>250</v>
      </c>
      <c r="B371" s="132" t="s">
        <v>91</v>
      </c>
      <c r="C371" s="132" t="s">
        <v>150</v>
      </c>
      <c r="D371" s="132">
        <v>6172</v>
      </c>
      <c r="E371" s="133">
        <v>0.22</v>
      </c>
      <c r="F371" s="133">
        <v>50.8</v>
      </c>
      <c r="G371" s="133">
        <v>0</v>
      </c>
      <c r="H371" s="133">
        <v>0.60699999999999998</v>
      </c>
      <c r="I371" s="133">
        <v>3.3000000000000002E-2</v>
      </c>
      <c r="J371" s="133">
        <v>2.5999999999999999E-2</v>
      </c>
      <c r="K371" s="133">
        <v>0.38515101339800001</v>
      </c>
      <c r="L371" s="134">
        <f t="shared" si="15"/>
        <v>4.2392288208006529E-2</v>
      </c>
      <c r="M371" s="134">
        <f t="shared" si="16"/>
        <v>0.1</v>
      </c>
      <c r="N371" s="134">
        <f t="shared" si="17"/>
        <v>0.1</v>
      </c>
    </row>
    <row r="372" spans="1:14">
      <c r="A372" s="132" t="s">
        <v>250</v>
      </c>
      <c r="B372" s="132" t="s">
        <v>91</v>
      </c>
      <c r="C372" s="132" t="s">
        <v>150</v>
      </c>
      <c r="D372" s="132">
        <v>2210</v>
      </c>
      <c r="E372" s="133">
        <v>0.22</v>
      </c>
      <c r="F372" s="133">
        <v>50.8</v>
      </c>
      <c r="G372" s="133">
        <v>0</v>
      </c>
      <c r="H372" s="133">
        <v>1.347</v>
      </c>
      <c r="I372" s="133">
        <v>0.27400000000000002</v>
      </c>
      <c r="J372" s="133">
        <v>0.315</v>
      </c>
      <c r="K372" s="133">
        <v>3.0245397891699999</v>
      </c>
      <c r="L372" s="134">
        <f t="shared" si="15"/>
        <v>4.0332238088581951</v>
      </c>
      <c r="M372" s="134">
        <f t="shared" si="16"/>
        <v>14.8</v>
      </c>
      <c r="N372" s="134">
        <f t="shared" si="17"/>
        <v>3.7</v>
      </c>
    </row>
    <row r="373" spans="1:14">
      <c r="A373" s="132" t="s">
        <v>250</v>
      </c>
      <c r="B373" s="132" t="s">
        <v>91</v>
      </c>
      <c r="C373" s="132" t="s">
        <v>150</v>
      </c>
      <c r="D373" s="132">
        <v>6170</v>
      </c>
      <c r="E373" s="133">
        <v>0.22</v>
      </c>
      <c r="F373" s="133">
        <v>50.8</v>
      </c>
      <c r="G373" s="133">
        <v>0</v>
      </c>
      <c r="H373" s="133">
        <v>0.60699999999999998</v>
      </c>
      <c r="I373" s="133">
        <v>3.3000000000000002E-2</v>
      </c>
      <c r="J373" s="133">
        <v>2.5999999999999999E-2</v>
      </c>
      <c r="K373" s="133">
        <v>0.210542035599</v>
      </c>
      <c r="L373" s="134">
        <f t="shared" si="15"/>
        <v>2.3173660051596601E-2</v>
      </c>
      <c r="M373" s="134">
        <f t="shared" si="16"/>
        <v>0</v>
      </c>
      <c r="N373" s="134">
        <f t="shared" si="17"/>
        <v>0</v>
      </c>
    </row>
    <row r="374" spans="1:14">
      <c r="A374" s="132" t="s">
        <v>250</v>
      </c>
      <c r="B374" s="132" t="s">
        <v>95</v>
      </c>
      <c r="C374" s="132" t="s">
        <v>150</v>
      </c>
      <c r="D374" s="132">
        <v>4110</v>
      </c>
      <c r="E374" s="133">
        <v>0.22</v>
      </c>
      <c r="F374" s="133">
        <v>50.8</v>
      </c>
      <c r="G374" s="133">
        <v>0</v>
      </c>
      <c r="H374" s="133">
        <v>0.69099999999999995</v>
      </c>
      <c r="I374" s="133">
        <v>3.5999999999999997E-2</v>
      </c>
      <c r="J374" s="133">
        <v>0.26200000000000001</v>
      </c>
      <c r="K374" s="133">
        <v>1.5438942245500001E-5</v>
      </c>
      <c r="L374" s="134">
        <f t="shared" si="15"/>
        <v>1.7123845475892234E-5</v>
      </c>
      <c r="M374" s="134">
        <f t="shared" si="16"/>
        <v>0</v>
      </c>
      <c r="N374" s="134">
        <f t="shared" si="17"/>
        <v>0</v>
      </c>
    </row>
    <row r="375" spans="1:14">
      <c r="A375" s="132" t="s">
        <v>250</v>
      </c>
      <c r="B375" s="132" t="s">
        <v>93</v>
      </c>
      <c r="C375" s="132" t="s">
        <v>150</v>
      </c>
      <c r="D375" s="132">
        <v>6172</v>
      </c>
      <c r="E375" s="133">
        <v>0.22</v>
      </c>
      <c r="F375" s="133">
        <v>50.8</v>
      </c>
      <c r="G375" s="133">
        <v>0</v>
      </c>
      <c r="H375" s="133">
        <v>0.60699999999999998</v>
      </c>
      <c r="I375" s="133">
        <v>3.3000000000000002E-2</v>
      </c>
      <c r="J375" s="133">
        <v>2.5999999999999999E-2</v>
      </c>
      <c r="K375" s="133">
        <v>0.65120019252100003</v>
      </c>
      <c r="L375" s="134">
        <f t="shared" si="15"/>
        <v>7.1675434523478063E-2</v>
      </c>
      <c r="M375" s="134">
        <f t="shared" si="16"/>
        <v>0.1</v>
      </c>
      <c r="N375" s="134">
        <f t="shared" si="17"/>
        <v>0.1</v>
      </c>
    </row>
    <row r="376" spans="1:14">
      <c r="A376" s="132" t="s">
        <v>250</v>
      </c>
      <c r="B376" s="132" t="s">
        <v>93</v>
      </c>
      <c r="C376" s="132" t="s">
        <v>150</v>
      </c>
      <c r="D376" s="132">
        <v>1210</v>
      </c>
      <c r="E376" s="133">
        <v>0.22</v>
      </c>
      <c r="F376" s="133">
        <v>50.8</v>
      </c>
      <c r="G376" s="133">
        <v>0</v>
      </c>
      <c r="H376" s="133">
        <v>1.2450000000000001</v>
      </c>
      <c r="I376" s="133">
        <v>0.21299999999999999</v>
      </c>
      <c r="J376" s="133">
        <v>0.28799999999999998</v>
      </c>
      <c r="K376" s="133">
        <v>9.9632191810599999E-2</v>
      </c>
      <c r="L376" s="134">
        <f t="shared" si="15"/>
        <v>0.1214715682554835</v>
      </c>
      <c r="M376" s="134">
        <f t="shared" si="16"/>
        <v>0.4</v>
      </c>
      <c r="N376" s="134">
        <f t="shared" si="17"/>
        <v>0.1</v>
      </c>
    </row>
    <row r="377" spans="1:14">
      <c r="A377" s="132" t="s">
        <v>250</v>
      </c>
      <c r="B377" s="132" t="s">
        <v>93</v>
      </c>
      <c r="C377" s="132" t="s">
        <v>150</v>
      </c>
      <c r="D377" s="132">
        <v>8140</v>
      </c>
      <c r="E377" s="133">
        <v>0.22</v>
      </c>
      <c r="F377" s="133">
        <v>50.8</v>
      </c>
      <c r="G377" s="133">
        <v>0</v>
      </c>
      <c r="H377" s="133">
        <v>0.98599999999999999</v>
      </c>
      <c r="I377" s="133">
        <v>0.14299999999999999</v>
      </c>
      <c r="J377" s="133">
        <v>0.44600000000000001</v>
      </c>
      <c r="K377" s="133">
        <v>9.3109322289399998E-2</v>
      </c>
      <c r="L377" s="134">
        <f t="shared" si="15"/>
        <v>0.17579660777053982</v>
      </c>
      <c r="M377" s="134">
        <f t="shared" si="16"/>
        <v>0.5</v>
      </c>
      <c r="N377" s="134">
        <f t="shared" si="17"/>
        <v>0.1</v>
      </c>
    </row>
    <row r="378" spans="1:14">
      <c r="A378" s="132" t="s">
        <v>250</v>
      </c>
      <c r="B378" s="132" t="s">
        <v>93</v>
      </c>
      <c r="C378" s="132" t="s">
        <v>150</v>
      </c>
      <c r="D378" s="132">
        <v>2210</v>
      </c>
      <c r="E378" s="133">
        <v>0.22</v>
      </c>
      <c r="F378" s="133">
        <v>50.8</v>
      </c>
      <c r="G378" s="133">
        <v>0</v>
      </c>
      <c r="H378" s="133">
        <v>1.347</v>
      </c>
      <c r="I378" s="133">
        <v>0.27400000000000002</v>
      </c>
      <c r="J378" s="133">
        <v>0.315</v>
      </c>
      <c r="K378" s="133">
        <v>9.6549189637299992</v>
      </c>
      <c r="L378" s="134">
        <f t="shared" si="15"/>
        <v>12.874834438133952</v>
      </c>
      <c r="M378" s="134">
        <f t="shared" si="16"/>
        <v>47.2</v>
      </c>
      <c r="N378" s="134">
        <f t="shared" si="17"/>
        <v>11.7</v>
      </c>
    </row>
    <row r="379" spans="1:14">
      <c r="A379" s="132" t="s">
        <v>250</v>
      </c>
      <c r="B379" s="132" t="s">
        <v>95</v>
      </c>
      <c r="C379" s="132" t="s">
        <v>150</v>
      </c>
      <c r="D379" s="132">
        <v>8140</v>
      </c>
      <c r="E379" s="133">
        <v>0.22</v>
      </c>
      <c r="F379" s="133">
        <v>50.8</v>
      </c>
      <c r="G379" s="133">
        <v>0</v>
      </c>
      <c r="H379" s="133">
        <v>0.98599999999999999</v>
      </c>
      <c r="I379" s="133">
        <v>0.14299999999999999</v>
      </c>
      <c r="J379" s="133">
        <v>0.44600000000000001</v>
      </c>
      <c r="K379" s="133">
        <v>7.9260906285400001E-2</v>
      </c>
      <c r="L379" s="134">
        <f t="shared" si="15"/>
        <v>0.14964987512725422</v>
      </c>
      <c r="M379" s="134">
        <f t="shared" si="16"/>
        <v>0.4</v>
      </c>
      <c r="N379" s="134">
        <f t="shared" si="17"/>
        <v>0.1</v>
      </c>
    </row>
    <row r="380" spans="1:14">
      <c r="A380" s="132" t="s">
        <v>250</v>
      </c>
      <c r="B380" s="132" t="s">
        <v>95</v>
      </c>
      <c r="C380" s="132" t="s">
        <v>150</v>
      </c>
      <c r="D380" s="132">
        <v>2210</v>
      </c>
      <c r="E380" s="133">
        <v>0.22</v>
      </c>
      <c r="F380" s="133">
        <v>50.8</v>
      </c>
      <c r="G380" s="133">
        <v>0</v>
      </c>
      <c r="H380" s="133">
        <v>1.347</v>
      </c>
      <c r="I380" s="133">
        <v>0.27400000000000002</v>
      </c>
      <c r="J380" s="133">
        <v>0.315</v>
      </c>
      <c r="K380" s="133">
        <v>5.5834173510000001E-3</v>
      </c>
      <c r="L380" s="134">
        <f t="shared" si="15"/>
        <v>7.4454870375584995E-3</v>
      </c>
      <c r="M380" s="134">
        <f t="shared" si="16"/>
        <v>0</v>
      </c>
      <c r="N380" s="134">
        <f t="shared" si="17"/>
        <v>0</v>
      </c>
    </row>
    <row r="381" spans="1:14">
      <c r="A381" s="132" t="s">
        <v>250</v>
      </c>
      <c r="B381" s="132" t="s">
        <v>93</v>
      </c>
      <c r="C381" s="132" t="s">
        <v>150</v>
      </c>
      <c r="D381" s="132">
        <v>4110</v>
      </c>
      <c r="E381" s="133">
        <v>0.22</v>
      </c>
      <c r="F381" s="133">
        <v>50.8</v>
      </c>
      <c r="G381" s="133">
        <v>0</v>
      </c>
      <c r="H381" s="133">
        <v>0.69099999999999995</v>
      </c>
      <c r="I381" s="133">
        <v>3.5999999999999997E-2</v>
      </c>
      <c r="J381" s="133">
        <v>0.26200000000000001</v>
      </c>
      <c r="K381" s="133">
        <v>1.10053506688</v>
      </c>
      <c r="L381" s="134">
        <f t="shared" si="15"/>
        <v>1.2206401271788374</v>
      </c>
      <c r="M381" s="134">
        <f t="shared" si="16"/>
        <v>2.2999999999999998</v>
      </c>
      <c r="N381" s="134">
        <f t="shared" si="17"/>
        <v>0.4</v>
      </c>
    </row>
    <row r="382" spans="1:14">
      <c r="A382" s="132" t="s">
        <v>250</v>
      </c>
      <c r="B382" s="132" t="s">
        <v>93</v>
      </c>
      <c r="C382" s="132" t="s">
        <v>150</v>
      </c>
      <c r="D382" s="132">
        <v>2210</v>
      </c>
      <c r="E382" s="133">
        <v>0.22</v>
      </c>
      <c r="F382" s="133">
        <v>50.8</v>
      </c>
      <c r="G382" s="133">
        <v>0</v>
      </c>
      <c r="H382" s="133">
        <v>1.347</v>
      </c>
      <c r="I382" s="133">
        <v>0.27400000000000002</v>
      </c>
      <c r="J382" s="133">
        <v>0.315</v>
      </c>
      <c r="K382" s="133">
        <v>0.53493637844700004</v>
      </c>
      <c r="L382" s="134">
        <f t="shared" si="15"/>
        <v>0.71333766065907456</v>
      </c>
      <c r="M382" s="134">
        <f t="shared" si="16"/>
        <v>2.6</v>
      </c>
      <c r="N382" s="134">
        <f t="shared" si="17"/>
        <v>0.6</v>
      </c>
    </row>
    <row r="383" spans="1:14">
      <c r="A383" s="132" t="s">
        <v>250</v>
      </c>
      <c r="B383" s="132" t="s">
        <v>93</v>
      </c>
      <c r="C383" s="132" t="s">
        <v>150</v>
      </c>
      <c r="D383" s="132">
        <v>6170</v>
      </c>
      <c r="E383" s="133">
        <v>0.22</v>
      </c>
      <c r="F383" s="133">
        <v>50.8</v>
      </c>
      <c r="G383" s="133">
        <v>0</v>
      </c>
      <c r="H383" s="133">
        <v>0.60699999999999998</v>
      </c>
      <c r="I383" s="133">
        <v>3.3000000000000002E-2</v>
      </c>
      <c r="J383" s="133">
        <v>2.5999999999999999E-2</v>
      </c>
      <c r="K383" s="133">
        <v>1.31353506785</v>
      </c>
      <c r="L383" s="134">
        <f t="shared" si="15"/>
        <v>0.14457642646802332</v>
      </c>
      <c r="M383" s="134">
        <f t="shared" si="16"/>
        <v>0.2</v>
      </c>
      <c r="N383" s="134">
        <f t="shared" si="17"/>
        <v>0.3</v>
      </c>
    </row>
    <row r="384" spans="1:14">
      <c r="A384" s="132" t="s">
        <v>250</v>
      </c>
      <c r="B384" s="132" t="s">
        <v>95</v>
      </c>
      <c r="C384" s="132" t="s">
        <v>150</v>
      </c>
      <c r="D384" s="132">
        <v>6172</v>
      </c>
      <c r="E384" s="133">
        <v>0.22</v>
      </c>
      <c r="F384" s="133">
        <v>50.8</v>
      </c>
      <c r="G384" s="133">
        <v>0</v>
      </c>
      <c r="H384" s="133">
        <v>0.60699999999999998</v>
      </c>
      <c r="I384" s="133">
        <v>3.3000000000000002E-2</v>
      </c>
      <c r="J384" s="133">
        <v>2.5999999999999999E-2</v>
      </c>
      <c r="K384" s="133">
        <v>0.967588566411</v>
      </c>
      <c r="L384" s="134">
        <f t="shared" si="15"/>
        <v>0.1064992482096374</v>
      </c>
      <c r="M384" s="134">
        <f t="shared" si="16"/>
        <v>0.2</v>
      </c>
      <c r="N384" s="134">
        <f t="shared" si="17"/>
        <v>0.2</v>
      </c>
    </row>
    <row r="385" spans="1:14">
      <c r="A385" s="132" t="s">
        <v>250</v>
      </c>
      <c r="B385" s="132" t="s">
        <v>95</v>
      </c>
      <c r="C385" s="132" t="s">
        <v>150</v>
      </c>
      <c r="D385" s="132">
        <v>6170</v>
      </c>
      <c r="E385" s="133">
        <v>0.22</v>
      </c>
      <c r="F385" s="133">
        <v>50.8</v>
      </c>
      <c r="G385" s="133">
        <v>0</v>
      </c>
      <c r="H385" s="133">
        <v>0.60699999999999998</v>
      </c>
      <c r="I385" s="133">
        <v>3.3000000000000002E-2</v>
      </c>
      <c r="J385" s="133">
        <v>2.5999999999999999E-2</v>
      </c>
      <c r="K385" s="133">
        <v>0.30522959241499997</v>
      </c>
      <c r="L385" s="134">
        <f t="shared" si="15"/>
        <v>3.3595603805144328E-2</v>
      </c>
      <c r="M385" s="134">
        <f t="shared" si="16"/>
        <v>0.1</v>
      </c>
      <c r="N385" s="134">
        <f t="shared" si="17"/>
        <v>0.1</v>
      </c>
    </row>
    <row r="386" spans="1:14">
      <c r="A386" s="132" t="s">
        <v>250</v>
      </c>
      <c r="B386" s="132" t="s">
        <v>95</v>
      </c>
      <c r="C386" s="132" t="s">
        <v>150</v>
      </c>
      <c r="D386" s="132">
        <v>8140</v>
      </c>
      <c r="E386" s="133">
        <v>0.22</v>
      </c>
      <c r="F386" s="133">
        <v>50.8</v>
      </c>
      <c r="G386" s="133">
        <v>0</v>
      </c>
      <c r="H386" s="133">
        <v>0.98599999999999999</v>
      </c>
      <c r="I386" s="133">
        <v>0.14299999999999999</v>
      </c>
      <c r="J386" s="133">
        <v>0.44600000000000001</v>
      </c>
      <c r="K386" s="133">
        <v>0.114802804503</v>
      </c>
      <c r="L386" s="134">
        <f t="shared" si="15"/>
        <v>0.2167553484219642</v>
      </c>
      <c r="M386" s="134">
        <f t="shared" si="16"/>
        <v>0.6</v>
      </c>
      <c r="N386" s="134">
        <f t="shared" si="17"/>
        <v>0.1</v>
      </c>
    </row>
    <row r="387" spans="1:14">
      <c r="A387" s="132" t="s">
        <v>250</v>
      </c>
      <c r="B387" s="132" t="s">
        <v>95</v>
      </c>
      <c r="C387" s="132" t="s">
        <v>150</v>
      </c>
      <c r="D387" s="132">
        <v>2210</v>
      </c>
      <c r="E387" s="133">
        <v>0.22</v>
      </c>
      <c r="F387" s="133">
        <v>50.8</v>
      </c>
      <c r="G387" s="133">
        <v>0</v>
      </c>
      <c r="H387" s="133">
        <v>1.347</v>
      </c>
      <c r="I387" s="133">
        <v>0.27400000000000002</v>
      </c>
      <c r="J387" s="133">
        <v>0.315</v>
      </c>
      <c r="K387" s="133">
        <v>1.4454129497899999</v>
      </c>
      <c r="L387" s="134">
        <f t="shared" ref="L387:L409" si="18">F387*J387*K387/12</f>
        <v>1.9274581685449645</v>
      </c>
      <c r="M387" s="134">
        <f t="shared" ref="M387:M409" si="19">ROUND(2.721*H387*L387,1)</f>
        <v>7.1</v>
      </c>
      <c r="N387" s="134">
        <f t="shared" ref="N387:N409" si="20">ROUND((2.721*I387*L387)+(E387*K387),1)</f>
        <v>1.8</v>
      </c>
    </row>
    <row r="388" spans="1:14">
      <c r="A388" s="132" t="s">
        <v>251</v>
      </c>
      <c r="B388" s="132" t="s">
        <v>95</v>
      </c>
      <c r="C388" s="132" t="s">
        <v>150</v>
      </c>
      <c r="D388" s="132">
        <v>4110</v>
      </c>
      <c r="E388" s="133">
        <v>0.22</v>
      </c>
      <c r="F388" s="133">
        <v>50.8</v>
      </c>
      <c r="G388" s="133">
        <v>0</v>
      </c>
      <c r="H388" s="133">
        <v>0.69099999999999995</v>
      </c>
      <c r="I388" s="133">
        <v>3.5999999999999997E-2</v>
      </c>
      <c r="J388" s="133">
        <v>0.26200000000000001</v>
      </c>
      <c r="K388" s="133">
        <v>1.2097861325799999</v>
      </c>
      <c r="L388" s="134">
        <f t="shared" si="18"/>
        <v>1.3418141258488971</v>
      </c>
      <c r="M388" s="134">
        <f t="shared" si="19"/>
        <v>2.5</v>
      </c>
      <c r="N388" s="134">
        <f t="shared" si="20"/>
        <v>0.4</v>
      </c>
    </row>
    <row r="389" spans="1:14">
      <c r="A389" s="132" t="s">
        <v>251</v>
      </c>
      <c r="B389" s="132" t="s">
        <v>95</v>
      </c>
      <c r="C389" s="132" t="s">
        <v>150</v>
      </c>
      <c r="D389" s="132">
        <v>6170</v>
      </c>
      <c r="E389" s="133">
        <v>0.22</v>
      </c>
      <c r="F389" s="133">
        <v>50.8</v>
      </c>
      <c r="G389" s="133">
        <v>0</v>
      </c>
      <c r="H389" s="133">
        <v>0.60699999999999998</v>
      </c>
      <c r="I389" s="133">
        <v>3.3000000000000002E-2</v>
      </c>
      <c r="J389" s="133">
        <v>2.5999999999999999E-2</v>
      </c>
      <c r="K389" s="133">
        <v>3.1586251140299998E-3</v>
      </c>
      <c r="L389" s="134">
        <f t="shared" si="18"/>
        <v>3.4765933755090194E-4</v>
      </c>
      <c r="M389" s="134">
        <f t="shared" si="19"/>
        <v>0</v>
      </c>
      <c r="N389" s="134">
        <f t="shared" si="20"/>
        <v>0</v>
      </c>
    </row>
    <row r="390" spans="1:14">
      <c r="A390" s="132" t="s">
        <v>251</v>
      </c>
      <c r="B390" s="132" t="s">
        <v>93</v>
      </c>
      <c r="C390" s="132" t="s">
        <v>150</v>
      </c>
      <c r="D390" s="132">
        <v>6172</v>
      </c>
      <c r="E390" s="133">
        <v>0.22</v>
      </c>
      <c r="F390" s="133">
        <v>50.8</v>
      </c>
      <c r="G390" s="133">
        <v>0</v>
      </c>
      <c r="H390" s="133">
        <v>0.60699999999999998</v>
      </c>
      <c r="I390" s="133">
        <v>3.3000000000000002E-2</v>
      </c>
      <c r="J390" s="133">
        <v>2.5999999999999999E-2</v>
      </c>
      <c r="K390" s="133">
        <v>1.5971964245800001</v>
      </c>
      <c r="L390" s="134">
        <f t="shared" si="18"/>
        <v>0.17579808646543868</v>
      </c>
      <c r="M390" s="134">
        <f t="shared" si="19"/>
        <v>0.3</v>
      </c>
      <c r="N390" s="134">
        <f t="shared" si="20"/>
        <v>0.4</v>
      </c>
    </row>
    <row r="391" spans="1:14">
      <c r="A391" s="132" t="s">
        <v>251</v>
      </c>
      <c r="B391" s="132" t="s">
        <v>93</v>
      </c>
      <c r="C391" s="132" t="s">
        <v>150</v>
      </c>
      <c r="D391" s="132">
        <v>6170</v>
      </c>
      <c r="E391" s="133">
        <v>0.22</v>
      </c>
      <c r="F391" s="133">
        <v>50.8</v>
      </c>
      <c r="G391" s="133">
        <v>0</v>
      </c>
      <c r="H391" s="133">
        <v>0.60699999999999998</v>
      </c>
      <c r="I391" s="133">
        <v>3.3000000000000002E-2</v>
      </c>
      <c r="J391" s="133">
        <v>2.5999999999999999E-2</v>
      </c>
      <c r="K391" s="133">
        <v>2.20701617345E-2</v>
      </c>
      <c r="L391" s="134">
        <f t="shared" si="18"/>
        <v>2.4291891349106334E-3</v>
      </c>
      <c r="M391" s="134">
        <f t="shared" si="19"/>
        <v>0</v>
      </c>
      <c r="N391" s="134">
        <f t="shared" si="20"/>
        <v>0</v>
      </c>
    </row>
    <row r="392" spans="1:14">
      <c r="A392" s="132" t="s">
        <v>251</v>
      </c>
      <c r="B392" s="132" t="s">
        <v>93</v>
      </c>
      <c r="C392" s="132" t="s">
        <v>150</v>
      </c>
      <c r="D392" s="132">
        <v>6170</v>
      </c>
      <c r="E392" s="133">
        <v>0.22</v>
      </c>
      <c r="F392" s="133">
        <v>50.8</v>
      </c>
      <c r="G392" s="133">
        <v>0</v>
      </c>
      <c r="H392" s="133">
        <v>0.60699999999999998</v>
      </c>
      <c r="I392" s="133">
        <v>3.3000000000000002E-2</v>
      </c>
      <c r="J392" s="133">
        <v>2.5999999999999999E-2</v>
      </c>
      <c r="K392" s="133">
        <v>7.6838216712599994E-2</v>
      </c>
      <c r="L392" s="134">
        <f t="shared" si="18"/>
        <v>8.4573263861668392E-3</v>
      </c>
      <c r="M392" s="134">
        <f t="shared" si="19"/>
        <v>0</v>
      </c>
      <c r="N392" s="134">
        <f t="shared" si="20"/>
        <v>0</v>
      </c>
    </row>
    <row r="393" spans="1:14">
      <c r="A393" s="132" t="s">
        <v>251</v>
      </c>
      <c r="B393" s="132" t="s">
        <v>93</v>
      </c>
      <c r="C393" s="132" t="s">
        <v>150</v>
      </c>
      <c r="D393" s="132">
        <v>4110</v>
      </c>
      <c r="E393" s="133">
        <v>0.22</v>
      </c>
      <c r="F393" s="133">
        <v>50.8</v>
      </c>
      <c r="G393" s="133">
        <v>0</v>
      </c>
      <c r="H393" s="133">
        <v>0.69099999999999995</v>
      </c>
      <c r="I393" s="133">
        <v>3.5999999999999997E-2</v>
      </c>
      <c r="J393" s="133">
        <v>0.26200000000000001</v>
      </c>
      <c r="K393" s="133">
        <v>5.5966794473699997</v>
      </c>
      <c r="L393" s="134">
        <f t="shared" si="18"/>
        <v>6.2074637310596463</v>
      </c>
      <c r="M393" s="134">
        <f t="shared" si="19"/>
        <v>11.7</v>
      </c>
      <c r="N393" s="134">
        <f t="shared" si="20"/>
        <v>1.8</v>
      </c>
    </row>
    <row r="394" spans="1:14">
      <c r="A394" s="132" t="s">
        <v>251</v>
      </c>
      <c r="B394" s="132" t="s">
        <v>93</v>
      </c>
      <c r="C394" s="132" t="s">
        <v>150</v>
      </c>
      <c r="D394" s="132">
        <v>4110</v>
      </c>
      <c r="E394" s="133">
        <v>0.22</v>
      </c>
      <c r="F394" s="133">
        <v>50.8</v>
      </c>
      <c r="G394" s="133">
        <v>0</v>
      </c>
      <c r="H394" s="133">
        <v>0.69099999999999995</v>
      </c>
      <c r="I394" s="133">
        <v>3.5999999999999997E-2</v>
      </c>
      <c r="J394" s="133">
        <v>0.26200000000000001</v>
      </c>
      <c r="K394" s="133">
        <v>0.63305208084300002</v>
      </c>
      <c r="L394" s="134">
        <f t="shared" si="18"/>
        <v>0.7021391645989995</v>
      </c>
      <c r="M394" s="134">
        <f t="shared" si="19"/>
        <v>1.3</v>
      </c>
      <c r="N394" s="134">
        <f t="shared" si="20"/>
        <v>0.2</v>
      </c>
    </row>
    <row r="395" spans="1:14">
      <c r="A395" s="132" t="s">
        <v>251</v>
      </c>
      <c r="B395" s="132" t="s">
        <v>93</v>
      </c>
      <c r="C395" s="132" t="s">
        <v>150</v>
      </c>
      <c r="D395" s="132">
        <v>4110</v>
      </c>
      <c r="E395" s="133">
        <v>0.22</v>
      </c>
      <c r="F395" s="133">
        <v>50.8</v>
      </c>
      <c r="G395" s="133">
        <v>0</v>
      </c>
      <c r="H395" s="133">
        <v>0.69099999999999995</v>
      </c>
      <c r="I395" s="133">
        <v>3.5999999999999997E-2</v>
      </c>
      <c r="J395" s="133">
        <v>0.26200000000000001</v>
      </c>
      <c r="K395" s="133">
        <v>0.54246549800199995</v>
      </c>
      <c r="L395" s="134">
        <f t="shared" si="18"/>
        <v>0.60166656601728485</v>
      </c>
      <c r="M395" s="134">
        <f t="shared" si="19"/>
        <v>1.1000000000000001</v>
      </c>
      <c r="N395" s="134">
        <f t="shared" si="20"/>
        <v>0.2</v>
      </c>
    </row>
    <row r="396" spans="1:14">
      <c r="A396" s="132" t="s">
        <v>251</v>
      </c>
      <c r="B396" s="132" t="s">
        <v>93</v>
      </c>
      <c r="C396" s="132" t="s">
        <v>150</v>
      </c>
      <c r="D396" s="132">
        <v>6170</v>
      </c>
      <c r="E396" s="133">
        <v>0.22</v>
      </c>
      <c r="F396" s="133">
        <v>50.8</v>
      </c>
      <c r="G396" s="133">
        <v>0</v>
      </c>
      <c r="H396" s="133">
        <v>0.60699999999999998</v>
      </c>
      <c r="I396" s="133">
        <v>3.3000000000000002E-2</v>
      </c>
      <c r="J396" s="133">
        <v>2.5999999999999999E-2</v>
      </c>
      <c r="K396" s="133">
        <v>2.4509036966400002</v>
      </c>
      <c r="L396" s="134">
        <f t="shared" si="18"/>
        <v>0.26976280021017601</v>
      </c>
      <c r="M396" s="134">
        <f t="shared" si="19"/>
        <v>0.4</v>
      </c>
      <c r="N396" s="134">
        <f t="shared" si="20"/>
        <v>0.6</v>
      </c>
    </row>
    <row r="397" spans="1:14">
      <c r="A397" s="132" t="s">
        <v>251</v>
      </c>
      <c r="B397" s="132" t="s">
        <v>95</v>
      </c>
      <c r="C397" s="132" t="s">
        <v>150</v>
      </c>
      <c r="D397" s="132">
        <v>6172</v>
      </c>
      <c r="E397" s="133">
        <v>0.22</v>
      </c>
      <c r="F397" s="133">
        <v>50.8</v>
      </c>
      <c r="G397" s="133">
        <v>0</v>
      </c>
      <c r="H397" s="133">
        <v>0.60699999999999998</v>
      </c>
      <c r="I397" s="133">
        <v>3.3000000000000002E-2</v>
      </c>
      <c r="J397" s="133">
        <v>2.5999999999999999E-2</v>
      </c>
      <c r="K397" s="133">
        <v>3.29513377408</v>
      </c>
      <c r="L397" s="134">
        <f t="shared" si="18"/>
        <v>0.36268439073373865</v>
      </c>
      <c r="M397" s="134">
        <f t="shared" si="19"/>
        <v>0.6</v>
      </c>
      <c r="N397" s="134">
        <f t="shared" si="20"/>
        <v>0.8</v>
      </c>
    </row>
    <row r="398" spans="1:14">
      <c r="A398" s="132" t="s">
        <v>251</v>
      </c>
      <c r="B398" s="132" t="s">
        <v>95</v>
      </c>
      <c r="C398" s="132" t="s">
        <v>150</v>
      </c>
      <c r="D398" s="132">
        <v>6170</v>
      </c>
      <c r="E398" s="133">
        <v>0.22</v>
      </c>
      <c r="F398" s="133">
        <v>50.8</v>
      </c>
      <c r="G398" s="133">
        <v>0</v>
      </c>
      <c r="H398" s="133">
        <v>0.60699999999999998</v>
      </c>
      <c r="I398" s="133">
        <v>3.3000000000000002E-2</v>
      </c>
      <c r="J398" s="133">
        <v>2.5999999999999999E-2</v>
      </c>
      <c r="K398" s="133">
        <v>3.4717056727900002</v>
      </c>
      <c r="L398" s="134">
        <f t="shared" si="18"/>
        <v>0.38211907105175263</v>
      </c>
      <c r="M398" s="134">
        <f t="shared" si="19"/>
        <v>0.6</v>
      </c>
      <c r="N398" s="134">
        <f t="shared" si="20"/>
        <v>0.8</v>
      </c>
    </row>
    <row r="399" spans="1:14">
      <c r="A399" s="132" t="s">
        <v>251</v>
      </c>
      <c r="B399" s="132" t="s">
        <v>95</v>
      </c>
      <c r="C399" s="132" t="s">
        <v>150</v>
      </c>
      <c r="D399" s="132">
        <v>4110</v>
      </c>
      <c r="E399" s="133">
        <v>0.22</v>
      </c>
      <c r="F399" s="133">
        <v>50.8</v>
      </c>
      <c r="G399" s="133">
        <v>0</v>
      </c>
      <c r="H399" s="133">
        <v>0.69099999999999995</v>
      </c>
      <c r="I399" s="133">
        <v>3.5999999999999997E-2</v>
      </c>
      <c r="J399" s="133">
        <v>0.26200000000000001</v>
      </c>
      <c r="K399" s="133">
        <v>2.95241362199E-3</v>
      </c>
      <c r="L399" s="134">
        <f t="shared" si="18"/>
        <v>3.2746203619365088E-3</v>
      </c>
      <c r="M399" s="134">
        <f t="shared" si="19"/>
        <v>0</v>
      </c>
      <c r="N399" s="134">
        <f t="shared" si="20"/>
        <v>0</v>
      </c>
    </row>
    <row r="400" spans="1:14">
      <c r="A400" s="132" t="s">
        <v>251</v>
      </c>
      <c r="B400" s="132" t="s">
        <v>95</v>
      </c>
      <c r="C400" s="132" t="s">
        <v>150</v>
      </c>
      <c r="D400" s="132">
        <v>6172</v>
      </c>
      <c r="E400" s="133">
        <v>0.22</v>
      </c>
      <c r="F400" s="133">
        <v>50.8</v>
      </c>
      <c r="G400" s="133">
        <v>0</v>
      </c>
      <c r="H400" s="133">
        <v>0.60699999999999998</v>
      </c>
      <c r="I400" s="133">
        <v>3.3000000000000002E-2</v>
      </c>
      <c r="J400" s="133">
        <v>2.5999999999999999E-2</v>
      </c>
      <c r="K400" s="133">
        <v>5.3868082228399998E-2</v>
      </c>
      <c r="L400" s="134">
        <f t="shared" si="18"/>
        <v>5.9290802506058934E-3</v>
      </c>
      <c r="M400" s="134">
        <f t="shared" si="19"/>
        <v>0</v>
      </c>
      <c r="N400" s="134">
        <f t="shared" si="20"/>
        <v>0</v>
      </c>
    </row>
    <row r="401" spans="1:14">
      <c r="A401" s="132" t="s">
        <v>251</v>
      </c>
      <c r="B401" s="132" t="s">
        <v>95</v>
      </c>
      <c r="C401" s="132" t="s">
        <v>150</v>
      </c>
      <c r="D401" s="132">
        <v>6170</v>
      </c>
      <c r="E401" s="133">
        <v>0.22</v>
      </c>
      <c r="F401" s="133">
        <v>50.8</v>
      </c>
      <c r="G401" s="133">
        <v>0</v>
      </c>
      <c r="H401" s="133">
        <v>0.60699999999999998</v>
      </c>
      <c r="I401" s="133">
        <v>3.3000000000000002E-2</v>
      </c>
      <c r="J401" s="133">
        <v>2.5999999999999999E-2</v>
      </c>
      <c r="K401" s="133">
        <v>2.4791407973599999</v>
      </c>
      <c r="L401" s="134">
        <f t="shared" si="18"/>
        <v>0.27287076376275732</v>
      </c>
      <c r="M401" s="134">
        <f t="shared" si="19"/>
        <v>0.5</v>
      </c>
      <c r="N401" s="134">
        <f t="shared" si="20"/>
        <v>0.6</v>
      </c>
    </row>
    <row r="402" spans="1:14">
      <c r="A402" s="132" t="s">
        <v>251</v>
      </c>
      <c r="B402" s="132" t="s">
        <v>95</v>
      </c>
      <c r="C402" s="132" t="s">
        <v>150</v>
      </c>
      <c r="D402" s="132">
        <v>4110</v>
      </c>
      <c r="E402" s="133">
        <v>0.22</v>
      </c>
      <c r="F402" s="133">
        <v>50.8</v>
      </c>
      <c r="G402" s="133">
        <v>0</v>
      </c>
      <c r="H402" s="133">
        <v>0.69099999999999995</v>
      </c>
      <c r="I402" s="133">
        <v>3.5999999999999997E-2</v>
      </c>
      <c r="J402" s="133">
        <v>0.26200000000000001</v>
      </c>
      <c r="K402" s="133">
        <v>0.81095254533299999</v>
      </c>
      <c r="L402" s="134">
        <f t="shared" si="18"/>
        <v>0.89945449978034142</v>
      </c>
      <c r="M402" s="134">
        <f t="shared" si="19"/>
        <v>1.7</v>
      </c>
      <c r="N402" s="134">
        <f t="shared" si="20"/>
        <v>0.3</v>
      </c>
    </row>
    <row r="403" spans="1:14">
      <c r="A403" s="132" t="s">
        <v>251</v>
      </c>
      <c r="B403" s="132" t="s">
        <v>95</v>
      </c>
      <c r="C403" s="132" t="s">
        <v>150</v>
      </c>
      <c r="D403" s="132">
        <v>4110</v>
      </c>
      <c r="E403" s="133">
        <v>0.22</v>
      </c>
      <c r="F403" s="133">
        <v>50.8</v>
      </c>
      <c r="G403" s="133">
        <v>0</v>
      </c>
      <c r="H403" s="133">
        <v>0.69099999999999995</v>
      </c>
      <c r="I403" s="133">
        <v>3.5999999999999997E-2</v>
      </c>
      <c r="J403" s="133">
        <v>0.26200000000000001</v>
      </c>
      <c r="K403" s="133">
        <v>4.8551257024199997E-2</v>
      </c>
      <c r="L403" s="134">
        <f t="shared" si="18"/>
        <v>5.3849817540774357E-2</v>
      </c>
      <c r="M403" s="134">
        <f t="shared" si="19"/>
        <v>0.1</v>
      </c>
      <c r="N403" s="134">
        <f t="shared" si="20"/>
        <v>0</v>
      </c>
    </row>
    <row r="404" spans="1:14">
      <c r="A404" s="132" t="s">
        <v>251</v>
      </c>
      <c r="B404" s="132" t="s">
        <v>95</v>
      </c>
      <c r="C404" s="132" t="s">
        <v>150</v>
      </c>
      <c r="D404" s="132">
        <v>4110</v>
      </c>
      <c r="E404" s="133">
        <v>0.22</v>
      </c>
      <c r="F404" s="133">
        <v>50.8</v>
      </c>
      <c r="G404" s="133">
        <v>0</v>
      </c>
      <c r="H404" s="133">
        <v>0.69099999999999995</v>
      </c>
      <c r="I404" s="133">
        <v>3.5999999999999997E-2</v>
      </c>
      <c r="J404" s="133">
        <v>0.26200000000000001</v>
      </c>
      <c r="K404" s="133">
        <v>0.22340897842499999</v>
      </c>
      <c r="L404" s="134">
        <f t="shared" si="18"/>
        <v>0.24779034493711496</v>
      </c>
      <c r="M404" s="134">
        <f t="shared" si="19"/>
        <v>0.5</v>
      </c>
      <c r="N404" s="134">
        <f t="shared" si="20"/>
        <v>0.1</v>
      </c>
    </row>
    <row r="405" spans="1:14">
      <c r="A405" s="132" t="s">
        <v>251</v>
      </c>
      <c r="B405" s="132" t="s">
        <v>95</v>
      </c>
      <c r="C405" s="132" t="s">
        <v>150</v>
      </c>
      <c r="D405" s="132">
        <v>6170</v>
      </c>
      <c r="E405" s="133">
        <v>0.22</v>
      </c>
      <c r="F405" s="133">
        <v>50.8</v>
      </c>
      <c r="G405" s="133">
        <v>0</v>
      </c>
      <c r="H405" s="133">
        <v>0.60699999999999998</v>
      </c>
      <c r="I405" s="133">
        <v>3.3000000000000002E-2</v>
      </c>
      <c r="J405" s="133">
        <v>2.5999999999999999E-2</v>
      </c>
      <c r="K405" s="133">
        <v>0.39188235583499997</v>
      </c>
      <c r="L405" s="134">
        <f t="shared" si="18"/>
        <v>4.3133184632238995E-2</v>
      </c>
      <c r="M405" s="134">
        <f t="shared" si="19"/>
        <v>0.1</v>
      </c>
      <c r="N405" s="134">
        <f t="shared" si="20"/>
        <v>0.1</v>
      </c>
    </row>
    <row r="406" spans="1:14">
      <c r="A406" s="132" t="s">
        <v>251</v>
      </c>
      <c r="B406" s="132" t="s">
        <v>95</v>
      </c>
      <c r="C406" s="132" t="s">
        <v>150</v>
      </c>
      <c r="D406" s="132">
        <v>4110</v>
      </c>
      <c r="E406" s="133">
        <v>0.22</v>
      </c>
      <c r="F406" s="133">
        <v>50.8</v>
      </c>
      <c r="G406" s="133">
        <v>0</v>
      </c>
      <c r="H406" s="133">
        <v>0.69099999999999995</v>
      </c>
      <c r="I406" s="133">
        <v>3.5999999999999997E-2</v>
      </c>
      <c r="J406" s="133">
        <v>0.26200000000000001</v>
      </c>
      <c r="K406" s="133">
        <v>0.73845959868099997</v>
      </c>
      <c r="L406" s="134">
        <f t="shared" si="18"/>
        <v>0.81905015621705302</v>
      </c>
      <c r="M406" s="134">
        <f t="shared" si="19"/>
        <v>1.5</v>
      </c>
      <c r="N406" s="134">
        <f t="shared" si="20"/>
        <v>0.2</v>
      </c>
    </row>
    <row r="407" spans="1:14">
      <c r="A407" s="132" t="s">
        <v>251</v>
      </c>
      <c r="B407" s="132" t="s">
        <v>95</v>
      </c>
      <c r="C407" s="132" t="s">
        <v>150</v>
      </c>
      <c r="D407" s="132">
        <v>4110</v>
      </c>
      <c r="E407" s="133">
        <v>0.22</v>
      </c>
      <c r="F407" s="133">
        <v>50.8</v>
      </c>
      <c r="G407" s="133">
        <v>0</v>
      </c>
      <c r="H407" s="133">
        <v>0.69099999999999995</v>
      </c>
      <c r="I407" s="133">
        <v>3.5999999999999997E-2</v>
      </c>
      <c r="J407" s="133">
        <v>0.26200000000000001</v>
      </c>
      <c r="K407" s="133">
        <v>0.29124172875900001</v>
      </c>
      <c r="L407" s="134">
        <f t="shared" si="18"/>
        <v>0.3230259094242322</v>
      </c>
      <c r="M407" s="134">
        <f t="shared" si="19"/>
        <v>0.6</v>
      </c>
      <c r="N407" s="134">
        <f t="shared" si="20"/>
        <v>0.1</v>
      </c>
    </row>
    <row r="408" spans="1:14">
      <c r="A408" s="132" t="s">
        <v>251</v>
      </c>
      <c r="B408" s="132" t="s">
        <v>95</v>
      </c>
      <c r="C408" s="132" t="s">
        <v>150</v>
      </c>
      <c r="D408" s="132">
        <v>6170</v>
      </c>
      <c r="E408" s="133">
        <v>0.22</v>
      </c>
      <c r="F408" s="133">
        <v>50.8</v>
      </c>
      <c r="G408" s="133">
        <v>0</v>
      </c>
      <c r="H408" s="133">
        <v>0.60699999999999998</v>
      </c>
      <c r="I408" s="133">
        <v>3.3000000000000002E-2</v>
      </c>
      <c r="J408" s="133">
        <v>2.5999999999999999E-2</v>
      </c>
      <c r="K408" s="133">
        <v>0.31814782461500002</v>
      </c>
      <c r="L408" s="134">
        <f t="shared" si="18"/>
        <v>3.5017470562624338E-2</v>
      </c>
      <c r="M408" s="134">
        <f t="shared" si="19"/>
        <v>0.1</v>
      </c>
      <c r="N408" s="134">
        <f t="shared" si="20"/>
        <v>0.1</v>
      </c>
    </row>
    <row r="409" spans="1:14">
      <c r="A409" s="132" t="s">
        <v>251</v>
      </c>
      <c r="B409" s="132" t="s">
        <v>93</v>
      </c>
      <c r="C409" s="132" t="s">
        <v>150</v>
      </c>
      <c r="D409" s="132">
        <v>4110</v>
      </c>
      <c r="E409" s="133">
        <v>0.22</v>
      </c>
      <c r="F409" s="133">
        <v>50.8</v>
      </c>
      <c r="G409" s="133">
        <v>0</v>
      </c>
      <c r="H409" s="133">
        <v>0.69099999999999995</v>
      </c>
      <c r="I409" s="133">
        <v>3.5999999999999997E-2</v>
      </c>
      <c r="J409" s="133">
        <v>0.26200000000000001</v>
      </c>
      <c r="K409" s="133">
        <v>2.3704945624099998</v>
      </c>
      <c r="L409" s="134">
        <f t="shared" si="18"/>
        <v>2.6291945356543445</v>
      </c>
      <c r="M409" s="134">
        <f t="shared" si="19"/>
        <v>4.9000000000000004</v>
      </c>
      <c r="N409" s="134">
        <f t="shared" si="20"/>
        <v>0.8</v>
      </c>
    </row>
    <row r="410" spans="1:14">
      <c r="K410" s="134">
        <f t="shared" ref="K410:M410" si="21">SUM(K2:K409)</f>
        <v>849.49805546986647</v>
      </c>
      <c r="L410" s="134">
        <f t="shared" si="21"/>
        <v>1042.7898711443152</v>
      </c>
      <c r="M410" s="134">
        <f t="shared" si="21"/>
        <v>3312.0999999999972</v>
      </c>
      <c r="N410">
        <f>SUM(N2:N409)</f>
        <v>752.00000000000159</v>
      </c>
    </row>
  </sheetData>
  <sortState ref="A2:I29">
    <sortCondition ref="F2:F29"/>
    <sortCondition ref="C2:C29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7"/>
  <dimension ref="A1:N251"/>
  <sheetViews>
    <sheetView workbookViewId="0">
      <pane ySplit="1" topLeftCell="A224" activePane="bottomLeft" state="frozen"/>
      <selection pane="bottomLeft" activeCell="L1" sqref="L1:N2"/>
    </sheetView>
  </sheetViews>
  <sheetFormatPr defaultRowHeight="15"/>
  <cols>
    <col min="1" max="1" width="18.5703125" bestFit="1" customWidth="1"/>
    <col min="2" max="2" width="8.140625" bestFit="1" customWidth="1"/>
    <col min="3" max="3" width="12.7109375" style="14" bestFit="1" customWidth="1"/>
    <col min="4" max="4" width="7.85546875" bestFit="1" customWidth="1"/>
    <col min="5" max="5" width="13.7109375" style="14" bestFit="1" customWidth="1"/>
    <col min="6" max="6" width="14.7109375" bestFit="1" customWidth="1"/>
    <col min="7" max="10" width="13.7109375" bestFit="1" customWidth="1"/>
    <col min="11" max="11" width="15.7109375" bestFit="1" customWidth="1"/>
    <col min="12" max="12" width="13" customWidth="1"/>
  </cols>
  <sheetData>
    <row r="1" spans="1:14" s="91" customFormat="1">
      <c r="A1" s="92" t="s">
        <v>211</v>
      </c>
      <c r="B1" s="92" t="s">
        <v>148</v>
      </c>
      <c r="C1" s="92" t="s">
        <v>212</v>
      </c>
      <c r="D1" s="92" t="s">
        <v>149</v>
      </c>
      <c r="E1" s="93" t="s">
        <v>213</v>
      </c>
      <c r="F1" s="93" t="s">
        <v>214</v>
      </c>
      <c r="G1" s="93" t="s">
        <v>215</v>
      </c>
      <c r="H1" s="93" t="s">
        <v>216</v>
      </c>
      <c r="I1" s="93" t="s">
        <v>217</v>
      </c>
      <c r="J1" s="93" t="s">
        <v>101</v>
      </c>
      <c r="K1" s="93" t="s">
        <v>114</v>
      </c>
      <c r="L1" s="37" t="s">
        <v>151</v>
      </c>
      <c r="M1" s="38" t="s">
        <v>152</v>
      </c>
      <c r="N1" s="38" t="s">
        <v>153</v>
      </c>
    </row>
    <row r="2" spans="1:14" s="14" customFormat="1">
      <c r="A2" s="107" t="s">
        <v>226</v>
      </c>
      <c r="B2" s="107" t="s">
        <v>95</v>
      </c>
      <c r="C2" s="107" t="s">
        <v>150</v>
      </c>
      <c r="D2" s="107">
        <v>1110</v>
      </c>
      <c r="E2" s="108">
        <v>0.22</v>
      </c>
      <c r="F2" s="108">
        <v>50.8</v>
      </c>
      <c r="G2" s="108">
        <v>0</v>
      </c>
      <c r="H2" s="108">
        <v>0.96799999999999997</v>
      </c>
      <c r="I2" s="108">
        <v>0.125</v>
      </c>
      <c r="J2" s="108">
        <v>0.28799999999999998</v>
      </c>
      <c r="K2" s="108">
        <v>4.7734990732</v>
      </c>
      <c r="L2" s="134">
        <f t="shared" ref="L2:L65" si="0">(F2*J2*K2/12)+(G2*K2)</f>
        <v>5.8198500700454394</v>
      </c>
      <c r="M2" s="134">
        <f t="shared" ref="M2:M65" si="1">ROUND(2.721*H2*L2,1)</f>
        <v>15.3</v>
      </c>
      <c r="N2" s="134">
        <f t="shared" ref="N2:N65" si="2">ROUND((2.721*I2*L2)+(E2*K2),1)</f>
        <v>3</v>
      </c>
    </row>
    <row r="3" spans="1:14" s="14" customFormat="1">
      <c r="A3" s="107" t="s">
        <v>226</v>
      </c>
      <c r="B3" s="107" t="s">
        <v>91</v>
      </c>
      <c r="C3" s="107" t="s">
        <v>150</v>
      </c>
      <c r="D3" s="107">
        <v>1210</v>
      </c>
      <c r="E3" s="108">
        <v>0.22</v>
      </c>
      <c r="F3" s="108">
        <v>50.8</v>
      </c>
      <c r="G3" s="108">
        <v>0</v>
      </c>
      <c r="H3" s="108">
        <v>1.2450000000000001</v>
      </c>
      <c r="I3" s="108">
        <v>0.21299999999999999</v>
      </c>
      <c r="J3" s="108">
        <v>0.28799999999999998</v>
      </c>
      <c r="K3" s="108">
        <v>4.6787908353800001</v>
      </c>
      <c r="L3" s="134">
        <f t="shared" si="0"/>
        <v>5.7043817864952961</v>
      </c>
      <c r="M3" s="134">
        <f t="shared" si="1"/>
        <v>19.3</v>
      </c>
      <c r="N3" s="134">
        <f t="shared" si="2"/>
        <v>4.3</v>
      </c>
    </row>
    <row r="4" spans="1:14" s="14" customFormat="1">
      <c r="A4" s="107" t="s">
        <v>226</v>
      </c>
      <c r="B4" s="107" t="s">
        <v>95</v>
      </c>
      <c r="C4" s="107" t="s">
        <v>150</v>
      </c>
      <c r="D4" s="107">
        <v>4110</v>
      </c>
      <c r="E4" s="108">
        <v>0.22</v>
      </c>
      <c r="F4" s="108">
        <v>50.8</v>
      </c>
      <c r="G4" s="108">
        <v>0</v>
      </c>
      <c r="H4" s="108">
        <v>0.69099999999999995</v>
      </c>
      <c r="I4" s="108">
        <v>3.5999999999999997E-2</v>
      </c>
      <c r="J4" s="108">
        <v>0.26200000000000001</v>
      </c>
      <c r="K4" s="108">
        <v>3.6334657705800001E-2</v>
      </c>
      <c r="L4" s="134">
        <f t="shared" si="0"/>
        <v>4.0299980016759641E-2</v>
      </c>
      <c r="M4" s="134">
        <f t="shared" si="1"/>
        <v>0.1</v>
      </c>
      <c r="N4" s="134">
        <f t="shared" si="2"/>
        <v>0</v>
      </c>
    </row>
    <row r="5" spans="1:14" s="14" customFormat="1">
      <c r="A5" s="107" t="s">
        <v>226</v>
      </c>
      <c r="B5" s="107" t="s">
        <v>95</v>
      </c>
      <c r="C5" s="107" t="s">
        <v>150</v>
      </c>
      <c r="D5" s="107">
        <v>1400</v>
      </c>
      <c r="E5" s="108">
        <v>0.22</v>
      </c>
      <c r="F5" s="108">
        <v>50.8</v>
      </c>
      <c r="G5" s="108">
        <v>0</v>
      </c>
      <c r="H5" s="108">
        <v>0.70899999999999996</v>
      </c>
      <c r="I5" s="108">
        <v>0.11700000000000001</v>
      </c>
      <c r="J5" s="108">
        <v>0.43099999999999999</v>
      </c>
      <c r="K5" s="108">
        <v>1.14639419198</v>
      </c>
      <c r="L5" s="134">
        <f t="shared" si="0"/>
        <v>2.0916726295469754</v>
      </c>
      <c r="M5" s="134">
        <f t="shared" si="1"/>
        <v>4</v>
      </c>
      <c r="N5" s="134">
        <f t="shared" si="2"/>
        <v>0.9</v>
      </c>
    </row>
    <row r="6" spans="1:14">
      <c r="A6" s="107" t="s">
        <v>226</v>
      </c>
      <c r="B6" s="107" t="s">
        <v>95</v>
      </c>
      <c r="C6" s="107" t="s">
        <v>150</v>
      </c>
      <c r="D6" s="107">
        <v>1210</v>
      </c>
      <c r="E6" s="108">
        <v>0.22</v>
      </c>
      <c r="F6" s="108">
        <v>50.8</v>
      </c>
      <c r="G6" s="108">
        <v>0</v>
      </c>
      <c r="H6" s="108">
        <v>1.2450000000000001</v>
      </c>
      <c r="I6" s="108">
        <v>0.21299999999999999</v>
      </c>
      <c r="J6" s="108">
        <v>0.28799999999999998</v>
      </c>
      <c r="K6" s="108">
        <v>10.5798310558</v>
      </c>
      <c r="L6" s="134">
        <f t="shared" si="0"/>
        <v>12.898930023231358</v>
      </c>
      <c r="M6" s="134">
        <f t="shared" si="1"/>
        <v>43.7</v>
      </c>
      <c r="N6" s="134">
        <f t="shared" si="2"/>
        <v>9.8000000000000007</v>
      </c>
    </row>
    <row r="7" spans="1:14">
      <c r="A7" s="107" t="s">
        <v>226</v>
      </c>
      <c r="B7" s="107" t="s">
        <v>95</v>
      </c>
      <c r="C7" s="107" t="s">
        <v>150</v>
      </c>
      <c r="D7" s="107">
        <v>1210</v>
      </c>
      <c r="E7" s="108">
        <v>0.22</v>
      </c>
      <c r="F7" s="108">
        <v>50.8</v>
      </c>
      <c r="G7" s="108">
        <v>0</v>
      </c>
      <c r="H7" s="108">
        <v>1.2450000000000001</v>
      </c>
      <c r="I7" s="108">
        <v>0.21299999999999999</v>
      </c>
      <c r="J7" s="108">
        <v>0.28799999999999998</v>
      </c>
      <c r="K7" s="108">
        <v>38.2561845691</v>
      </c>
      <c r="L7" s="134">
        <f t="shared" si="0"/>
        <v>46.64194022664671</v>
      </c>
      <c r="M7" s="134">
        <f t="shared" si="1"/>
        <v>158</v>
      </c>
      <c r="N7" s="134">
        <f t="shared" si="2"/>
        <v>35.4</v>
      </c>
    </row>
    <row r="8" spans="1:14">
      <c r="A8" s="107" t="s">
        <v>226</v>
      </c>
      <c r="B8" s="107" t="s">
        <v>93</v>
      </c>
      <c r="C8" s="107" t="s">
        <v>150</v>
      </c>
      <c r="D8" s="107">
        <v>5300</v>
      </c>
      <c r="E8" s="108">
        <v>0.22</v>
      </c>
      <c r="F8" s="108">
        <v>50.8</v>
      </c>
      <c r="G8" s="108">
        <v>0</v>
      </c>
      <c r="H8" s="108">
        <v>0.505</v>
      </c>
      <c r="I8" s="108">
        <v>6.8000000000000005E-2</v>
      </c>
      <c r="J8" s="108">
        <v>5.2999999999999999E-2</v>
      </c>
      <c r="K8" s="108">
        <v>0.57507585704499997</v>
      </c>
      <c r="L8" s="134">
        <f t="shared" si="0"/>
        <v>0.12902785312566314</v>
      </c>
      <c r="M8" s="134">
        <f t="shared" si="1"/>
        <v>0.2</v>
      </c>
      <c r="N8" s="134">
        <f t="shared" si="2"/>
        <v>0.2</v>
      </c>
    </row>
    <row r="9" spans="1:14">
      <c r="A9" s="107" t="s">
        <v>226</v>
      </c>
      <c r="B9" s="107" t="s">
        <v>93</v>
      </c>
      <c r="C9" s="107" t="s">
        <v>150</v>
      </c>
      <c r="D9" s="107">
        <v>5300</v>
      </c>
      <c r="E9" s="108">
        <v>0.22</v>
      </c>
      <c r="F9" s="108">
        <v>50.8</v>
      </c>
      <c r="G9" s="108">
        <v>0</v>
      </c>
      <c r="H9" s="108">
        <v>0.505</v>
      </c>
      <c r="I9" s="108">
        <v>6.8000000000000005E-2</v>
      </c>
      <c r="J9" s="108">
        <v>5.2999999999999999E-2</v>
      </c>
      <c r="K9" s="108">
        <v>6.4762224985700001E-2</v>
      </c>
      <c r="L9" s="134">
        <f t="shared" si="0"/>
        <v>1.4530484545958221E-2</v>
      </c>
      <c r="M9" s="134">
        <f t="shared" si="1"/>
        <v>0</v>
      </c>
      <c r="N9" s="134">
        <f t="shared" si="2"/>
        <v>0</v>
      </c>
    </row>
    <row r="10" spans="1:14">
      <c r="A10" s="107" t="s">
        <v>226</v>
      </c>
      <c r="B10" s="107" t="s">
        <v>93</v>
      </c>
      <c r="C10" s="107" t="s">
        <v>150</v>
      </c>
      <c r="D10" s="107">
        <v>1210</v>
      </c>
      <c r="E10" s="108">
        <v>0.22</v>
      </c>
      <c r="F10" s="108">
        <v>50.8</v>
      </c>
      <c r="G10" s="108">
        <v>0</v>
      </c>
      <c r="H10" s="108">
        <v>1.2450000000000001</v>
      </c>
      <c r="I10" s="108">
        <v>0.21299999999999999</v>
      </c>
      <c r="J10" s="108">
        <v>0.28799999999999998</v>
      </c>
      <c r="K10" s="108">
        <v>9.4482479823700007</v>
      </c>
      <c r="L10" s="134">
        <f t="shared" si="0"/>
        <v>11.519303940105504</v>
      </c>
      <c r="M10" s="134">
        <f t="shared" si="1"/>
        <v>39</v>
      </c>
      <c r="N10" s="134">
        <f t="shared" si="2"/>
        <v>8.8000000000000007</v>
      </c>
    </row>
    <row r="11" spans="1:14">
      <c r="A11" s="107" t="s">
        <v>226</v>
      </c>
      <c r="B11" s="107" t="s">
        <v>93</v>
      </c>
      <c r="C11" s="107" t="s">
        <v>150</v>
      </c>
      <c r="D11" s="107">
        <v>1210</v>
      </c>
      <c r="E11" s="108">
        <v>0.22</v>
      </c>
      <c r="F11" s="108">
        <v>50.8</v>
      </c>
      <c r="G11" s="108">
        <v>0</v>
      </c>
      <c r="H11" s="108">
        <v>1.2450000000000001</v>
      </c>
      <c r="I11" s="108">
        <v>0.21299999999999999</v>
      </c>
      <c r="J11" s="108">
        <v>0.28799999999999998</v>
      </c>
      <c r="K11" s="108">
        <v>9.5187290909099997E-2</v>
      </c>
      <c r="L11" s="134">
        <f t="shared" si="0"/>
        <v>0.1160523450763747</v>
      </c>
      <c r="M11" s="134">
        <f t="shared" si="1"/>
        <v>0.4</v>
      </c>
      <c r="N11" s="134">
        <f t="shared" si="2"/>
        <v>0.1</v>
      </c>
    </row>
    <row r="12" spans="1:14">
      <c r="A12" s="107" t="s">
        <v>226</v>
      </c>
      <c r="B12" s="107" t="s">
        <v>93</v>
      </c>
      <c r="C12" s="107" t="s">
        <v>150</v>
      </c>
      <c r="D12" s="107">
        <v>7430</v>
      </c>
      <c r="E12" s="108">
        <v>0.22</v>
      </c>
      <c r="F12" s="108">
        <v>50.8</v>
      </c>
      <c r="G12" s="108">
        <v>0</v>
      </c>
      <c r="H12" s="108">
        <v>0.70899999999999996</v>
      </c>
      <c r="I12" s="108">
        <v>9.8000000000000004E-2</v>
      </c>
      <c r="J12" s="108">
        <v>0.26200000000000001</v>
      </c>
      <c r="K12" s="108">
        <v>4.3418673857099996</v>
      </c>
      <c r="L12" s="134">
        <f t="shared" si="0"/>
        <v>4.8157098464038173</v>
      </c>
      <c r="M12" s="134">
        <f t="shared" si="1"/>
        <v>9.3000000000000007</v>
      </c>
      <c r="N12" s="134">
        <f t="shared" si="2"/>
        <v>2.2000000000000002</v>
      </c>
    </row>
    <row r="13" spans="1:14">
      <c r="A13" s="107" t="s">
        <v>226</v>
      </c>
      <c r="B13" s="107" t="s">
        <v>93</v>
      </c>
      <c r="C13" s="107" t="s">
        <v>150</v>
      </c>
      <c r="D13" s="107">
        <v>5300</v>
      </c>
      <c r="E13" s="108">
        <v>0.22</v>
      </c>
      <c r="F13" s="108">
        <v>50.8</v>
      </c>
      <c r="G13" s="108">
        <v>0</v>
      </c>
      <c r="H13" s="108">
        <v>0.505</v>
      </c>
      <c r="I13" s="108">
        <v>6.8000000000000005E-2</v>
      </c>
      <c r="J13" s="108">
        <v>5.2999999999999999E-2</v>
      </c>
      <c r="K13" s="108">
        <v>1.1339439341999999</v>
      </c>
      <c r="L13" s="134">
        <f t="shared" si="0"/>
        <v>0.25441922070333994</v>
      </c>
      <c r="M13" s="134">
        <f t="shared" si="1"/>
        <v>0.3</v>
      </c>
      <c r="N13" s="134">
        <f t="shared" si="2"/>
        <v>0.3</v>
      </c>
    </row>
    <row r="14" spans="1:14">
      <c r="A14" s="107" t="s">
        <v>226</v>
      </c>
      <c r="B14" s="107" t="s">
        <v>95</v>
      </c>
      <c r="C14" s="107" t="s">
        <v>150</v>
      </c>
      <c r="D14" s="107">
        <v>1210</v>
      </c>
      <c r="E14" s="108">
        <v>0.22</v>
      </c>
      <c r="F14" s="108">
        <v>50.8</v>
      </c>
      <c r="G14" s="108">
        <v>0</v>
      </c>
      <c r="H14" s="108">
        <v>1.2450000000000001</v>
      </c>
      <c r="I14" s="108">
        <v>0.21299999999999999</v>
      </c>
      <c r="J14" s="108">
        <v>0.28799999999999998</v>
      </c>
      <c r="K14" s="108">
        <v>16.710853413100001</v>
      </c>
      <c r="L14" s="134">
        <f t="shared" si="0"/>
        <v>20.373872481251517</v>
      </c>
      <c r="M14" s="134">
        <f t="shared" si="1"/>
        <v>69</v>
      </c>
      <c r="N14" s="134">
        <f t="shared" si="2"/>
        <v>15.5</v>
      </c>
    </row>
    <row r="15" spans="1:14">
      <c r="A15" s="107" t="s">
        <v>226</v>
      </c>
      <c r="B15" s="107" t="s">
        <v>93</v>
      </c>
      <c r="C15" s="107" t="s">
        <v>150</v>
      </c>
      <c r="D15" s="107">
        <v>1210</v>
      </c>
      <c r="E15" s="108">
        <v>0.22</v>
      </c>
      <c r="F15" s="108">
        <v>50.8</v>
      </c>
      <c r="G15" s="108">
        <v>0</v>
      </c>
      <c r="H15" s="108">
        <v>1.2450000000000001</v>
      </c>
      <c r="I15" s="108">
        <v>0.21299999999999999</v>
      </c>
      <c r="J15" s="108">
        <v>0.28799999999999998</v>
      </c>
      <c r="K15" s="108">
        <v>3.1861067506999997E-2</v>
      </c>
      <c r="L15" s="134">
        <f t="shared" si="0"/>
        <v>3.8845013504534391E-2</v>
      </c>
      <c r="M15" s="134">
        <f t="shared" si="1"/>
        <v>0.1</v>
      </c>
      <c r="N15" s="134">
        <f t="shared" si="2"/>
        <v>0</v>
      </c>
    </row>
    <row r="16" spans="1:14">
      <c r="A16" s="107" t="s">
        <v>226</v>
      </c>
      <c r="B16" s="107" t="s">
        <v>91</v>
      </c>
      <c r="C16" s="107" t="s">
        <v>150</v>
      </c>
      <c r="D16" s="107">
        <v>4220</v>
      </c>
      <c r="E16" s="108">
        <v>0.22</v>
      </c>
      <c r="F16" s="108">
        <v>50.8</v>
      </c>
      <c r="G16" s="108">
        <v>0</v>
      </c>
      <c r="H16" s="108">
        <v>0.69099999999999995</v>
      </c>
      <c r="I16" s="108">
        <v>3.5999999999999997E-2</v>
      </c>
      <c r="J16" s="108">
        <v>0.26200000000000001</v>
      </c>
      <c r="K16" s="108">
        <v>5.1172443733100001</v>
      </c>
      <c r="L16" s="134">
        <f t="shared" si="0"/>
        <v>5.6757063092505646</v>
      </c>
      <c r="M16" s="134">
        <f t="shared" si="1"/>
        <v>10.7</v>
      </c>
      <c r="N16" s="134">
        <f t="shared" si="2"/>
        <v>1.7</v>
      </c>
    </row>
    <row r="17" spans="1:14">
      <c r="A17" s="107" t="s">
        <v>226</v>
      </c>
      <c r="B17" s="107" t="s">
        <v>91</v>
      </c>
      <c r="C17" s="107" t="s">
        <v>150</v>
      </c>
      <c r="D17" s="107">
        <v>1210</v>
      </c>
      <c r="E17" s="108">
        <v>0.22</v>
      </c>
      <c r="F17" s="108">
        <v>50.8</v>
      </c>
      <c r="G17" s="108">
        <v>0</v>
      </c>
      <c r="H17" s="108">
        <v>1.2450000000000001</v>
      </c>
      <c r="I17" s="108">
        <v>0.21299999999999999</v>
      </c>
      <c r="J17" s="108">
        <v>0.28799999999999998</v>
      </c>
      <c r="K17" s="108">
        <v>28.7279694329</v>
      </c>
      <c r="L17" s="134">
        <f t="shared" si="0"/>
        <v>35.025140332591675</v>
      </c>
      <c r="M17" s="134">
        <f t="shared" si="1"/>
        <v>118.7</v>
      </c>
      <c r="N17" s="134">
        <f t="shared" si="2"/>
        <v>26.6</v>
      </c>
    </row>
    <row r="18" spans="1:14">
      <c r="A18" s="107" t="s">
        <v>226</v>
      </c>
      <c r="B18" s="107" t="s">
        <v>95</v>
      </c>
      <c r="C18" s="107" t="s">
        <v>150</v>
      </c>
      <c r="D18" s="107">
        <v>1110</v>
      </c>
      <c r="E18" s="108">
        <v>0.22</v>
      </c>
      <c r="F18" s="108">
        <v>50.8</v>
      </c>
      <c r="G18" s="108">
        <v>0</v>
      </c>
      <c r="H18" s="108">
        <v>0.96799999999999997</v>
      </c>
      <c r="I18" s="108">
        <v>0.125</v>
      </c>
      <c r="J18" s="108">
        <v>0.28799999999999998</v>
      </c>
      <c r="K18" s="108">
        <v>9.0023118975800003</v>
      </c>
      <c r="L18" s="134">
        <f t="shared" si="0"/>
        <v>10.975618665529536</v>
      </c>
      <c r="M18" s="134">
        <f t="shared" si="1"/>
        <v>28.9</v>
      </c>
      <c r="N18" s="134">
        <f t="shared" si="2"/>
        <v>5.7</v>
      </c>
    </row>
    <row r="19" spans="1:14">
      <c r="A19" s="107" t="s">
        <v>226</v>
      </c>
      <c r="B19" s="107" t="s">
        <v>95</v>
      </c>
      <c r="C19" s="107" t="s">
        <v>100</v>
      </c>
      <c r="D19" s="107">
        <v>5120</v>
      </c>
      <c r="E19" s="108">
        <v>0.63</v>
      </c>
      <c r="F19" s="108">
        <v>53.6</v>
      </c>
      <c r="G19" s="108">
        <v>0.66</v>
      </c>
      <c r="H19" s="108">
        <v>0.505</v>
      </c>
      <c r="I19" s="108">
        <v>6.8000000000000005E-2</v>
      </c>
      <c r="J19" s="108">
        <v>5.2999999999999999E-2</v>
      </c>
      <c r="K19" s="108">
        <v>1.03114344106E-2</v>
      </c>
      <c r="L19" s="134">
        <f t="shared" si="0"/>
        <v>9.246606950465374E-3</v>
      </c>
      <c r="M19" s="134">
        <f t="shared" si="1"/>
        <v>0</v>
      </c>
      <c r="N19" s="134">
        <f t="shared" si="2"/>
        <v>0</v>
      </c>
    </row>
    <row r="20" spans="1:14">
      <c r="A20" s="107" t="s">
        <v>226</v>
      </c>
      <c r="B20" s="107" t="s">
        <v>95</v>
      </c>
      <c r="C20" s="107" t="s">
        <v>100</v>
      </c>
      <c r="D20" s="107">
        <v>1110</v>
      </c>
      <c r="E20" s="108">
        <v>0.63</v>
      </c>
      <c r="F20" s="108">
        <v>53.6</v>
      </c>
      <c r="G20" s="108">
        <v>0.66</v>
      </c>
      <c r="H20" s="108">
        <v>0.96799999999999997</v>
      </c>
      <c r="I20" s="108">
        <v>0.125</v>
      </c>
      <c r="J20" s="108">
        <v>0.28799999999999998</v>
      </c>
      <c r="K20" s="108">
        <v>0.181885498432</v>
      </c>
      <c r="L20" s="134">
        <f t="shared" si="0"/>
        <v>0.35402193414804478</v>
      </c>
      <c r="M20" s="134">
        <f t="shared" si="1"/>
        <v>0.9</v>
      </c>
      <c r="N20" s="134">
        <f t="shared" si="2"/>
        <v>0.2</v>
      </c>
    </row>
    <row r="21" spans="1:14">
      <c r="A21" s="107" t="s">
        <v>226</v>
      </c>
      <c r="B21" s="107" t="s">
        <v>95</v>
      </c>
      <c r="C21" s="107" t="s">
        <v>150</v>
      </c>
      <c r="D21" s="107">
        <v>1110</v>
      </c>
      <c r="E21" s="108">
        <v>0.22</v>
      </c>
      <c r="F21" s="108">
        <v>50.8</v>
      </c>
      <c r="G21" s="108">
        <v>0</v>
      </c>
      <c r="H21" s="108">
        <v>0.96799999999999997</v>
      </c>
      <c r="I21" s="108">
        <v>0.125</v>
      </c>
      <c r="J21" s="108">
        <v>0.28799999999999998</v>
      </c>
      <c r="K21" s="108">
        <v>6.7121209611700001</v>
      </c>
      <c r="L21" s="134">
        <f t="shared" si="0"/>
        <v>8.1834178758584635</v>
      </c>
      <c r="M21" s="134">
        <f t="shared" si="1"/>
        <v>21.6</v>
      </c>
      <c r="N21" s="134">
        <f t="shared" si="2"/>
        <v>4.3</v>
      </c>
    </row>
    <row r="22" spans="1:14">
      <c r="A22" s="107" t="s">
        <v>226</v>
      </c>
      <c r="B22" s="107" t="s">
        <v>95</v>
      </c>
      <c r="C22" s="107" t="s">
        <v>150</v>
      </c>
      <c r="D22" s="107">
        <v>6410</v>
      </c>
      <c r="E22" s="108">
        <v>0.22</v>
      </c>
      <c r="F22" s="108">
        <v>50.8</v>
      </c>
      <c r="G22" s="108">
        <v>0</v>
      </c>
      <c r="H22" s="108">
        <v>0.60699999999999998</v>
      </c>
      <c r="I22" s="108">
        <v>3.3000000000000002E-2</v>
      </c>
      <c r="J22" s="108">
        <v>2.5999999999999999E-2</v>
      </c>
      <c r="K22" s="108">
        <v>2.8930178085599998</v>
      </c>
      <c r="L22" s="134">
        <f t="shared" si="0"/>
        <v>0.31842482679550393</v>
      </c>
      <c r="M22" s="134">
        <f t="shared" si="1"/>
        <v>0.5</v>
      </c>
      <c r="N22" s="134">
        <f t="shared" si="2"/>
        <v>0.7</v>
      </c>
    </row>
    <row r="23" spans="1:14">
      <c r="A23" s="107" t="s">
        <v>226</v>
      </c>
      <c r="B23" s="107" t="s">
        <v>95</v>
      </c>
      <c r="C23" s="107" t="s">
        <v>150</v>
      </c>
      <c r="D23" s="107">
        <v>1110</v>
      </c>
      <c r="E23" s="108">
        <v>0.22</v>
      </c>
      <c r="F23" s="108">
        <v>50.8</v>
      </c>
      <c r="G23" s="108">
        <v>0</v>
      </c>
      <c r="H23" s="108">
        <v>0.96799999999999997</v>
      </c>
      <c r="I23" s="108">
        <v>0.125</v>
      </c>
      <c r="J23" s="108">
        <v>0.28799999999999998</v>
      </c>
      <c r="K23" s="108">
        <v>5.0070700452899999</v>
      </c>
      <c r="L23" s="134">
        <f t="shared" si="0"/>
        <v>6.1046197992175673</v>
      </c>
      <c r="M23" s="134">
        <f t="shared" si="1"/>
        <v>16.100000000000001</v>
      </c>
      <c r="N23" s="134">
        <f t="shared" si="2"/>
        <v>3.2</v>
      </c>
    </row>
    <row r="24" spans="1:14">
      <c r="A24" s="107" t="s">
        <v>226</v>
      </c>
      <c r="B24" s="107" t="s">
        <v>95</v>
      </c>
      <c r="C24" s="107" t="s">
        <v>150</v>
      </c>
      <c r="D24" s="107">
        <v>8320</v>
      </c>
      <c r="E24" s="108">
        <v>0.22</v>
      </c>
      <c r="F24" s="108">
        <v>50.8</v>
      </c>
      <c r="G24" s="108">
        <v>0</v>
      </c>
      <c r="H24" s="108">
        <v>0.70899999999999996</v>
      </c>
      <c r="I24" s="108">
        <v>0.11700000000000001</v>
      </c>
      <c r="J24" s="108">
        <v>0.26200000000000001</v>
      </c>
      <c r="K24" s="108">
        <v>3.7733084976000003E-2</v>
      </c>
      <c r="L24" s="134">
        <f t="shared" si="0"/>
        <v>4.1851022316380798E-2</v>
      </c>
      <c r="M24" s="134">
        <f t="shared" si="1"/>
        <v>0.1</v>
      </c>
      <c r="N24" s="134">
        <f t="shared" si="2"/>
        <v>0</v>
      </c>
    </row>
    <row r="25" spans="1:14">
      <c r="A25" s="107" t="s">
        <v>226</v>
      </c>
      <c r="B25" s="107" t="s">
        <v>95</v>
      </c>
      <c r="C25" s="107" t="s">
        <v>150</v>
      </c>
      <c r="D25" s="107">
        <v>1210</v>
      </c>
      <c r="E25" s="108">
        <v>0.22</v>
      </c>
      <c r="F25" s="108">
        <v>50.8</v>
      </c>
      <c r="G25" s="108">
        <v>0</v>
      </c>
      <c r="H25" s="108">
        <v>1.2450000000000001</v>
      </c>
      <c r="I25" s="108">
        <v>0.21299999999999999</v>
      </c>
      <c r="J25" s="108">
        <v>0.28799999999999998</v>
      </c>
      <c r="K25" s="108">
        <v>4.2043723185099999</v>
      </c>
      <c r="L25" s="134">
        <f t="shared" si="0"/>
        <v>5.1259707307273912</v>
      </c>
      <c r="M25" s="134">
        <f t="shared" si="1"/>
        <v>17.399999999999999</v>
      </c>
      <c r="N25" s="134">
        <f t="shared" si="2"/>
        <v>3.9</v>
      </c>
    </row>
    <row r="26" spans="1:14">
      <c r="A26" s="107" t="s">
        <v>226</v>
      </c>
      <c r="B26" s="107" t="s">
        <v>95</v>
      </c>
      <c r="C26" s="107" t="s">
        <v>150</v>
      </c>
      <c r="D26" s="107">
        <v>3100</v>
      </c>
      <c r="E26" s="108">
        <v>0.22</v>
      </c>
      <c r="F26" s="108">
        <v>50.8</v>
      </c>
      <c r="G26" s="108">
        <v>0</v>
      </c>
      <c r="H26" s="108">
        <v>0.69099999999999995</v>
      </c>
      <c r="I26" s="108">
        <v>3.5999999999999997E-2</v>
      </c>
      <c r="J26" s="108">
        <v>0.26200000000000001</v>
      </c>
      <c r="K26" s="108">
        <v>4.9460735207999998E-2</v>
      </c>
      <c r="L26" s="134">
        <f t="shared" si="0"/>
        <v>5.4858550110366396E-2</v>
      </c>
      <c r="M26" s="134">
        <f t="shared" si="1"/>
        <v>0.1</v>
      </c>
      <c r="N26" s="134">
        <f t="shared" si="2"/>
        <v>0</v>
      </c>
    </row>
    <row r="27" spans="1:14">
      <c r="A27" s="107" t="s">
        <v>226</v>
      </c>
      <c r="B27" s="107" t="s">
        <v>93</v>
      </c>
      <c r="C27" s="107" t="s">
        <v>150</v>
      </c>
      <c r="D27" s="107">
        <v>1210</v>
      </c>
      <c r="E27" s="108">
        <v>0.22</v>
      </c>
      <c r="F27" s="108">
        <v>50.8</v>
      </c>
      <c r="G27" s="108">
        <v>0</v>
      </c>
      <c r="H27" s="108">
        <v>1.2450000000000001</v>
      </c>
      <c r="I27" s="108">
        <v>0.21299999999999999</v>
      </c>
      <c r="J27" s="108">
        <v>0.28799999999999998</v>
      </c>
      <c r="K27" s="108">
        <v>25.718338516199999</v>
      </c>
      <c r="L27" s="134">
        <f t="shared" si="0"/>
        <v>31.355798318951035</v>
      </c>
      <c r="M27" s="134">
        <f t="shared" si="1"/>
        <v>106.2</v>
      </c>
      <c r="N27" s="134">
        <f t="shared" si="2"/>
        <v>23.8</v>
      </c>
    </row>
    <row r="28" spans="1:14">
      <c r="A28" s="107" t="s">
        <v>226</v>
      </c>
      <c r="B28" s="107" t="s">
        <v>91</v>
      </c>
      <c r="C28" s="107" t="s">
        <v>150</v>
      </c>
      <c r="D28" s="107">
        <v>1210</v>
      </c>
      <c r="E28" s="108">
        <v>0.22</v>
      </c>
      <c r="F28" s="108">
        <v>50.8</v>
      </c>
      <c r="G28" s="108">
        <v>0</v>
      </c>
      <c r="H28" s="108">
        <v>1.2450000000000001</v>
      </c>
      <c r="I28" s="108">
        <v>0.21299999999999999</v>
      </c>
      <c r="J28" s="108">
        <v>0.28799999999999998</v>
      </c>
      <c r="K28" s="108">
        <v>9.0485935543499991</v>
      </c>
      <c r="L28" s="134">
        <f t="shared" si="0"/>
        <v>11.032045261463518</v>
      </c>
      <c r="M28" s="134">
        <f t="shared" si="1"/>
        <v>37.4</v>
      </c>
      <c r="N28" s="134">
        <f t="shared" si="2"/>
        <v>8.4</v>
      </c>
    </row>
    <row r="29" spans="1:14">
      <c r="A29" s="107" t="s">
        <v>226</v>
      </c>
      <c r="B29" s="107" t="s">
        <v>95</v>
      </c>
      <c r="C29" s="107" t="s">
        <v>150</v>
      </c>
      <c r="D29" s="107">
        <v>1210</v>
      </c>
      <c r="E29" s="108">
        <v>0.22</v>
      </c>
      <c r="F29" s="108">
        <v>50.8</v>
      </c>
      <c r="G29" s="108">
        <v>0</v>
      </c>
      <c r="H29" s="108">
        <v>1.2450000000000001</v>
      </c>
      <c r="I29" s="108">
        <v>0.21299999999999999</v>
      </c>
      <c r="J29" s="108">
        <v>0.28799999999999998</v>
      </c>
      <c r="K29" s="108">
        <v>12.5053543164</v>
      </c>
      <c r="L29" s="134">
        <f t="shared" si="0"/>
        <v>15.246527982554879</v>
      </c>
      <c r="M29" s="134">
        <f t="shared" si="1"/>
        <v>51.6</v>
      </c>
      <c r="N29" s="134">
        <f t="shared" si="2"/>
        <v>11.6</v>
      </c>
    </row>
    <row r="30" spans="1:14">
      <c r="A30" s="107" t="s">
        <v>226</v>
      </c>
      <c r="B30" s="107" t="s">
        <v>95</v>
      </c>
      <c r="C30" s="107" t="s">
        <v>150</v>
      </c>
      <c r="D30" s="107">
        <v>1210</v>
      </c>
      <c r="E30" s="108">
        <v>0.22</v>
      </c>
      <c r="F30" s="108">
        <v>50.8</v>
      </c>
      <c r="G30" s="108">
        <v>0</v>
      </c>
      <c r="H30" s="108">
        <v>1.2450000000000001</v>
      </c>
      <c r="I30" s="108">
        <v>0.21299999999999999</v>
      </c>
      <c r="J30" s="108">
        <v>0.28799999999999998</v>
      </c>
      <c r="K30" s="108">
        <v>57.365799302100001</v>
      </c>
      <c r="L30" s="134">
        <f t="shared" si="0"/>
        <v>69.940382509120312</v>
      </c>
      <c r="M30" s="134">
        <f t="shared" si="1"/>
        <v>236.9</v>
      </c>
      <c r="N30" s="134">
        <f t="shared" si="2"/>
        <v>53.2</v>
      </c>
    </row>
    <row r="31" spans="1:14">
      <c r="A31" s="107" t="s">
        <v>226</v>
      </c>
      <c r="B31" s="107" t="s">
        <v>91</v>
      </c>
      <c r="C31" s="107" t="s">
        <v>99</v>
      </c>
      <c r="D31" s="107">
        <v>6172</v>
      </c>
      <c r="E31" s="108">
        <v>0.8</v>
      </c>
      <c r="F31" s="108">
        <v>49.9</v>
      </c>
      <c r="G31" s="108">
        <v>0</v>
      </c>
      <c r="H31" s="108">
        <v>0.60699999999999998</v>
      </c>
      <c r="I31" s="108">
        <v>3.3000000000000002E-2</v>
      </c>
      <c r="J31" s="108">
        <v>2.5999999999999999E-2</v>
      </c>
      <c r="K31" s="108">
        <v>5.8382506243499999E-2</v>
      </c>
      <c r="L31" s="134">
        <f t="shared" si="0"/>
        <v>6.3121219666930741E-3</v>
      </c>
      <c r="M31" s="134">
        <f t="shared" si="1"/>
        <v>0</v>
      </c>
      <c r="N31" s="134">
        <f t="shared" si="2"/>
        <v>0</v>
      </c>
    </row>
    <row r="32" spans="1:14">
      <c r="A32" s="107" t="s">
        <v>226</v>
      </c>
      <c r="B32" s="107" t="s">
        <v>91</v>
      </c>
      <c r="C32" s="107" t="s">
        <v>99</v>
      </c>
      <c r="D32" s="107">
        <v>4110</v>
      </c>
      <c r="E32" s="108">
        <v>0.8</v>
      </c>
      <c r="F32" s="108">
        <v>49.9</v>
      </c>
      <c r="G32" s="108">
        <v>0</v>
      </c>
      <c r="H32" s="108">
        <v>0.69099999999999995</v>
      </c>
      <c r="I32" s="108">
        <v>3.5999999999999997E-2</v>
      </c>
      <c r="J32" s="108">
        <v>0.26200000000000001</v>
      </c>
      <c r="K32" s="108">
        <v>6.1972006922399996E-3</v>
      </c>
      <c r="L32" s="134">
        <f t="shared" si="0"/>
        <v>6.7517468675172762E-3</v>
      </c>
      <c r="M32" s="134">
        <f t="shared" si="1"/>
        <v>0</v>
      </c>
      <c r="N32" s="134">
        <f t="shared" si="2"/>
        <v>0</v>
      </c>
    </row>
    <row r="33" spans="1:14">
      <c r="A33" s="107" t="s">
        <v>226</v>
      </c>
      <c r="B33" s="107" t="s">
        <v>91</v>
      </c>
      <c r="C33" s="107" t="s">
        <v>99</v>
      </c>
      <c r="D33" s="107">
        <v>4110</v>
      </c>
      <c r="E33" s="108">
        <v>0.8</v>
      </c>
      <c r="F33" s="108">
        <v>49.9</v>
      </c>
      <c r="G33" s="108">
        <v>0</v>
      </c>
      <c r="H33" s="108">
        <v>0.69099999999999995</v>
      </c>
      <c r="I33" s="108">
        <v>3.5999999999999997E-2</v>
      </c>
      <c r="J33" s="108">
        <v>0.26200000000000001</v>
      </c>
      <c r="K33" s="108">
        <v>8.1068168953399994E-2</v>
      </c>
      <c r="L33" s="134">
        <f t="shared" si="0"/>
        <v>8.8322418938580075E-2</v>
      </c>
      <c r="M33" s="134">
        <f t="shared" si="1"/>
        <v>0.2</v>
      </c>
      <c r="N33" s="134">
        <f t="shared" si="2"/>
        <v>0.1</v>
      </c>
    </row>
    <row r="34" spans="1:14">
      <c r="A34" s="107" t="s">
        <v>226</v>
      </c>
      <c r="B34" s="107" t="s">
        <v>91</v>
      </c>
      <c r="C34" s="107" t="s">
        <v>99</v>
      </c>
      <c r="D34" s="107">
        <v>1400</v>
      </c>
      <c r="E34" s="108">
        <v>0.8</v>
      </c>
      <c r="F34" s="108">
        <v>49.9</v>
      </c>
      <c r="G34" s="108">
        <v>0</v>
      </c>
      <c r="H34" s="108">
        <v>0.70899999999999996</v>
      </c>
      <c r="I34" s="108">
        <v>0.11700000000000001</v>
      </c>
      <c r="J34" s="108">
        <v>0.43099999999999999</v>
      </c>
      <c r="K34" s="108">
        <v>6.5781256747499996E-3</v>
      </c>
      <c r="L34" s="134">
        <f t="shared" si="0"/>
        <v>1.1789590922856729E-2</v>
      </c>
      <c r="M34" s="134">
        <f t="shared" si="1"/>
        <v>0</v>
      </c>
      <c r="N34" s="134">
        <f t="shared" si="2"/>
        <v>0</v>
      </c>
    </row>
    <row r="35" spans="1:14">
      <c r="A35" s="107" t="s">
        <v>226</v>
      </c>
      <c r="B35" s="107" t="s">
        <v>91</v>
      </c>
      <c r="C35" s="107" t="s">
        <v>150</v>
      </c>
      <c r="D35" s="107">
        <v>6172</v>
      </c>
      <c r="E35" s="108">
        <v>0.22</v>
      </c>
      <c r="F35" s="108">
        <v>50.8</v>
      </c>
      <c r="G35" s="108">
        <v>0</v>
      </c>
      <c r="H35" s="108">
        <v>0.60699999999999998</v>
      </c>
      <c r="I35" s="108">
        <v>3.3000000000000002E-2</v>
      </c>
      <c r="J35" s="108">
        <v>2.5999999999999999E-2</v>
      </c>
      <c r="K35" s="108">
        <v>7.18330451657E-3</v>
      </c>
      <c r="L35" s="134">
        <f t="shared" si="0"/>
        <v>7.9064238379047134E-4</v>
      </c>
      <c r="M35" s="134">
        <f t="shared" si="1"/>
        <v>0</v>
      </c>
      <c r="N35" s="134">
        <f t="shared" si="2"/>
        <v>0</v>
      </c>
    </row>
    <row r="36" spans="1:14">
      <c r="A36" s="107" t="s">
        <v>226</v>
      </c>
      <c r="B36" s="107" t="s">
        <v>91</v>
      </c>
      <c r="C36" s="107" t="s">
        <v>150</v>
      </c>
      <c r="D36" s="107">
        <v>5300</v>
      </c>
      <c r="E36" s="108">
        <v>0.22</v>
      </c>
      <c r="F36" s="108">
        <v>50.8</v>
      </c>
      <c r="G36" s="108">
        <v>0</v>
      </c>
      <c r="H36" s="108">
        <v>0.505</v>
      </c>
      <c r="I36" s="108">
        <v>6.8000000000000005E-2</v>
      </c>
      <c r="J36" s="108">
        <v>5.2999999999999999E-2</v>
      </c>
      <c r="K36" s="108">
        <v>0.30994476654699998</v>
      </c>
      <c r="L36" s="134">
        <f t="shared" si="0"/>
        <v>6.9541274120928559E-2</v>
      </c>
      <c r="M36" s="134">
        <f t="shared" si="1"/>
        <v>0.1</v>
      </c>
      <c r="N36" s="134">
        <f t="shared" si="2"/>
        <v>0.1</v>
      </c>
    </row>
    <row r="37" spans="1:14">
      <c r="A37" s="107" t="s">
        <v>226</v>
      </c>
      <c r="B37" s="107" t="s">
        <v>91</v>
      </c>
      <c r="C37" s="107" t="s">
        <v>150</v>
      </c>
      <c r="D37" s="107">
        <v>5120</v>
      </c>
      <c r="E37" s="108">
        <v>0.22</v>
      </c>
      <c r="F37" s="108">
        <v>50.8</v>
      </c>
      <c r="G37" s="108">
        <v>0</v>
      </c>
      <c r="H37" s="108">
        <v>0.505</v>
      </c>
      <c r="I37" s="108">
        <v>6.8000000000000005E-2</v>
      </c>
      <c r="J37" s="108">
        <v>5.2999999999999999E-2</v>
      </c>
      <c r="K37" s="108">
        <v>4.1965407790300002</v>
      </c>
      <c r="L37" s="134">
        <f t="shared" si="0"/>
        <v>0.94156386612169751</v>
      </c>
      <c r="M37" s="134">
        <f t="shared" si="1"/>
        <v>1.3</v>
      </c>
      <c r="N37" s="134">
        <f t="shared" si="2"/>
        <v>1.1000000000000001</v>
      </c>
    </row>
    <row r="38" spans="1:14">
      <c r="A38" s="107" t="s">
        <v>226</v>
      </c>
      <c r="B38" s="107" t="s">
        <v>91</v>
      </c>
      <c r="C38" s="107" t="s">
        <v>150</v>
      </c>
      <c r="D38" s="107">
        <v>5300</v>
      </c>
      <c r="E38" s="108">
        <v>0.22</v>
      </c>
      <c r="F38" s="108">
        <v>50.8</v>
      </c>
      <c r="G38" s="108">
        <v>0</v>
      </c>
      <c r="H38" s="108">
        <v>0.505</v>
      </c>
      <c r="I38" s="108">
        <v>6.8000000000000005E-2</v>
      </c>
      <c r="J38" s="108">
        <v>5.2999999999999999E-2</v>
      </c>
      <c r="K38" s="108">
        <v>0.19355456659199999</v>
      </c>
      <c r="L38" s="134">
        <f t="shared" si="0"/>
        <v>4.3427192924358392E-2</v>
      </c>
      <c r="M38" s="134">
        <f t="shared" si="1"/>
        <v>0.1</v>
      </c>
      <c r="N38" s="134">
        <f t="shared" si="2"/>
        <v>0.1</v>
      </c>
    </row>
    <row r="39" spans="1:14">
      <c r="A39" s="107" t="s">
        <v>226</v>
      </c>
      <c r="B39" s="107" t="s">
        <v>91</v>
      </c>
      <c r="C39" s="107" t="s">
        <v>150</v>
      </c>
      <c r="D39" s="107">
        <v>1110</v>
      </c>
      <c r="E39" s="108">
        <v>0.22</v>
      </c>
      <c r="F39" s="108">
        <v>50.8</v>
      </c>
      <c r="G39" s="108">
        <v>0</v>
      </c>
      <c r="H39" s="108">
        <v>0.96799999999999997</v>
      </c>
      <c r="I39" s="108">
        <v>0.125</v>
      </c>
      <c r="J39" s="108">
        <v>0.28799999999999998</v>
      </c>
      <c r="K39" s="108">
        <v>3.7150226002200002</v>
      </c>
      <c r="L39" s="134">
        <f t="shared" si="0"/>
        <v>4.529355554188224</v>
      </c>
      <c r="M39" s="134">
        <f t="shared" si="1"/>
        <v>11.9</v>
      </c>
      <c r="N39" s="134">
        <f t="shared" si="2"/>
        <v>2.4</v>
      </c>
    </row>
    <row r="40" spans="1:14">
      <c r="A40" s="107" t="s">
        <v>226</v>
      </c>
      <c r="B40" s="107" t="s">
        <v>91</v>
      </c>
      <c r="C40" s="107" t="s">
        <v>150</v>
      </c>
      <c r="D40" s="107">
        <v>4110</v>
      </c>
      <c r="E40" s="108">
        <v>0.22</v>
      </c>
      <c r="F40" s="108">
        <v>50.8</v>
      </c>
      <c r="G40" s="108">
        <v>0</v>
      </c>
      <c r="H40" s="108">
        <v>0.69099999999999995</v>
      </c>
      <c r="I40" s="108">
        <v>3.5999999999999997E-2</v>
      </c>
      <c r="J40" s="108">
        <v>0.26200000000000001</v>
      </c>
      <c r="K40" s="108">
        <v>19.006918509799998</v>
      </c>
      <c r="L40" s="134">
        <f t="shared" si="0"/>
        <v>21.081206883169504</v>
      </c>
      <c r="M40" s="134">
        <f t="shared" si="1"/>
        <v>39.6</v>
      </c>
      <c r="N40" s="134">
        <f t="shared" si="2"/>
        <v>6.2</v>
      </c>
    </row>
    <row r="41" spans="1:14">
      <c r="A41" s="107" t="s">
        <v>226</v>
      </c>
      <c r="B41" s="107" t="s">
        <v>91</v>
      </c>
      <c r="C41" s="107" t="s">
        <v>150</v>
      </c>
      <c r="D41" s="107">
        <v>1210</v>
      </c>
      <c r="E41" s="108">
        <v>0.22</v>
      </c>
      <c r="F41" s="108">
        <v>50.8</v>
      </c>
      <c r="G41" s="108">
        <v>0</v>
      </c>
      <c r="H41" s="108">
        <v>1.2450000000000001</v>
      </c>
      <c r="I41" s="108">
        <v>0.21299999999999999</v>
      </c>
      <c r="J41" s="108">
        <v>0.28799999999999998</v>
      </c>
      <c r="K41" s="108">
        <v>176.043907838</v>
      </c>
      <c r="L41" s="134">
        <f t="shared" si="0"/>
        <v>214.63273243608955</v>
      </c>
      <c r="M41" s="134">
        <f t="shared" si="1"/>
        <v>727.1</v>
      </c>
      <c r="N41" s="134">
        <f t="shared" si="2"/>
        <v>163.1</v>
      </c>
    </row>
    <row r="42" spans="1:14">
      <c r="A42" s="107" t="s">
        <v>226</v>
      </c>
      <c r="B42" s="107" t="s">
        <v>91</v>
      </c>
      <c r="C42" s="107" t="s">
        <v>150</v>
      </c>
      <c r="D42" s="107">
        <v>1210</v>
      </c>
      <c r="E42" s="108">
        <v>0.22</v>
      </c>
      <c r="F42" s="108">
        <v>50.8</v>
      </c>
      <c r="G42" s="108">
        <v>0</v>
      </c>
      <c r="H42" s="108">
        <v>1.2450000000000001</v>
      </c>
      <c r="I42" s="108">
        <v>0.21299999999999999</v>
      </c>
      <c r="J42" s="108">
        <v>0.28799999999999998</v>
      </c>
      <c r="K42" s="108">
        <v>3.02052963613</v>
      </c>
      <c r="L42" s="134">
        <f t="shared" si="0"/>
        <v>3.6826297323696955</v>
      </c>
      <c r="M42" s="134">
        <f t="shared" si="1"/>
        <v>12.5</v>
      </c>
      <c r="N42" s="134">
        <f t="shared" si="2"/>
        <v>2.8</v>
      </c>
    </row>
    <row r="43" spans="1:14">
      <c r="A43" s="107" t="s">
        <v>226</v>
      </c>
      <c r="B43" s="107" t="s">
        <v>91</v>
      </c>
      <c r="C43" s="107" t="s">
        <v>150</v>
      </c>
      <c r="D43" s="107">
        <v>7430</v>
      </c>
      <c r="E43" s="108">
        <v>0.22</v>
      </c>
      <c r="F43" s="108">
        <v>50.8</v>
      </c>
      <c r="G43" s="108">
        <v>0</v>
      </c>
      <c r="H43" s="108">
        <v>0.70899999999999996</v>
      </c>
      <c r="I43" s="108">
        <v>9.8000000000000004E-2</v>
      </c>
      <c r="J43" s="108">
        <v>0.26200000000000001</v>
      </c>
      <c r="K43" s="108">
        <v>2.2049545737399998</v>
      </c>
      <c r="L43" s="134">
        <f t="shared" si="0"/>
        <v>2.4455886162208249</v>
      </c>
      <c r="M43" s="134">
        <f t="shared" si="1"/>
        <v>4.7</v>
      </c>
      <c r="N43" s="134">
        <f t="shared" si="2"/>
        <v>1.1000000000000001</v>
      </c>
    </row>
    <row r="44" spans="1:14">
      <c r="A44" s="107" t="s">
        <v>226</v>
      </c>
      <c r="B44" s="107" t="s">
        <v>91</v>
      </c>
      <c r="C44" s="107" t="s">
        <v>150</v>
      </c>
      <c r="D44" s="107">
        <v>7430</v>
      </c>
      <c r="E44" s="108">
        <v>0.22</v>
      </c>
      <c r="F44" s="108">
        <v>50.8</v>
      </c>
      <c r="G44" s="108">
        <v>0</v>
      </c>
      <c r="H44" s="108">
        <v>0.70899999999999996</v>
      </c>
      <c r="I44" s="108">
        <v>9.8000000000000004E-2</v>
      </c>
      <c r="J44" s="108">
        <v>0.26200000000000001</v>
      </c>
      <c r="K44" s="108">
        <v>1.27631246506</v>
      </c>
      <c r="L44" s="134">
        <f t="shared" si="0"/>
        <v>1.4156006987468812</v>
      </c>
      <c r="M44" s="134">
        <f t="shared" si="1"/>
        <v>2.7</v>
      </c>
      <c r="N44" s="134">
        <f t="shared" si="2"/>
        <v>0.7</v>
      </c>
    </row>
    <row r="45" spans="1:14">
      <c r="A45" s="107" t="s">
        <v>226</v>
      </c>
      <c r="B45" s="107" t="s">
        <v>91</v>
      </c>
      <c r="C45" s="107" t="s">
        <v>150</v>
      </c>
      <c r="D45" s="107">
        <v>7430</v>
      </c>
      <c r="E45" s="108">
        <v>0.22</v>
      </c>
      <c r="F45" s="108">
        <v>50.8</v>
      </c>
      <c r="G45" s="108">
        <v>0</v>
      </c>
      <c r="H45" s="108">
        <v>0.70899999999999996</v>
      </c>
      <c r="I45" s="108">
        <v>9.8000000000000004E-2</v>
      </c>
      <c r="J45" s="108">
        <v>0.26200000000000001</v>
      </c>
      <c r="K45" s="108">
        <v>0.80383375963699999</v>
      </c>
      <c r="L45" s="134">
        <f t="shared" si="0"/>
        <v>0.89155881727205122</v>
      </c>
      <c r="M45" s="134">
        <f t="shared" si="1"/>
        <v>1.7</v>
      </c>
      <c r="N45" s="134">
        <f t="shared" si="2"/>
        <v>0.4</v>
      </c>
    </row>
    <row r="46" spans="1:14">
      <c r="A46" s="107" t="s">
        <v>226</v>
      </c>
      <c r="B46" s="107" t="s">
        <v>91</v>
      </c>
      <c r="C46" s="107" t="s">
        <v>150</v>
      </c>
      <c r="D46" s="107">
        <v>1400</v>
      </c>
      <c r="E46" s="108">
        <v>0.22</v>
      </c>
      <c r="F46" s="108">
        <v>50.8</v>
      </c>
      <c r="G46" s="108">
        <v>0</v>
      </c>
      <c r="H46" s="108">
        <v>0.70899999999999996</v>
      </c>
      <c r="I46" s="108">
        <v>0.11700000000000001</v>
      </c>
      <c r="J46" s="108">
        <v>0.43099999999999999</v>
      </c>
      <c r="K46" s="108">
        <v>0.68598796611099999</v>
      </c>
      <c r="L46" s="134">
        <f t="shared" si="0"/>
        <v>1.2516307767005934</v>
      </c>
      <c r="M46" s="134">
        <f t="shared" si="1"/>
        <v>2.4</v>
      </c>
      <c r="N46" s="134">
        <f t="shared" si="2"/>
        <v>0.5</v>
      </c>
    </row>
    <row r="47" spans="1:14">
      <c r="A47" s="107" t="s">
        <v>226</v>
      </c>
      <c r="B47" s="107" t="s">
        <v>91</v>
      </c>
      <c r="C47" s="107" t="s">
        <v>150</v>
      </c>
      <c r="D47" s="107">
        <v>1400</v>
      </c>
      <c r="E47" s="108">
        <v>0.22</v>
      </c>
      <c r="F47" s="108">
        <v>50.8</v>
      </c>
      <c r="G47" s="108">
        <v>0</v>
      </c>
      <c r="H47" s="108">
        <v>0.70899999999999996</v>
      </c>
      <c r="I47" s="108">
        <v>0.11700000000000001</v>
      </c>
      <c r="J47" s="108">
        <v>0.43099999999999999</v>
      </c>
      <c r="K47" s="108">
        <v>5.7336351482499999E-2</v>
      </c>
      <c r="L47" s="134">
        <f t="shared" si="0"/>
        <v>0.10461399570325342</v>
      </c>
      <c r="M47" s="134">
        <f t="shared" si="1"/>
        <v>0.2</v>
      </c>
      <c r="N47" s="134">
        <f t="shared" si="2"/>
        <v>0</v>
      </c>
    </row>
    <row r="48" spans="1:14">
      <c r="A48" s="107" t="s">
        <v>226</v>
      </c>
      <c r="B48" s="107" t="s">
        <v>91</v>
      </c>
      <c r="C48" s="107" t="s">
        <v>150</v>
      </c>
      <c r="D48" s="107">
        <v>5300</v>
      </c>
      <c r="E48" s="108">
        <v>0.22</v>
      </c>
      <c r="F48" s="108">
        <v>50.8</v>
      </c>
      <c r="G48" s="108">
        <v>0</v>
      </c>
      <c r="H48" s="108">
        <v>0.505</v>
      </c>
      <c r="I48" s="108">
        <v>6.8000000000000005E-2</v>
      </c>
      <c r="J48" s="108">
        <v>5.2999999999999999E-2</v>
      </c>
      <c r="K48" s="108">
        <v>0.19847536466499999</v>
      </c>
      <c r="L48" s="134">
        <f t="shared" si="0"/>
        <v>4.4531255985337158E-2</v>
      </c>
      <c r="M48" s="134">
        <f t="shared" si="1"/>
        <v>0.1</v>
      </c>
      <c r="N48" s="134">
        <f t="shared" si="2"/>
        <v>0.1</v>
      </c>
    </row>
    <row r="49" spans="1:14">
      <c r="A49" s="107" t="s">
        <v>226</v>
      </c>
      <c r="B49" s="107" t="s">
        <v>91</v>
      </c>
      <c r="C49" s="107" t="s">
        <v>150</v>
      </c>
      <c r="D49" s="107">
        <v>3100</v>
      </c>
      <c r="E49" s="108">
        <v>0.22</v>
      </c>
      <c r="F49" s="108">
        <v>50.8</v>
      </c>
      <c r="G49" s="108">
        <v>0</v>
      </c>
      <c r="H49" s="108">
        <v>0.69099999999999995</v>
      </c>
      <c r="I49" s="108">
        <v>3.5999999999999997E-2</v>
      </c>
      <c r="J49" s="108">
        <v>0.26200000000000001</v>
      </c>
      <c r="K49" s="108">
        <v>2.3526127049399999</v>
      </c>
      <c r="L49" s="134">
        <f t="shared" si="0"/>
        <v>2.6093611714724516</v>
      </c>
      <c r="M49" s="134">
        <f t="shared" si="1"/>
        <v>4.9000000000000004</v>
      </c>
      <c r="N49" s="134">
        <f t="shared" si="2"/>
        <v>0.8</v>
      </c>
    </row>
    <row r="50" spans="1:14">
      <c r="A50" s="107" t="s">
        <v>226</v>
      </c>
      <c r="B50" s="107" t="s">
        <v>93</v>
      </c>
      <c r="C50" s="107" t="s">
        <v>150</v>
      </c>
      <c r="D50" s="107">
        <v>5120</v>
      </c>
      <c r="E50" s="108">
        <v>0.22</v>
      </c>
      <c r="F50" s="108">
        <v>50.8</v>
      </c>
      <c r="G50" s="108">
        <v>0</v>
      </c>
      <c r="H50" s="108">
        <v>0.505</v>
      </c>
      <c r="I50" s="108">
        <v>6.8000000000000005E-2</v>
      </c>
      <c r="J50" s="108">
        <v>5.2999999999999999E-2</v>
      </c>
      <c r="K50" s="108">
        <v>2.4230025686800001E-2</v>
      </c>
      <c r="L50" s="134">
        <f t="shared" si="0"/>
        <v>5.4364100965950263E-3</v>
      </c>
      <c r="M50" s="134">
        <f t="shared" si="1"/>
        <v>0</v>
      </c>
      <c r="N50" s="134">
        <f t="shared" si="2"/>
        <v>0</v>
      </c>
    </row>
    <row r="51" spans="1:14">
      <c r="A51" s="107" t="s">
        <v>226</v>
      </c>
      <c r="B51" s="107" t="s">
        <v>93</v>
      </c>
      <c r="C51" s="107" t="s">
        <v>150</v>
      </c>
      <c r="D51" s="107">
        <v>1210</v>
      </c>
      <c r="E51" s="108">
        <v>0.22</v>
      </c>
      <c r="F51" s="108">
        <v>50.8</v>
      </c>
      <c r="G51" s="108">
        <v>0</v>
      </c>
      <c r="H51" s="108">
        <v>1.2450000000000001</v>
      </c>
      <c r="I51" s="108">
        <v>0.21299999999999999</v>
      </c>
      <c r="J51" s="108">
        <v>0.28799999999999998</v>
      </c>
      <c r="K51" s="108">
        <v>7.78456406927</v>
      </c>
      <c r="L51" s="134">
        <f t="shared" si="0"/>
        <v>9.4909405132539835</v>
      </c>
      <c r="M51" s="134">
        <f t="shared" si="1"/>
        <v>32.200000000000003</v>
      </c>
      <c r="N51" s="134">
        <f t="shared" si="2"/>
        <v>7.2</v>
      </c>
    </row>
    <row r="52" spans="1:14">
      <c r="A52" s="107" t="s">
        <v>226</v>
      </c>
      <c r="B52" s="107" t="s">
        <v>95</v>
      </c>
      <c r="C52" s="107" t="s">
        <v>150</v>
      </c>
      <c r="D52" s="107">
        <v>1210</v>
      </c>
      <c r="E52" s="108">
        <v>0.22</v>
      </c>
      <c r="F52" s="108">
        <v>50.8</v>
      </c>
      <c r="G52" s="108">
        <v>0</v>
      </c>
      <c r="H52" s="108">
        <v>1.2450000000000001</v>
      </c>
      <c r="I52" s="108">
        <v>0.21299999999999999</v>
      </c>
      <c r="J52" s="108">
        <v>0.28799999999999998</v>
      </c>
      <c r="K52" s="108">
        <v>50.992292204800002</v>
      </c>
      <c r="L52" s="134">
        <f t="shared" si="0"/>
        <v>62.169802656092152</v>
      </c>
      <c r="M52" s="134">
        <f t="shared" si="1"/>
        <v>210.6</v>
      </c>
      <c r="N52" s="134">
        <f t="shared" si="2"/>
        <v>47.3</v>
      </c>
    </row>
    <row r="53" spans="1:14">
      <c r="A53" s="107" t="s">
        <v>226</v>
      </c>
      <c r="B53" s="107" t="s">
        <v>95</v>
      </c>
      <c r="C53" s="107" t="s">
        <v>150</v>
      </c>
      <c r="D53" s="107">
        <v>1411</v>
      </c>
      <c r="E53" s="108">
        <v>0.22</v>
      </c>
      <c r="F53" s="108">
        <v>50.8</v>
      </c>
      <c r="G53" s="108">
        <v>0</v>
      </c>
      <c r="H53" s="108">
        <v>1.4430000000000001</v>
      </c>
      <c r="I53" s="108">
        <v>0.22500000000000001</v>
      </c>
      <c r="J53" s="108">
        <v>0.43099999999999999</v>
      </c>
      <c r="K53" s="108">
        <v>0.62936490296699998</v>
      </c>
      <c r="L53" s="134">
        <f t="shared" si="0"/>
        <v>1.1483182231234894</v>
      </c>
      <c r="M53" s="134">
        <f t="shared" si="1"/>
        <v>4.5</v>
      </c>
      <c r="N53" s="134">
        <f t="shared" si="2"/>
        <v>0.8</v>
      </c>
    </row>
    <row r="54" spans="1:14">
      <c r="A54" s="107" t="s">
        <v>226</v>
      </c>
      <c r="B54" s="107" t="s">
        <v>95</v>
      </c>
      <c r="C54" s="107" t="s">
        <v>150</v>
      </c>
      <c r="D54" s="107">
        <v>6410</v>
      </c>
      <c r="E54" s="108">
        <v>0.22</v>
      </c>
      <c r="F54" s="108">
        <v>50.8</v>
      </c>
      <c r="G54" s="108">
        <v>0</v>
      </c>
      <c r="H54" s="108">
        <v>0.60699999999999998</v>
      </c>
      <c r="I54" s="108">
        <v>3.3000000000000002E-2</v>
      </c>
      <c r="J54" s="108">
        <v>2.5999999999999999E-2</v>
      </c>
      <c r="K54" s="108">
        <v>2.8248832431600001E-4</v>
      </c>
      <c r="L54" s="134">
        <f t="shared" si="0"/>
        <v>3.1092548229714399E-5</v>
      </c>
      <c r="M54" s="134">
        <f t="shared" si="1"/>
        <v>0</v>
      </c>
      <c r="N54" s="134">
        <f t="shared" si="2"/>
        <v>0</v>
      </c>
    </row>
    <row r="55" spans="1:14">
      <c r="A55" s="107" t="s">
        <v>226</v>
      </c>
      <c r="B55" s="107" t="s">
        <v>95</v>
      </c>
      <c r="C55" s="107" t="s">
        <v>150</v>
      </c>
      <c r="D55" s="107">
        <v>6410</v>
      </c>
      <c r="E55" s="108">
        <v>0.22</v>
      </c>
      <c r="F55" s="108">
        <v>50.8</v>
      </c>
      <c r="G55" s="108">
        <v>0</v>
      </c>
      <c r="H55" s="108">
        <v>0.60699999999999998</v>
      </c>
      <c r="I55" s="108">
        <v>3.3000000000000002E-2</v>
      </c>
      <c r="J55" s="108">
        <v>2.5999999999999999E-2</v>
      </c>
      <c r="K55" s="108">
        <v>4.5151101977199999E-4</v>
      </c>
      <c r="L55" s="134">
        <f t="shared" si="0"/>
        <v>4.9696312909571463E-5</v>
      </c>
      <c r="M55" s="134">
        <f t="shared" si="1"/>
        <v>0</v>
      </c>
      <c r="N55" s="134">
        <f t="shared" si="2"/>
        <v>0</v>
      </c>
    </row>
    <row r="56" spans="1:14">
      <c r="A56" s="107" t="s">
        <v>226</v>
      </c>
      <c r="B56" s="107" t="s">
        <v>95</v>
      </c>
      <c r="C56" s="107" t="s">
        <v>150</v>
      </c>
      <c r="D56" s="107">
        <v>6410</v>
      </c>
      <c r="E56" s="108">
        <v>0.22</v>
      </c>
      <c r="F56" s="108">
        <v>50.8</v>
      </c>
      <c r="G56" s="108">
        <v>0</v>
      </c>
      <c r="H56" s="108">
        <v>0.60699999999999998</v>
      </c>
      <c r="I56" s="108">
        <v>3.3000000000000002E-2</v>
      </c>
      <c r="J56" s="108">
        <v>2.5999999999999999E-2</v>
      </c>
      <c r="K56" s="108">
        <v>6.2777482992799996E-5</v>
      </c>
      <c r="L56" s="134">
        <f t="shared" si="0"/>
        <v>6.909708294740853E-6</v>
      </c>
      <c r="M56" s="134">
        <f t="shared" si="1"/>
        <v>0</v>
      </c>
      <c r="N56" s="134">
        <f t="shared" si="2"/>
        <v>0</v>
      </c>
    </row>
    <row r="57" spans="1:14">
      <c r="A57" s="107" t="s">
        <v>226</v>
      </c>
      <c r="B57" s="107" t="s">
        <v>95</v>
      </c>
      <c r="C57" s="107" t="s">
        <v>150</v>
      </c>
      <c r="D57" s="107">
        <v>6410</v>
      </c>
      <c r="E57" s="108">
        <v>0.22</v>
      </c>
      <c r="F57" s="108">
        <v>50.8</v>
      </c>
      <c r="G57" s="108">
        <v>0</v>
      </c>
      <c r="H57" s="108">
        <v>0.60699999999999998</v>
      </c>
      <c r="I57" s="108">
        <v>3.3000000000000002E-2</v>
      </c>
      <c r="J57" s="108">
        <v>2.5999999999999999E-2</v>
      </c>
      <c r="K57" s="108">
        <v>1.0529961465500001E-2</v>
      </c>
      <c r="L57" s="134">
        <f t="shared" si="0"/>
        <v>1.1589977586360333E-3</v>
      </c>
      <c r="M57" s="134">
        <f t="shared" si="1"/>
        <v>0</v>
      </c>
      <c r="N57" s="134">
        <f t="shared" si="2"/>
        <v>0</v>
      </c>
    </row>
    <row r="58" spans="1:14">
      <c r="A58" s="107" t="s">
        <v>226</v>
      </c>
      <c r="B58" s="107" t="s">
        <v>95</v>
      </c>
      <c r="C58" s="107" t="s">
        <v>150</v>
      </c>
      <c r="D58" s="107">
        <v>1400</v>
      </c>
      <c r="E58" s="108">
        <v>0.22</v>
      </c>
      <c r="F58" s="108">
        <v>50.8</v>
      </c>
      <c r="G58" s="108">
        <v>0</v>
      </c>
      <c r="H58" s="108">
        <v>0.70899999999999996</v>
      </c>
      <c r="I58" s="108">
        <v>0.11700000000000001</v>
      </c>
      <c r="J58" s="108">
        <v>0.43099999999999999</v>
      </c>
      <c r="K58" s="108">
        <v>0.68874182167200004</v>
      </c>
      <c r="L58" s="134">
        <f t="shared" si="0"/>
        <v>1.2566553697620089</v>
      </c>
      <c r="M58" s="134">
        <f t="shared" si="1"/>
        <v>2.4</v>
      </c>
      <c r="N58" s="134">
        <f t="shared" si="2"/>
        <v>0.6</v>
      </c>
    </row>
    <row r="59" spans="1:14">
      <c r="A59" s="107" t="s">
        <v>226</v>
      </c>
      <c r="B59" s="107" t="s">
        <v>93</v>
      </c>
      <c r="C59" s="107" t="s">
        <v>150</v>
      </c>
      <c r="D59" s="107">
        <v>1210</v>
      </c>
      <c r="E59" s="108">
        <v>0.22</v>
      </c>
      <c r="F59" s="108">
        <v>50.8</v>
      </c>
      <c r="G59" s="108">
        <v>0</v>
      </c>
      <c r="H59" s="108">
        <v>1.2450000000000001</v>
      </c>
      <c r="I59" s="108">
        <v>0.21299999999999999</v>
      </c>
      <c r="J59" s="108">
        <v>0.28799999999999998</v>
      </c>
      <c r="K59" s="108">
        <v>2.1069216772099999</v>
      </c>
      <c r="L59" s="134">
        <f t="shared" si="0"/>
        <v>2.5687589088544316</v>
      </c>
      <c r="M59" s="134">
        <f t="shared" si="1"/>
        <v>8.6999999999999993</v>
      </c>
      <c r="N59" s="134">
        <f t="shared" si="2"/>
        <v>2</v>
      </c>
    </row>
    <row r="60" spans="1:14">
      <c r="A60" s="107" t="s">
        <v>226</v>
      </c>
      <c r="B60" s="107" t="s">
        <v>93</v>
      </c>
      <c r="C60" s="107" t="s">
        <v>150</v>
      </c>
      <c r="D60" s="107">
        <v>6410</v>
      </c>
      <c r="E60" s="108">
        <v>0.22</v>
      </c>
      <c r="F60" s="108">
        <v>50.8</v>
      </c>
      <c r="G60" s="108">
        <v>0</v>
      </c>
      <c r="H60" s="108">
        <v>0.60699999999999998</v>
      </c>
      <c r="I60" s="108">
        <v>3.3000000000000002E-2</v>
      </c>
      <c r="J60" s="108">
        <v>2.5999999999999999E-2</v>
      </c>
      <c r="K60" s="108">
        <v>0.103266437929</v>
      </c>
      <c r="L60" s="134">
        <f t="shared" si="0"/>
        <v>1.1366192601385267E-2</v>
      </c>
      <c r="M60" s="134">
        <f t="shared" si="1"/>
        <v>0</v>
      </c>
      <c r="N60" s="134">
        <f t="shared" si="2"/>
        <v>0</v>
      </c>
    </row>
    <row r="61" spans="1:14">
      <c r="A61" s="107" t="s">
        <v>226</v>
      </c>
      <c r="B61" s="107" t="s">
        <v>95</v>
      </c>
      <c r="C61" s="107" t="s">
        <v>150</v>
      </c>
      <c r="D61" s="107">
        <v>1110</v>
      </c>
      <c r="E61" s="108">
        <v>0.22</v>
      </c>
      <c r="F61" s="108">
        <v>50.8</v>
      </c>
      <c r="G61" s="108">
        <v>0</v>
      </c>
      <c r="H61" s="108">
        <v>0.96799999999999997</v>
      </c>
      <c r="I61" s="108">
        <v>0.125</v>
      </c>
      <c r="J61" s="108">
        <v>0.28799999999999998</v>
      </c>
      <c r="K61" s="108">
        <v>23.703348458899999</v>
      </c>
      <c r="L61" s="134">
        <f t="shared" si="0"/>
        <v>28.899122441090878</v>
      </c>
      <c r="M61" s="134">
        <f t="shared" si="1"/>
        <v>76.099999999999994</v>
      </c>
      <c r="N61" s="134">
        <f t="shared" si="2"/>
        <v>15</v>
      </c>
    </row>
    <row r="62" spans="1:14">
      <c r="A62" s="107" t="s">
        <v>226</v>
      </c>
      <c r="B62" s="107" t="s">
        <v>95</v>
      </c>
      <c r="C62" s="107" t="s">
        <v>150</v>
      </c>
      <c r="D62" s="107">
        <v>6410</v>
      </c>
      <c r="E62" s="108">
        <v>0.22</v>
      </c>
      <c r="F62" s="108">
        <v>50.8</v>
      </c>
      <c r="G62" s="108">
        <v>0</v>
      </c>
      <c r="H62" s="108">
        <v>0.60699999999999998</v>
      </c>
      <c r="I62" s="108">
        <v>3.3000000000000002E-2</v>
      </c>
      <c r="J62" s="108">
        <v>2.5999999999999999E-2</v>
      </c>
      <c r="K62" s="108">
        <v>6.1584890933599999E-2</v>
      </c>
      <c r="L62" s="134">
        <f t="shared" si="0"/>
        <v>6.7784436620915737E-3</v>
      </c>
      <c r="M62" s="134">
        <f t="shared" si="1"/>
        <v>0</v>
      </c>
      <c r="N62" s="134">
        <f t="shared" si="2"/>
        <v>0</v>
      </c>
    </row>
    <row r="63" spans="1:14">
      <c r="A63" s="107" t="s">
        <v>226</v>
      </c>
      <c r="B63" s="107" t="s">
        <v>95</v>
      </c>
      <c r="C63" s="107" t="s">
        <v>99</v>
      </c>
      <c r="D63" s="107">
        <v>8140</v>
      </c>
      <c r="E63" s="108">
        <v>0.8</v>
      </c>
      <c r="F63" s="108">
        <v>49.9</v>
      </c>
      <c r="G63" s="108">
        <v>0</v>
      </c>
      <c r="H63" s="108">
        <v>0.98599999999999999</v>
      </c>
      <c r="I63" s="108">
        <v>0.14299999999999999</v>
      </c>
      <c r="J63" s="108">
        <v>0.44600000000000001</v>
      </c>
      <c r="K63" s="108">
        <v>7.40249621065E-5</v>
      </c>
      <c r="L63" s="134">
        <f t="shared" si="0"/>
        <v>1.3728792847208333E-4</v>
      </c>
      <c r="M63" s="134">
        <f t="shared" si="1"/>
        <v>0</v>
      </c>
      <c r="N63" s="134">
        <f t="shared" si="2"/>
        <v>0</v>
      </c>
    </row>
    <row r="64" spans="1:14">
      <c r="A64" s="107" t="s">
        <v>226</v>
      </c>
      <c r="B64" s="107" t="s">
        <v>95</v>
      </c>
      <c r="C64" s="107" t="s">
        <v>150</v>
      </c>
      <c r="D64" s="107">
        <v>8140</v>
      </c>
      <c r="E64" s="108">
        <v>0.22</v>
      </c>
      <c r="F64" s="108">
        <v>50.8</v>
      </c>
      <c r="G64" s="108">
        <v>0</v>
      </c>
      <c r="H64" s="108">
        <v>0.98599999999999999</v>
      </c>
      <c r="I64" s="108">
        <v>0.14299999999999999</v>
      </c>
      <c r="J64" s="108">
        <v>0.44600000000000001</v>
      </c>
      <c r="K64" s="108">
        <v>1.7371488265499999</v>
      </c>
      <c r="L64" s="134">
        <f t="shared" si="0"/>
        <v>3.2798527944481699</v>
      </c>
      <c r="M64" s="134">
        <f t="shared" si="1"/>
        <v>8.8000000000000007</v>
      </c>
      <c r="N64" s="134">
        <f t="shared" si="2"/>
        <v>1.7</v>
      </c>
    </row>
    <row r="65" spans="1:14">
      <c r="A65" s="107" t="s">
        <v>226</v>
      </c>
      <c r="B65" s="107" t="s">
        <v>95</v>
      </c>
      <c r="C65" s="107" t="s">
        <v>150</v>
      </c>
      <c r="D65" s="107">
        <v>6410</v>
      </c>
      <c r="E65" s="108">
        <v>0.22</v>
      </c>
      <c r="F65" s="108">
        <v>50.8</v>
      </c>
      <c r="G65" s="108">
        <v>0</v>
      </c>
      <c r="H65" s="108">
        <v>0.60699999999999998</v>
      </c>
      <c r="I65" s="108">
        <v>3.3000000000000002E-2</v>
      </c>
      <c r="J65" s="108">
        <v>2.5999999999999999E-2</v>
      </c>
      <c r="K65" s="108">
        <v>0.164917766957</v>
      </c>
      <c r="L65" s="134">
        <f t="shared" si="0"/>
        <v>1.8151948883067131E-2</v>
      </c>
      <c r="M65" s="134">
        <f t="shared" si="1"/>
        <v>0</v>
      </c>
      <c r="N65" s="134">
        <f t="shared" si="2"/>
        <v>0</v>
      </c>
    </row>
    <row r="66" spans="1:14">
      <c r="A66" s="107" t="s">
        <v>226</v>
      </c>
      <c r="B66" s="107" t="s">
        <v>95</v>
      </c>
      <c r="C66" s="107" t="s">
        <v>150</v>
      </c>
      <c r="D66" s="107">
        <v>1110</v>
      </c>
      <c r="E66" s="108">
        <v>0.22</v>
      </c>
      <c r="F66" s="108">
        <v>50.8</v>
      </c>
      <c r="G66" s="108">
        <v>0</v>
      </c>
      <c r="H66" s="108">
        <v>0.96799999999999997</v>
      </c>
      <c r="I66" s="108">
        <v>0.125</v>
      </c>
      <c r="J66" s="108">
        <v>0.28799999999999998</v>
      </c>
      <c r="K66" s="108">
        <v>0.11299031687</v>
      </c>
      <c r="L66" s="134">
        <f t="shared" ref="L66:L129" si="3">(F66*J66*K66/12)+(G66*K66)</f>
        <v>0.13775779432790397</v>
      </c>
      <c r="M66" s="134">
        <f t="shared" ref="M66:M129" si="4">ROUND(2.721*H66*L66,1)</f>
        <v>0.4</v>
      </c>
      <c r="N66" s="134">
        <f t="shared" ref="N66:N129" si="5">ROUND((2.721*I66*L66)+(E66*K66),1)</f>
        <v>0.1</v>
      </c>
    </row>
    <row r="67" spans="1:14">
      <c r="A67" s="107" t="s">
        <v>226</v>
      </c>
      <c r="B67" s="107" t="s">
        <v>95</v>
      </c>
      <c r="C67" s="107" t="s">
        <v>150</v>
      </c>
      <c r="D67" s="107">
        <v>6410</v>
      </c>
      <c r="E67" s="108">
        <v>0.22</v>
      </c>
      <c r="F67" s="108">
        <v>50.8</v>
      </c>
      <c r="G67" s="108">
        <v>0</v>
      </c>
      <c r="H67" s="108">
        <v>0.60699999999999998</v>
      </c>
      <c r="I67" s="108">
        <v>3.3000000000000002E-2</v>
      </c>
      <c r="J67" s="108">
        <v>2.5999999999999999E-2</v>
      </c>
      <c r="K67" s="108">
        <v>7.0528040159500002E-3</v>
      </c>
      <c r="L67" s="134">
        <f t="shared" si="3"/>
        <v>7.7627862868889666E-4</v>
      </c>
      <c r="M67" s="134">
        <f t="shared" si="4"/>
        <v>0</v>
      </c>
      <c r="N67" s="134">
        <f t="shared" si="5"/>
        <v>0</v>
      </c>
    </row>
    <row r="68" spans="1:14">
      <c r="A68" s="107" t="s">
        <v>226</v>
      </c>
      <c r="B68" s="107" t="s">
        <v>95</v>
      </c>
      <c r="C68" s="107" t="s">
        <v>150</v>
      </c>
      <c r="D68" s="107">
        <v>1110</v>
      </c>
      <c r="E68" s="108">
        <v>0.22</v>
      </c>
      <c r="F68" s="108">
        <v>50.8</v>
      </c>
      <c r="G68" s="108">
        <v>0</v>
      </c>
      <c r="H68" s="108">
        <v>0.96799999999999997</v>
      </c>
      <c r="I68" s="108">
        <v>0.125</v>
      </c>
      <c r="J68" s="108">
        <v>0.28799999999999998</v>
      </c>
      <c r="K68" s="108">
        <v>14.369632825</v>
      </c>
      <c r="L68" s="134">
        <f t="shared" si="3"/>
        <v>17.519456340239998</v>
      </c>
      <c r="M68" s="134">
        <f t="shared" si="4"/>
        <v>46.1</v>
      </c>
      <c r="N68" s="134">
        <f t="shared" si="5"/>
        <v>9.1</v>
      </c>
    </row>
    <row r="69" spans="1:14">
      <c r="A69" s="107" t="s">
        <v>226</v>
      </c>
      <c r="B69" s="107" t="s">
        <v>95</v>
      </c>
      <c r="C69" s="107" t="s">
        <v>150</v>
      </c>
      <c r="D69" s="107">
        <v>1210</v>
      </c>
      <c r="E69" s="108">
        <v>0.22</v>
      </c>
      <c r="F69" s="108">
        <v>50.8</v>
      </c>
      <c r="G69" s="108">
        <v>0</v>
      </c>
      <c r="H69" s="108">
        <v>1.2450000000000001</v>
      </c>
      <c r="I69" s="108">
        <v>0.21299999999999999</v>
      </c>
      <c r="J69" s="108">
        <v>0.28799999999999998</v>
      </c>
      <c r="K69" s="108">
        <v>24.086709321899999</v>
      </c>
      <c r="L69" s="134">
        <f t="shared" si="3"/>
        <v>29.366516005260475</v>
      </c>
      <c r="M69" s="134">
        <f t="shared" si="4"/>
        <v>99.5</v>
      </c>
      <c r="N69" s="134">
        <f t="shared" si="5"/>
        <v>22.3</v>
      </c>
    </row>
    <row r="70" spans="1:14">
      <c r="A70" s="107" t="s">
        <v>226</v>
      </c>
      <c r="B70" s="107" t="s">
        <v>95</v>
      </c>
      <c r="C70" s="107" t="s">
        <v>150</v>
      </c>
      <c r="D70" s="107">
        <v>3100</v>
      </c>
      <c r="E70" s="108">
        <v>0.22</v>
      </c>
      <c r="F70" s="108">
        <v>50.8</v>
      </c>
      <c r="G70" s="108">
        <v>0</v>
      </c>
      <c r="H70" s="108">
        <v>0.69099999999999995</v>
      </c>
      <c r="I70" s="108">
        <v>3.5999999999999997E-2</v>
      </c>
      <c r="J70" s="108">
        <v>0.26200000000000001</v>
      </c>
      <c r="K70" s="108">
        <v>3.2949804388600001</v>
      </c>
      <c r="L70" s="134">
        <f t="shared" si="3"/>
        <v>3.6545726374209213</v>
      </c>
      <c r="M70" s="134">
        <f t="shared" si="4"/>
        <v>6.9</v>
      </c>
      <c r="N70" s="134">
        <f t="shared" si="5"/>
        <v>1.1000000000000001</v>
      </c>
    </row>
    <row r="71" spans="1:14">
      <c r="A71" s="107" t="s">
        <v>226</v>
      </c>
      <c r="B71" s="107" t="s">
        <v>95</v>
      </c>
      <c r="C71" s="107" t="s">
        <v>150</v>
      </c>
      <c r="D71" s="107">
        <v>1110</v>
      </c>
      <c r="E71" s="108">
        <v>0.22</v>
      </c>
      <c r="F71" s="108">
        <v>50.8</v>
      </c>
      <c r="G71" s="108">
        <v>0</v>
      </c>
      <c r="H71" s="108">
        <v>0.96799999999999997</v>
      </c>
      <c r="I71" s="108">
        <v>0.125</v>
      </c>
      <c r="J71" s="108">
        <v>0.28799999999999998</v>
      </c>
      <c r="K71" s="108">
        <v>56.355210886000002</v>
      </c>
      <c r="L71" s="134">
        <f t="shared" si="3"/>
        <v>68.708273112211188</v>
      </c>
      <c r="M71" s="134">
        <f t="shared" si="4"/>
        <v>181</v>
      </c>
      <c r="N71" s="134">
        <f t="shared" si="5"/>
        <v>35.799999999999997</v>
      </c>
    </row>
    <row r="72" spans="1:14">
      <c r="A72" s="107" t="s">
        <v>226</v>
      </c>
      <c r="B72" s="107" t="s">
        <v>95</v>
      </c>
      <c r="C72" s="107" t="s">
        <v>150</v>
      </c>
      <c r="D72" s="107">
        <v>1210</v>
      </c>
      <c r="E72" s="108">
        <v>0.22</v>
      </c>
      <c r="F72" s="108">
        <v>50.8</v>
      </c>
      <c r="G72" s="108">
        <v>0</v>
      </c>
      <c r="H72" s="108">
        <v>1.2450000000000001</v>
      </c>
      <c r="I72" s="108">
        <v>0.21299999999999999</v>
      </c>
      <c r="J72" s="108">
        <v>0.28799999999999998</v>
      </c>
      <c r="K72" s="108">
        <v>4.3243045349499996</v>
      </c>
      <c r="L72" s="134">
        <f t="shared" si="3"/>
        <v>5.272192089011039</v>
      </c>
      <c r="M72" s="134">
        <f t="shared" si="4"/>
        <v>17.899999999999999</v>
      </c>
      <c r="N72" s="134">
        <f t="shared" si="5"/>
        <v>4</v>
      </c>
    </row>
    <row r="73" spans="1:14">
      <c r="A73" s="107" t="s">
        <v>226</v>
      </c>
      <c r="B73" s="107" t="s">
        <v>95</v>
      </c>
      <c r="C73" s="107" t="s">
        <v>150</v>
      </c>
      <c r="D73" s="107">
        <v>1210</v>
      </c>
      <c r="E73" s="108">
        <v>0.22</v>
      </c>
      <c r="F73" s="108">
        <v>50.8</v>
      </c>
      <c r="G73" s="108">
        <v>0</v>
      </c>
      <c r="H73" s="108">
        <v>1.2450000000000001</v>
      </c>
      <c r="I73" s="108">
        <v>0.21299999999999999</v>
      </c>
      <c r="J73" s="108">
        <v>0.28799999999999998</v>
      </c>
      <c r="K73" s="108">
        <v>14.450301831199999</v>
      </c>
      <c r="L73" s="134">
        <f t="shared" si="3"/>
        <v>17.617807992599037</v>
      </c>
      <c r="M73" s="134">
        <f t="shared" si="4"/>
        <v>59.7</v>
      </c>
      <c r="N73" s="134">
        <f t="shared" si="5"/>
        <v>13.4</v>
      </c>
    </row>
    <row r="74" spans="1:14">
      <c r="A74" s="107" t="s">
        <v>226</v>
      </c>
      <c r="B74" s="107" t="s">
        <v>95</v>
      </c>
      <c r="C74" s="107" t="s">
        <v>150</v>
      </c>
      <c r="D74" s="107">
        <v>3100</v>
      </c>
      <c r="E74" s="108">
        <v>0.22</v>
      </c>
      <c r="F74" s="108">
        <v>50.8</v>
      </c>
      <c r="G74" s="108">
        <v>0</v>
      </c>
      <c r="H74" s="108">
        <v>0.69099999999999995</v>
      </c>
      <c r="I74" s="108">
        <v>3.5999999999999997E-2</v>
      </c>
      <c r="J74" s="108">
        <v>0.26200000000000001</v>
      </c>
      <c r="K74" s="108">
        <v>1.08037149982</v>
      </c>
      <c r="L74" s="134">
        <f t="shared" si="3"/>
        <v>1.1982760428336894</v>
      </c>
      <c r="M74" s="134">
        <f t="shared" si="4"/>
        <v>2.2999999999999998</v>
      </c>
      <c r="N74" s="134">
        <f t="shared" si="5"/>
        <v>0.4</v>
      </c>
    </row>
    <row r="75" spans="1:14">
      <c r="A75" s="107" t="s">
        <v>226</v>
      </c>
      <c r="B75" s="107" t="s">
        <v>95</v>
      </c>
      <c r="C75" s="107" t="s">
        <v>150</v>
      </c>
      <c r="D75" s="107">
        <v>3100</v>
      </c>
      <c r="E75" s="108">
        <v>0.22</v>
      </c>
      <c r="F75" s="108">
        <v>50.8</v>
      </c>
      <c r="G75" s="108">
        <v>0</v>
      </c>
      <c r="H75" s="108">
        <v>0.69099999999999995</v>
      </c>
      <c r="I75" s="108">
        <v>3.5999999999999997E-2</v>
      </c>
      <c r="J75" s="108">
        <v>0.26200000000000001</v>
      </c>
      <c r="K75" s="108">
        <v>1.7298843806199999</v>
      </c>
      <c r="L75" s="134">
        <f t="shared" si="3"/>
        <v>1.9186724293583293</v>
      </c>
      <c r="M75" s="134">
        <f t="shared" si="4"/>
        <v>3.6</v>
      </c>
      <c r="N75" s="134">
        <f t="shared" si="5"/>
        <v>0.6</v>
      </c>
    </row>
    <row r="76" spans="1:14">
      <c r="A76" s="107" t="s">
        <v>226</v>
      </c>
      <c r="B76" s="107" t="s">
        <v>95</v>
      </c>
      <c r="C76" s="107" t="s">
        <v>99</v>
      </c>
      <c r="D76" s="107">
        <v>4110</v>
      </c>
      <c r="E76" s="108">
        <v>0.8</v>
      </c>
      <c r="F76" s="108">
        <v>49.9</v>
      </c>
      <c r="G76" s="108">
        <v>0</v>
      </c>
      <c r="H76" s="108">
        <v>0.69099999999999995</v>
      </c>
      <c r="I76" s="108">
        <v>3.5999999999999997E-2</v>
      </c>
      <c r="J76" s="108">
        <v>0.26200000000000001</v>
      </c>
      <c r="K76" s="108">
        <v>1.76827584041E-3</v>
      </c>
      <c r="L76" s="134">
        <f t="shared" si="3"/>
        <v>1.9265070568626882E-3</v>
      </c>
      <c r="M76" s="134">
        <f t="shared" si="4"/>
        <v>0</v>
      </c>
      <c r="N76" s="134">
        <f t="shared" si="5"/>
        <v>0</v>
      </c>
    </row>
    <row r="77" spans="1:14">
      <c r="A77" s="107" t="s">
        <v>226</v>
      </c>
      <c r="B77" s="107" t="s">
        <v>95</v>
      </c>
      <c r="C77" s="107" t="s">
        <v>99</v>
      </c>
      <c r="D77" s="107">
        <v>1400</v>
      </c>
      <c r="E77" s="108">
        <v>0.8</v>
      </c>
      <c r="F77" s="108">
        <v>49.9</v>
      </c>
      <c r="G77" s="108">
        <v>0</v>
      </c>
      <c r="H77" s="108">
        <v>0.70899999999999996</v>
      </c>
      <c r="I77" s="108">
        <v>0.11700000000000001</v>
      </c>
      <c r="J77" s="108">
        <v>0.43099999999999999</v>
      </c>
      <c r="K77" s="108">
        <v>0.36087131436300002</v>
      </c>
      <c r="L77" s="134">
        <f t="shared" si="3"/>
        <v>0.64676860590613372</v>
      </c>
      <c r="M77" s="134">
        <f t="shared" si="4"/>
        <v>1.2</v>
      </c>
      <c r="N77" s="134">
        <f t="shared" si="5"/>
        <v>0.5</v>
      </c>
    </row>
    <row r="78" spans="1:14">
      <c r="A78" s="107" t="s">
        <v>226</v>
      </c>
      <c r="B78" s="107" t="s">
        <v>95</v>
      </c>
      <c r="C78" s="107" t="s">
        <v>150</v>
      </c>
      <c r="D78" s="107">
        <v>4110</v>
      </c>
      <c r="E78" s="108">
        <v>0.22</v>
      </c>
      <c r="F78" s="108">
        <v>50.8</v>
      </c>
      <c r="G78" s="108">
        <v>0</v>
      </c>
      <c r="H78" s="108">
        <v>0.69099999999999995</v>
      </c>
      <c r="I78" s="108">
        <v>3.5999999999999997E-2</v>
      </c>
      <c r="J78" s="108">
        <v>0.26200000000000001</v>
      </c>
      <c r="K78" s="108">
        <v>1.2237362070799999E-2</v>
      </c>
      <c r="L78" s="134">
        <f t="shared" si="3"/>
        <v>1.3572866184793307E-2</v>
      </c>
      <c r="M78" s="134">
        <f t="shared" si="4"/>
        <v>0</v>
      </c>
      <c r="N78" s="134">
        <f t="shared" si="5"/>
        <v>0</v>
      </c>
    </row>
    <row r="79" spans="1:14">
      <c r="A79" s="107" t="s">
        <v>226</v>
      </c>
      <c r="B79" s="107" t="s">
        <v>95</v>
      </c>
      <c r="C79" s="107" t="s">
        <v>150</v>
      </c>
      <c r="D79" s="107">
        <v>1400</v>
      </c>
      <c r="E79" s="108">
        <v>0.22</v>
      </c>
      <c r="F79" s="108">
        <v>50.8</v>
      </c>
      <c r="G79" s="108">
        <v>0</v>
      </c>
      <c r="H79" s="108">
        <v>0.70899999999999996</v>
      </c>
      <c r="I79" s="108">
        <v>0.11700000000000001</v>
      </c>
      <c r="J79" s="108">
        <v>0.43099999999999999</v>
      </c>
      <c r="K79" s="108">
        <v>5.23178705618</v>
      </c>
      <c r="L79" s="134">
        <f t="shared" si="3"/>
        <v>9.545744269804155</v>
      </c>
      <c r="M79" s="134">
        <f t="shared" si="4"/>
        <v>18.399999999999999</v>
      </c>
      <c r="N79" s="134">
        <f t="shared" si="5"/>
        <v>4.2</v>
      </c>
    </row>
    <row r="80" spans="1:14">
      <c r="A80" s="107" t="s">
        <v>226</v>
      </c>
      <c r="B80" s="107" t="s">
        <v>95</v>
      </c>
      <c r="C80" s="107" t="s">
        <v>150</v>
      </c>
      <c r="D80" s="107">
        <v>1210</v>
      </c>
      <c r="E80" s="108">
        <v>0.22</v>
      </c>
      <c r="F80" s="108">
        <v>50.8</v>
      </c>
      <c r="G80" s="108">
        <v>0</v>
      </c>
      <c r="H80" s="108">
        <v>1.2450000000000001</v>
      </c>
      <c r="I80" s="108">
        <v>0.21299999999999999</v>
      </c>
      <c r="J80" s="108">
        <v>0.28799999999999998</v>
      </c>
      <c r="K80" s="108">
        <v>0.233578594892</v>
      </c>
      <c r="L80" s="134">
        <f t="shared" si="3"/>
        <v>0.28477902289232637</v>
      </c>
      <c r="M80" s="134">
        <f t="shared" si="4"/>
        <v>1</v>
      </c>
      <c r="N80" s="134">
        <f t="shared" si="5"/>
        <v>0.2</v>
      </c>
    </row>
    <row r="81" spans="1:14">
      <c r="A81" s="107" t="s">
        <v>226</v>
      </c>
      <c r="B81" s="107" t="s">
        <v>95</v>
      </c>
      <c r="C81" s="107" t="s">
        <v>150</v>
      </c>
      <c r="D81" s="107">
        <v>1110</v>
      </c>
      <c r="E81" s="108">
        <v>0.22</v>
      </c>
      <c r="F81" s="108">
        <v>50.8</v>
      </c>
      <c r="G81" s="108">
        <v>0</v>
      </c>
      <c r="H81" s="108">
        <v>0.96799999999999997</v>
      </c>
      <c r="I81" s="108">
        <v>0.125</v>
      </c>
      <c r="J81" s="108">
        <v>0.28799999999999998</v>
      </c>
      <c r="K81" s="108">
        <v>1.3691099253400001</v>
      </c>
      <c r="L81" s="134">
        <f t="shared" si="3"/>
        <v>1.669218820974528</v>
      </c>
      <c r="M81" s="134">
        <f t="shared" si="4"/>
        <v>4.4000000000000004</v>
      </c>
      <c r="N81" s="134">
        <f t="shared" si="5"/>
        <v>0.9</v>
      </c>
    </row>
    <row r="82" spans="1:14">
      <c r="A82" s="107" t="s">
        <v>226</v>
      </c>
      <c r="B82" s="107" t="s">
        <v>95</v>
      </c>
      <c r="C82" s="107" t="s">
        <v>150</v>
      </c>
      <c r="D82" s="107">
        <v>6410</v>
      </c>
      <c r="E82" s="108">
        <v>0.22</v>
      </c>
      <c r="F82" s="108">
        <v>50.8</v>
      </c>
      <c r="G82" s="108">
        <v>0</v>
      </c>
      <c r="H82" s="108">
        <v>0.60699999999999998</v>
      </c>
      <c r="I82" s="108">
        <v>3.3000000000000002E-2</v>
      </c>
      <c r="J82" s="108">
        <v>2.5999999999999999E-2</v>
      </c>
      <c r="K82" s="108">
        <v>0.59861688546299996</v>
      </c>
      <c r="L82" s="134">
        <f t="shared" si="3"/>
        <v>6.5887765193294187E-2</v>
      </c>
      <c r="M82" s="134">
        <f t="shared" si="4"/>
        <v>0.1</v>
      </c>
      <c r="N82" s="134">
        <f t="shared" si="5"/>
        <v>0.1</v>
      </c>
    </row>
    <row r="83" spans="1:14">
      <c r="A83" s="107" t="s">
        <v>226</v>
      </c>
      <c r="B83" s="107" t="s">
        <v>95</v>
      </c>
      <c r="C83" s="107" t="s">
        <v>150</v>
      </c>
      <c r="D83" s="107">
        <v>6410</v>
      </c>
      <c r="E83" s="108">
        <v>0.22</v>
      </c>
      <c r="F83" s="108">
        <v>50.8</v>
      </c>
      <c r="G83" s="108">
        <v>0</v>
      </c>
      <c r="H83" s="108">
        <v>0.60699999999999998</v>
      </c>
      <c r="I83" s="108">
        <v>3.3000000000000002E-2</v>
      </c>
      <c r="J83" s="108">
        <v>2.5999999999999999E-2</v>
      </c>
      <c r="K83" s="108">
        <v>0.12894883873900001</v>
      </c>
      <c r="L83" s="134">
        <f t="shared" si="3"/>
        <v>1.4192968850539266E-2</v>
      </c>
      <c r="M83" s="134">
        <f t="shared" si="4"/>
        <v>0</v>
      </c>
      <c r="N83" s="134">
        <f t="shared" si="5"/>
        <v>0</v>
      </c>
    </row>
    <row r="84" spans="1:14">
      <c r="A84" s="107" t="s">
        <v>226</v>
      </c>
      <c r="B84" s="107" t="s">
        <v>95</v>
      </c>
      <c r="C84" s="107" t="s">
        <v>150</v>
      </c>
      <c r="D84" s="107">
        <v>1110</v>
      </c>
      <c r="E84" s="108">
        <v>0.22</v>
      </c>
      <c r="F84" s="108">
        <v>50.8</v>
      </c>
      <c r="G84" s="108">
        <v>0</v>
      </c>
      <c r="H84" s="108">
        <v>0.96799999999999997</v>
      </c>
      <c r="I84" s="108">
        <v>0.125</v>
      </c>
      <c r="J84" s="108">
        <v>0.28799999999999998</v>
      </c>
      <c r="K84" s="108">
        <v>18.5868851814</v>
      </c>
      <c r="L84" s="134">
        <f t="shared" si="3"/>
        <v>22.661130413162876</v>
      </c>
      <c r="M84" s="134">
        <f t="shared" si="4"/>
        <v>59.7</v>
      </c>
      <c r="N84" s="134">
        <f t="shared" si="5"/>
        <v>11.8</v>
      </c>
    </row>
    <row r="85" spans="1:14">
      <c r="A85" s="107" t="s">
        <v>226</v>
      </c>
      <c r="B85" s="107" t="s">
        <v>95</v>
      </c>
      <c r="C85" s="107" t="s">
        <v>150</v>
      </c>
      <c r="D85" s="107">
        <v>1110</v>
      </c>
      <c r="E85" s="108">
        <v>0.22</v>
      </c>
      <c r="F85" s="108">
        <v>50.8</v>
      </c>
      <c r="G85" s="108">
        <v>0</v>
      </c>
      <c r="H85" s="108">
        <v>0.96799999999999997</v>
      </c>
      <c r="I85" s="108">
        <v>0.125</v>
      </c>
      <c r="J85" s="108">
        <v>0.28799999999999998</v>
      </c>
      <c r="K85" s="108">
        <v>12.038809861000001</v>
      </c>
      <c r="L85" s="134">
        <f t="shared" si="3"/>
        <v>14.6777169825312</v>
      </c>
      <c r="M85" s="134">
        <f t="shared" si="4"/>
        <v>38.700000000000003</v>
      </c>
      <c r="N85" s="134">
        <f t="shared" si="5"/>
        <v>7.6</v>
      </c>
    </row>
    <row r="86" spans="1:14">
      <c r="A86" s="107" t="s">
        <v>226</v>
      </c>
      <c r="B86" s="107" t="s">
        <v>95</v>
      </c>
      <c r="C86" s="107" t="s">
        <v>150</v>
      </c>
      <c r="D86" s="107">
        <v>6410</v>
      </c>
      <c r="E86" s="108">
        <v>0.22</v>
      </c>
      <c r="F86" s="108">
        <v>50.8</v>
      </c>
      <c r="G86" s="108">
        <v>0</v>
      </c>
      <c r="H86" s="108">
        <v>0.60699999999999998</v>
      </c>
      <c r="I86" s="108">
        <v>3.3000000000000002E-2</v>
      </c>
      <c r="J86" s="108">
        <v>2.5999999999999999E-2</v>
      </c>
      <c r="K86" s="108">
        <v>1.27302582867</v>
      </c>
      <c r="L86" s="134">
        <f t="shared" si="3"/>
        <v>0.14011770954227801</v>
      </c>
      <c r="M86" s="134">
        <f t="shared" si="4"/>
        <v>0.2</v>
      </c>
      <c r="N86" s="134">
        <f t="shared" si="5"/>
        <v>0.3</v>
      </c>
    </row>
    <row r="87" spans="1:14">
      <c r="A87" s="107" t="s">
        <v>226</v>
      </c>
      <c r="B87" s="107" t="s">
        <v>95</v>
      </c>
      <c r="C87" s="107" t="s">
        <v>150</v>
      </c>
      <c r="D87" s="107">
        <v>6410</v>
      </c>
      <c r="E87" s="108">
        <v>0.22</v>
      </c>
      <c r="F87" s="108">
        <v>50.8</v>
      </c>
      <c r="G87" s="108">
        <v>0</v>
      </c>
      <c r="H87" s="108">
        <v>0.60699999999999998</v>
      </c>
      <c r="I87" s="108">
        <v>3.3000000000000002E-2</v>
      </c>
      <c r="J87" s="108">
        <v>2.5999999999999999E-2</v>
      </c>
      <c r="K87" s="108">
        <v>5.0582213265199999E-5</v>
      </c>
      <c r="L87" s="134">
        <f t="shared" si="3"/>
        <v>5.5674156067230133E-6</v>
      </c>
      <c r="M87" s="134">
        <f t="shared" si="4"/>
        <v>0</v>
      </c>
      <c r="N87" s="134">
        <f t="shared" si="5"/>
        <v>0</v>
      </c>
    </row>
    <row r="88" spans="1:14">
      <c r="A88" s="107" t="s">
        <v>226</v>
      </c>
      <c r="B88" s="107" t="s">
        <v>95</v>
      </c>
      <c r="C88" s="107" t="s">
        <v>99</v>
      </c>
      <c r="D88" s="107">
        <v>8140</v>
      </c>
      <c r="E88" s="108">
        <v>0.8</v>
      </c>
      <c r="F88" s="108">
        <v>49.9</v>
      </c>
      <c r="G88" s="108">
        <v>0</v>
      </c>
      <c r="H88" s="108">
        <v>0.98599999999999999</v>
      </c>
      <c r="I88" s="108">
        <v>0.14299999999999999</v>
      </c>
      <c r="J88" s="108">
        <v>0.44600000000000001</v>
      </c>
      <c r="K88" s="108">
        <v>6.07683859756E-3</v>
      </c>
      <c r="L88" s="134">
        <f t="shared" si="3"/>
        <v>1.1270206143678067E-2</v>
      </c>
      <c r="M88" s="134">
        <f t="shared" si="4"/>
        <v>0</v>
      </c>
      <c r="N88" s="134">
        <f t="shared" si="5"/>
        <v>0</v>
      </c>
    </row>
    <row r="89" spans="1:14">
      <c r="A89" s="107" t="s">
        <v>226</v>
      </c>
      <c r="B89" s="107" t="s">
        <v>95</v>
      </c>
      <c r="C89" s="107" t="s">
        <v>99</v>
      </c>
      <c r="D89" s="107">
        <v>8140</v>
      </c>
      <c r="E89" s="108">
        <v>0.8</v>
      </c>
      <c r="F89" s="108">
        <v>49.9</v>
      </c>
      <c r="G89" s="108">
        <v>0</v>
      </c>
      <c r="H89" s="108">
        <v>0.98599999999999999</v>
      </c>
      <c r="I89" s="108">
        <v>0.14299999999999999</v>
      </c>
      <c r="J89" s="108">
        <v>0.44600000000000001</v>
      </c>
      <c r="K89" s="108">
        <v>3.2372536548700001E-3</v>
      </c>
      <c r="L89" s="134">
        <f t="shared" si="3"/>
        <v>6.0038645825494829E-3</v>
      </c>
      <c r="M89" s="134">
        <f t="shared" si="4"/>
        <v>0</v>
      </c>
      <c r="N89" s="134">
        <f t="shared" si="5"/>
        <v>0</v>
      </c>
    </row>
    <row r="90" spans="1:14">
      <c r="A90" s="107" t="s">
        <v>226</v>
      </c>
      <c r="B90" s="107" t="s">
        <v>95</v>
      </c>
      <c r="C90" s="107" t="s">
        <v>150</v>
      </c>
      <c r="D90" s="107">
        <v>8140</v>
      </c>
      <c r="E90" s="108">
        <v>0.22</v>
      </c>
      <c r="F90" s="108">
        <v>50.8</v>
      </c>
      <c r="G90" s="108">
        <v>0</v>
      </c>
      <c r="H90" s="108">
        <v>0.98599999999999999</v>
      </c>
      <c r="I90" s="108">
        <v>0.14299999999999999</v>
      </c>
      <c r="J90" s="108">
        <v>0.44600000000000001</v>
      </c>
      <c r="K90" s="108">
        <v>8.5238207597999993E-2</v>
      </c>
      <c r="L90" s="134">
        <f t="shared" si="3"/>
        <v>0.1609354184921972</v>
      </c>
      <c r="M90" s="134">
        <f t="shared" si="4"/>
        <v>0.4</v>
      </c>
      <c r="N90" s="134">
        <f t="shared" si="5"/>
        <v>0.1</v>
      </c>
    </row>
    <row r="91" spans="1:14">
      <c r="A91" s="107" t="s">
        <v>226</v>
      </c>
      <c r="B91" s="107" t="s">
        <v>95</v>
      </c>
      <c r="C91" s="107" t="s">
        <v>150</v>
      </c>
      <c r="D91" s="107">
        <v>8140</v>
      </c>
      <c r="E91" s="108">
        <v>0.22</v>
      </c>
      <c r="F91" s="108">
        <v>50.8</v>
      </c>
      <c r="G91" s="108">
        <v>0</v>
      </c>
      <c r="H91" s="108">
        <v>0.98599999999999999</v>
      </c>
      <c r="I91" s="108">
        <v>0.14299999999999999</v>
      </c>
      <c r="J91" s="108">
        <v>0.44600000000000001</v>
      </c>
      <c r="K91" s="108">
        <v>0.69104487366300005</v>
      </c>
      <c r="L91" s="134">
        <f t="shared" si="3"/>
        <v>1.3047387911339883</v>
      </c>
      <c r="M91" s="134">
        <f t="shared" si="4"/>
        <v>3.5</v>
      </c>
      <c r="N91" s="134">
        <f t="shared" si="5"/>
        <v>0.7</v>
      </c>
    </row>
    <row r="92" spans="1:14">
      <c r="A92" s="107" t="s">
        <v>226</v>
      </c>
      <c r="B92" s="107" t="s">
        <v>95</v>
      </c>
      <c r="C92" s="107" t="s">
        <v>150</v>
      </c>
      <c r="D92" s="107">
        <v>8140</v>
      </c>
      <c r="E92" s="108">
        <v>0.22</v>
      </c>
      <c r="F92" s="108">
        <v>50.8</v>
      </c>
      <c r="G92" s="108">
        <v>0</v>
      </c>
      <c r="H92" s="108">
        <v>0.98599999999999999</v>
      </c>
      <c r="I92" s="108">
        <v>0.14299999999999999</v>
      </c>
      <c r="J92" s="108">
        <v>0.44600000000000001</v>
      </c>
      <c r="K92" s="108">
        <v>0.70385464435199996</v>
      </c>
      <c r="L92" s="134">
        <f t="shared" si="3"/>
        <v>1.3289244921795327</v>
      </c>
      <c r="M92" s="134">
        <f t="shared" si="4"/>
        <v>3.6</v>
      </c>
      <c r="N92" s="134">
        <f t="shared" si="5"/>
        <v>0.7</v>
      </c>
    </row>
    <row r="93" spans="1:14">
      <c r="A93" s="107" t="s">
        <v>226</v>
      </c>
      <c r="B93" s="107" t="s">
        <v>95</v>
      </c>
      <c r="C93" s="107" t="s">
        <v>150</v>
      </c>
      <c r="D93" s="107">
        <v>6410</v>
      </c>
      <c r="E93" s="108">
        <v>0.22</v>
      </c>
      <c r="F93" s="108">
        <v>50.8</v>
      </c>
      <c r="G93" s="108">
        <v>0</v>
      </c>
      <c r="H93" s="108">
        <v>0.60699999999999998</v>
      </c>
      <c r="I93" s="108">
        <v>3.3000000000000002E-2</v>
      </c>
      <c r="J93" s="108">
        <v>2.5999999999999999E-2</v>
      </c>
      <c r="K93" s="108">
        <v>2.2557379061800002E-2</v>
      </c>
      <c r="L93" s="134">
        <f t="shared" si="3"/>
        <v>2.4828155220687868E-3</v>
      </c>
      <c r="M93" s="134">
        <f t="shared" si="4"/>
        <v>0</v>
      </c>
      <c r="N93" s="134">
        <f t="shared" si="5"/>
        <v>0</v>
      </c>
    </row>
    <row r="94" spans="1:14">
      <c r="A94" s="107" t="s">
        <v>226</v>
      </c>
      <c r="B94" s="107" t="s">
        <v>95</v>
      </c>
      <c r="C94" s="107" t="s">
        <v>150</v>
      </c>
      <c r="D94" s="107">
        <v>4110</v>
      </c>
      <c r="E94" s="108">
        <v>0.22</v>
      </c>
      <c r="F94" s="108">
        <v>50.8</v>
      </c>
      <c r="G94" s="108">
        <v>0</v>
      </c>
      <c r="H94" s="108">
        <v>0.69099999999999995</v>
      </c>
      <c r="I94" s="108">
        <v>3.5999999999999997E-2</v>
      </c>
      <c r="J94" s="108">
        <v>0.26200000000000001</v>
      </c>
      <c r="K94" s="108">
        <v>3.6811855057099998</v>
      </c>
      <c r="L94" s="134">
        <f t="shared" si="3"/>
        <v>4.0829255505664843</v>
      </c>
      <c r="M94" s="134">
        <f t="shared" si="4"/>
        <v>7.7</v>
      </c>
      <c r="N94" s="134">
        <f t="shared" si="5"/>
        <v>1.2</v>
      </c>
    </row>
    <row r="95" spans="1:14">
      <c r="A95" s="107" t="s">
        <v>226</v>
      </c>
      <c r="B95" s="107" t="s">
        <v>95</v>
      </c>
      <c r="C95" s="107" t="s">
        <v>150</v>
      </c>
      <c r="D95" s="107">
        <v>4110</v>
      </c>
      <c r="E95" s="108">
        <v>0.22</v>
      </c>
      <c r="F95" s="108">
        <v>50.8</v>
      </c>
      <c r="G95" s="108">
        <v>0</v>
      </c>
      <c r="H95" s="108">
        <v>0.69099999999999995</v>
      </c>
      <c r="I95" s="108">
        <v>3.5999999999999997E-2</v>
      </c>
      <c r="J95" s="108">
        <v>0.26200000000000001</v>
      </c>
      <c r="K95" s="108">
        <v>1.95357330547</v>
      </c>
      <c r="L95" s="134">
        <f t="shared" si="3"/>
        <v>2.1667732722069593</v>
      </c>
      <c r="M95" s="134">
        <f t="shared" si="4"/>
        <v>4.0999999999999996</v>
      </c>
      <c r="N95" s="134">
        <f t="shared" si="5"/>
        <v>0.6</v>
      </c>
    </row>
    <row r="96" spans="1:14">
      <c r="A96" s="107" t="s">
        <v>226</v>
      </c>
      <c r="B96" s="107" t="s">
        <v>95</v>
      </c>
      <c r="C96" s="107" t="s">
        <v>150</v>
      </c>
      <c r="D96" s="107">
        <v>4110</v>
      </c>
      <c r="E96" s="108">
        <v>0.22</v>
      </c>
      <c r="F96" s="108">
        <v>50.8</v>
      </c>
      <c r="G96" s="108">
        <v>0</v>
      </c>
      <c r="H96" s="108">
        <v>0.69099999999999995</v>
      </c>
      <c r="I96" s="108">
        <v>3.5999999999999997E-2</v>
      </c>
      <c r="J96" s="108">
        <v>0.26200000000000001</v>
      </c>
      <c r="K96" s="108">
        <v>1.2120017341</v>
      </c>
      <c r="L96" s="134">
        <f t="shared" si="3"/>
        <v>1.3442715233481133</v>
      </c>
      <c r="M96" s="134">
        <f t="shared" si="4"/>
        <v>2.5</v>
      </c>
      <c r="N96" s="134">
        <f t="shared" si="5"/>
        <v>0.4</v>
      </c>
    </row>
    <row r="97" spans="1:14">
      <c r="A97" s="107" t="s">
        <v>226</v>
      </c>
      <c r="B97" s="107" t="s">
        <v>95</v>
      </c>
      <c r="C97" s="107" t="s">
        <v>150</v>
      </c>
      <c r="D97" s="107">
        <v>1110</v>
      </c>
      <c r="E97" s="108">
        <v>0.22</v>
      </c>
      <c r="F97" s="108">
        <v>50.8</v>
      </c>
      <c r="G97" s="108">
        <v>0</v>
      </c>
      <c r="H97" s="108">
        <v>0.96799999999999997</v>
      </c>
      <c r="I97" s="108">
        <v>0.125</v>
      </c>
      <c r="J97" s="108">
        <v>0.28799999999999998</v>
      </c>
      <c r="K97" s="108">
        <v>65.096094432100003</v>
      </c>
      <c r="L97" s="134">
        <f t="shared" si="3"/>
        <v>79.365158331616314</v>
      </c>
      <c r="M97" s="134">
        <f t="shared" si="4"/>
        <v>209</v>
      </c>
      <c r="N97" s="134">
        <f t="shared" si="5"/>
        <v>41.3</v>
      </c>
    </row>
    <row r="98" spans="1:14">
      <c r="A98" s="107" t="s">
        <v>226</v>
      </c>
      <c r="B98" s="107" t="s">
        <v>95</v>
      </c>
      <c r="C98" s="107" t="s">
        <v>150</v>
      </c>
      <c r="D98" s="107">
        <v>8320</v>
      </c>
      <c r="E98" s="108">
        <v>0.22</v>
      </c>
      <c r="F98" s="108">
        <v>50.8</v>
      </c>
      <c r="G98" s="108">
        <v>0</v>
      </c>
      <c r="H98" s="108">
        <v>0.70899999999999996</v>
      </c>
      <c r="I98" s="108">
        <v>0.11700000000000001</v>
      </c>
      <c r="J98" s="108">
        <v>0.26200000000000001</v>
      </c>
      <c r="K98" s="108">
        <v>6.7349130587600001</v>
      </c>
      <c r="L98" s="134">
        <f t="shared" si="3"/>
        <v>7.4699165705726749</v>
      </c>
      <c r="M98" s="134">
        <f t="shared" si="4"/>
        <v>14.4</v>
      </c>
      <c r="N98" s="134">
        <f t="shared" si="5"/>
        <v>3.9</v>
      </c>
    </row>
    <row r="99" spans="1:14">
      <c r="A99" s="107" t="s">
        <v>226</v>
      </c>
      <c r="B99" s="107" t="s">
        <v>95</v>
      </c>
      <c r="C99" s="107" t="s">
        <v>150</v>
      </c>
      <c r="D99" s="107">
        <v>1210</v>
      </c>
      <c r="E99" s="108">
        <v>0.22</v>
      </c>
      <c r="F99" s="108">
        <v>50.8</v>
      </c>
      <c r="G99" s="108">
        <v>0</v>
      </c>
      <c r="H99" s="108">
        <v>1.2450000000000001</v>
      </c>
      <c r="I99" s="108">
        <v>0.21299999999999999</v>
      </c>
      <c r="J99" s="108">
        <v>0.28799999999999998</v>
      </c>
      <c r="K99" s="108">
        <v>26.133144830100001</v>
      </c>
      <c r="L99" s="134">
        <f t="shared" si="3"/>
        <v>31.861530176857915</v>
      </c>
      <c r="M99" s="134">
        <f t="shared" si="4"/>
        <v>107.9</v>
      </c>
      <c r="N99" s="134">
        <f t="shared" si="5"/>
        <v>24.2</v>
      </c>
    </row>
    <row r="100" spans="1:14">
      <c r="A100" s="107" t="s">
        <v>226</v>
      </c>
      <c r="B100" s="107" t="s">
        <v>95</v>
      </c>
      <c r="C100" s="107" t="s">
        <v>150</v>
      </c>
      <c r="D100" s="107">
        <v>1210</v>
      </c>
      <c r="E100" s="108">
        <v>0.22</v>
      </c>
      <c r="F100" s="108">
        <v>50.8</v>
      </c>
      <c r="G100" s="108">
        <v>0</v>
      </c>
      <c r="H100" s="108">
        <v>1.2450000000000001</v>
      </c>
      <c r="I100" s="108">
        <v>0.21299999999999999</v>
      </c>
      <c r="J100" s="108">
        <v>0.28799999999999998</v>
      </c>
      <c r="K100" s="108">
        <v>8.1157117676199997E-4</v>
      </c>
      <c r="L100" s="134">
        <f t="shared" si="3"/>
        <v>9.8946757870823038E-4</v>
      </c>
      <c r="M100" s="134">
        <f t="shared" si="4"/>
        <v>0</v>
      </c>
      <c r="N100" s="134">
        <f t="shared" si="5"/>
        <v>0</v>
      </c>
    </row>
    <row r="101" spans="1:14">
      <c r="A101" s="107" t="s">
        <v>226</v>
      </c>
      <c r="B101" s="107" t="s">
        <v>95</v>
      </c>
      <c r="C101" s="107" t="s">
        <v>150</v>
      </c>
      <c r="D101" s="107">
        <v>1400</v>
      </c>
      <c r="E101" s="108">
        <v>0.22</v>
      </c>
      <c r="F101" s="108">
        <v>50.8</v>
      </c>
      <c r="G101" s="108">
        <v>0</v>
      </c>
      <c r="H101" s="108">
        <v>0.70899999999999996</v>
      </c>
      <c r="I101" s="108">
        <v>0.11700000000000001</v>
      </c>
      <c r="J101" s="108">
        <v>0.43099999999999999</v>
      </c>
      <c r="K101" s="108">
        <v>16.7164939205</v>
      </c>
      <c r="L101" s="134">
        <f t="shared" si="3"/>
        <v>30.500357590880284</v>
      </c>
      <c r="M101" s="134">
        <f t="shared" si="4"/>
        <v>58.8</v>
      </c>
      <c r="N101" s="134">
        <f t="shared" si="5"/>
        <v>13.4</v>
      </c>
    </row>
    <row r="102" spans="1:14">
      <c r="A102" s="107" t="s">
        <v>226</v>
      </c>
      <c r="B102" s="107" t="s">
        <v>91</v>
      </c>
      <c r="C102" s="107" t="s">
        <v>150</v>
      </c>
      <c r="D102" s="107">
        <v>1210</v>
      </c>
      <c r="E102" s="108">
        <v>0.22</v>
      </c>
      <c r="F102" s="108">
        <v>50.8</v>
      </c>
      <c r="G102" s="108">
        <v>0</v>
      </c>
      <c r="H102" s="108">
        <v>1.2450000000000001</v>
      </c>
      <c r="I102" s="108">
        <v>0.21299999999999999</v>
      </c>
      <c r="J102" s="108">
        <v>0.28799999999999998</v>
      </c>
      <c r="K102" s="108">
        <v>1.8351270175600001</v>
      </c>
      <c r="L102" s="134">
        <f t="shared" si="3"/>
        <v>2.2373868598091518</v>
      </c>
      <c r="M102" s="134">
        <f t="shared" si="4"/>
        <v>7.6</v>
      </c>
      <c r="N102" s="134">
        <f t="shared" si="5"/>
        <v>1.7</v>
      </c>
    </row>
    <row r="103" spans="1:14">
      <c r="A103" s="107" t="s">
        <v>226</v>
      </c>
      <c r="B103" s="107" t="s">
        <v>91</v>
      </c>
      <c r="C103" s="107" t="s">
        <v>150</v>
      </c>
      <c r="D103" s="107">
        <v>7430</v>
      </c>
      <c r="E103" s="108">
        <v>0.22</v>
      </c>
      <c r="F103" s="108">
        <v>50.8</v>
      </c>
      <c r="G103" s="108">
        <v>0</v>
      </c>
      <c r="H103" s="108">
        <v>0.70899999999999996</v>
      </c>
      <c r="I103" s="108">
        <v>9.8000000000000004E-2</v>
      </c>
      <c r="J103" s="108">
        <v>0.26200000000000001</v>
      </c>
      <c r="K103" s="108">
        <v>6.8818443264700005E-2</v>
      </c>
      <c r="L103" s="134">
        <f t="shared" si="3"/>
        <v>7.63288293729876E-2</v>
      </c>
      <c r="M103" s="134">
        <f t="shared" si="4"/>
        <v>0.1</v>
      </c>
      <c r="N103" s="134">
        <f t="shared" si="5"/>
        <v>0</v>
      </c>
    </row>
    <row r="104" spans="1:14">
      <c r="A104" s="107" t="s">
        <v>226</v>
      </c>
      <c r="B104" s="107" t="s">
        <v>91</v>
      </c>
      <c r="C104" s="107" t="s">
        <v>150</v>
      </c>
      <c r="D104" s="107">
        <v>1210</v>
      </c>
      <c r="E104" s="108">
        <v>0.22</v>
      </c>
      <c r="F104" s="108">
        <v>50.8</v>
      </c>
      <c r="G104" s="108">
        <v>0</v>
      </c>
      <c r="H104" s="108">
        <v>1.2450000000000001</v>
      </c>
      <c r="I104" s="108">
        <v>0.21299999999999999</v>
      </c>
      <c r="J104" s="108">
        <v>0.28799999999999998</v>
      </c>
      <c r="K104" s="108">
        <v>1.6268131936500001E-2</v>
      </c>
      <c r="L104" s="134">
        <f t="shared" si="3"/>
        <v>1.9834106456980798E-2</v>
      </c>
      <c r="M104" s="134">
        <f t="shared" si="4"/>
        <v>0.1</v>
      </c>
      <c r="N104" s="134">
        <f t="shared" si="5"/>
        <v>0</v>
      </c>
    </row>
    <row r="105" spans="1:14">
      <c r="A105" s="107" t="s">
        <v>226</v>
      </c>
      <c r="B105" s="107" t="s">
        <v>95</v>
      </c>
      <c r="C105" s="107" t="s">
        <v>150</v>
      </c>
      <c r="D105" s="107">
        <v>1210</v>
      </c>
      <c r="E105" s="108">
        <v>0.22</v>
      </c>
      <c r="F105" s="108">
        <v>50.8</v>
      </c>
      <c r="G105" s="108">
        <v>0</v>
      </c>
      <c r="H105" s="108">
        <v>1.2450000000000001</v>
      </c>
      <c r="I105" s="108">
        <v>0.21299999999999999</v>
      </c>
      <c r="J105" s="108">
        <v>0.28799999999999998</v>
      </c>
      <c r="K105" s="108">
        <v>1.1877962896600001</v>
      </c>
      <c r="L105" s="134">
        <f t="shared" si="3"/>
        <v>1.4481612363534719</v>
      </c>
      <c r="M105" s="134">
        <f t="shared" si="4"/>
        <v>4.9000000000000004</v>
      </c>
      <c r="N105" s="134">
        <f t="shared" si="5"/>
        <v>1.1000000000000001</v>
      </c>
    </row>
    <row r="106" spans="1:14">
      <c r="A106" s="107" t="s">
        <v>226</v>
      </c>
      <c r="B106" s="107" t="s">
        <v>95</v>
      </c>
      <c r="C106" s="107" t="s">
        <v>150</v>
      </c>
      <c r="D106" s="107">
        <v>1210</v>
      </c>
      <c r="E106" s="108">
        <v>0.22</v>
      </c>
      <c r="F106" s="108">
        <v>50.8</v>
      </c>
      <c r="G106" s="108">
        <v>0</v>
      </c>
      <c r="H106" s="108">
        <v>1.2450000000000001</v>
      </c>
      <c r="I106" s="108">
        <v>0.21299999999999999</v>
      </c>
      <c r="J106" s="108">
        <v>0.28799999999999998</v>
      </c>
      <c r="K106" s="108">
        <v>3.9159002886400001</v>
      </c>
      <c r="L106" s="134">
        <f t="shared" si="3"/>
        <v>4.7742656319098877</v>
      </c>
      <c r="M106" s="134">
        <f t="shared" si="4"/>
        <v>16.2</v>
      </c>
      <c r="N106" s="134">
        <f t="shared" si="5"/>
        <v>3.6</v>
      </c>
    </row>
    <row r="107" spans="1:14">
      <c r="A107" s="107" t="s">
        <v>226</v>
      </c>
      <c r="B107" s="107" t="s">
        <v>95</v>
      </c>
      <c r="C107" s="107" t="s">
        <v>150</v>
      </c>
      <c r="D107" s="107">
        <v>5120</v>
      </c>
      <c r="E107" s="108">
        <v>0.22</v>
      </c>
      <c r="F107" s="108">
        <v>50.8</v>
      </c>
      <c r="G107" s="108">
        <v>0</v>
      </c>
      <c r="H107" s="108">
        <v>0.505</v>
      </c>
      <c r="I107" s="108">
        <v>6.8000000000000005E-2</v>
      </c>
      <c r="J107" s="108">
        <v>5.2999999999999999E-2</v>
      </c>
      <c r="K107" s="108">
        <v>1.5501746583099999E-3</v>
      </c>
      <c r="L107" s="134">
        <f t="shared" si="3"/>
        <v>3.4780752083615361E-4</v>
      </c>
      <c r="M107" s="134">
        <f t="shared" si="4"/>
        <v>0</v>
      </c>
      <c r="N107" s="134">
        <f t="shared" si="5"/>
        <v>0</v>
      </c>
    </row>
    <row r="108" spans="1:14">
      <c r="A108" s="107" t="s">
        <v>226</v>
      </c>
      <c r="B108" s="107" t="s">
        <v>95</v>
      </c>
      <c r="C108" s="107" t="s">
        <v>150</v>
      </c>
      <c r="D108" s="107">
        <v>5120</v>
      </c>
      <c r="E108" s="108">
        <v>0.22</v>
      </c>
      <c r="F108" s="108">
        <v>50.8</v>
      </c>
      <c r="G108" s="108">
        <v>0</v>
      </c>
      <c r="H108" s="108">
        <v>0.505</v>
      </c>
      <c r="I108" s="108">
        <v>6.8000000000000005E-2</v>
      </c>
      <c r="J108" s="108">
        <v>5.2999999999999999E-2</v>
      </c>
      <c r="K108" s="108">
        <v>7.1762763378600001E-4</v>
      </c>
      <c r="L108" s="134">
        <f t="shared" si="3"/>
        <v>1.6101172010045219E-4</v>
      </c>
      <c r="M108" s="134">
        <f t="shared" si="4"/>
        <v>0</v>
      </c>
      <c r="N108" s="134">
        <f t="shared" si="5"/>
        <v>0</v>
      </c>
    </row>
    <row r="109" spans="1:14">
      <c r="A109" s="107" t="s">
        <v>226</v>
      </c>
      <c r="B109" s="107" t="s">
        <v>95</v>
      </c>
      <c r="C109" s="107" t="s">
        <v>150</v>
      </c>
      <c r="D109" s="107">
        <v>5120</v>
      </c>
      <c r="E109" s="108">
        <v>0.22</v>
      </c>
      <c r="F109" s="108">
        <v>50.8</v>
      </c>
      <c r="G109" s="108">
        <v>0</v>
      </c>
      <c r="H109" s="108">
        <v>0.505</v>
      </c>
      <c r="I109" s="108">
        <v>6.8000000000000005E-2</v>
      </c>
      <c r="J109" s="108">
        <v>5.2999999999999999E-2</v>
      </c>
      <c r="K109" s="108">
        <v>8.8371366384600008E-3</v>
      </c>
      <c r="L109" s="134">
        <f t="shared" si="3"/>
        <v>1.9827588904491422E-3</v>
      </c>
      <c r="M109" s="134">
        <f t="shared" si="4"/>
        <v>0</v>
      </c>
      <c r="N109" s="134">
        <f t="shared" si="5"/>
        <v>0</v>
      </c>
    </row>
    <row r="110" spans="1:14">
      <c r="A110" s="107" t="s">
        <v>226</v>
      </c>
      <c r="B110" s="107" t="s">
        <v>95</v>
      </c>
      <c r="C110" s="107" t="s">
        <v>150</v>
      </c>
      <c r="D110" s="107">
        <v>1700</v>
      </c>
      <c r="E110" s="108">
        <v>0.22</v>
      </c>
      <c r="F110" s="108">
        <v>50.8</v>
      </c>
      <c r="G110" s="108">
        <v>0</v>
      </c>
      <c r="H110" s="108">
        <v>0.96799999999999997</v>
      </c>
      <c r="I110" s="108">
        <v>0.125</v>
      </c>
      <c r="J110" s="108">
        <v>0.34100000000000003</v>
      </c>
      <c r="K110" s="108">
        <v>5.6249577201000003</v>
      </c>
      <c r="L110" s="134">
        <f t="shared" si="3"/>
        <v>8.1200014661456912</v>
      </c>
      <c r="M110" s="134">
        <f t="shared" si="4"/>
        <v>21.4</v>
      </c>
      <c r="N110" s="134">
        <f t="shared" si="5"/>
        <v>4</v>
      </c>
    </row>
    <row r="111" spans="1:14">
      <c r="A111" s="107" t="s">
        <v>226</v>
      </c>
      <c r="B111" s="107" t="s">
        <v>95</v>
      </c>
      <c r="C111" s="107" t="s">
        <v>150</v>
      </c>
      <c r="D111" s="107">
        <v>1210</v>
      </c>
      <c r="E111" s="108">
        <v>0.22</v>
      </c>
      <c r="F111" s="108">
        <v>50.8</v>
      </c>
      <c r="G111" s="108">
        <v>0</v>
      </c>
      <c r="H111" s="108">
        <v>1.2450000000000001</v>
      </c>
      <c r="I111" s="108">
        <v>0.21299999999999999</v>
      </c>
      <c r="J111" s="108">
        <v>0.28799999999999998</v>
      </c>
      <c r="K111" s="108">
        <v>13.3304342488</v>
      </c>
      <c r="L111" s="134">
        <f t="shared" si="3"/>
        <v>16.252465436136958</v>
      </c>
      <c r="M111" s="134">
        <f t="shared" si="4"/>
        <v>55.1</v>
      </c>
      <c r="N111" s="134">
        <f t="shared" si="5"/>
        <v>12.4</v>
      </c>
    </row>
    <row r="112" spans="1:14">
      <c r="A112" s="107" t="s">
        <v>226</v>
      </c>
      <c r="B112" s="107" t="s">
        <v>95</v>
      </c>
      <c r="C112" s="107" t="s">
        <v>150</v>
      </c>
      <c r="D112" s="107">
        <v>6250</v>
      </c>
      <c r="E112" s="108">
        <v>0.22</v>
      </c>
      <c r="F112" s="108">
        <v>50.8</v>
      </c>
      <c r="G112" s="108">
        <v>0</v>
      </c>
      <c r="H112" s="108">
        <v>0.60699999999999998</v>
      </c>
      <c r="I112" s="108">
        <v>3.3000000000000002E-2</v>
      </c>
      <c r="J112" s="108">
        <v>2.5999999999999999E-2</v>
      </c>
      <c r="K112" s="108">
        <v>0.38875889615199999</v>
      </c>
      <c r="L112" s="134">
        <f t="shared" si="3"/>
        <v>4.2789395836463462E-2</v>
      </c>
      <c r="M112" s="134">
        <f t="shared" si="4"/>
        <v>0.1</v>
      </c>
      <c r="N112" s="134">
        <f t="shared" si="5"/>
        <v>0.1</v>
      </c>
    </row>
    <row r="113" spans="1:14">
      <c r="A113" s="107" t="s">
        <v>226</v>
      </c>
      <c r="B113" s="107" t="s">
        <v>95</v>
      </c>
      <c r="C113" s="107" t="s">
        <v>150</v>
      </c>
      <c r="D113" s="107">
        <v>6410</v>
      </c>
      <c r="E113" s="108">
        <v>0.22</v>
      </c>
      <c r="F113" s="108">
        <v>50.8</v>
      </c>
      <c r="G113" s="108">
        <v>0</v>
      </c>
      <c r="H113" s="108">
        <v>0.60699999999999998</v>
      </c>
      <c r="I113" s="108">
        <v>3.3000000000000002E-2</v>
      </c>
      <c r="J113" s="108">
        <v>2.5999999999999999E-2</v>
      </c>
      <c r="K113" s="108">
        <v>1.5643145267099999E-2</v>
      </c>
      <c r="L113" s="134">
        <f t="shared" si="3"/>
        <v>1.7217888557321398E-3</v>
      </c>
      <c r="M113" s="134">
        <f t="shared" si="4"/>
        <v>0</v>
      </c>
      <c r="N113" s="134">
        <f t="shared" si="5"/>
        <v>0</v>
      </c>
    </row>
    <row r="114" spans="1:14">
      <c r="A114" s="107" t="s">
        <v>226</v>
      </c>
      <c r="B114" s="107" t="s">
        <v>95</v>
      </c>
      <c r="C114" s="107" t="s">
        <v>150</v>
      </c>
      <c r="D114" s="107">
        <v>6410</v>
      </c>
      <c r="E114" s="108">
        <v>0.22</v>
      </c>
      <c r="F114" s="108">
        <v>50.8</v>
      </c>
      <c r="G114" s="108">
        <v>0</v>
      </c>
      <c r="H114" s="108">
        <v>0.60699999999999998</v>
      </c>
      <c r="I114" s="108">
        <v>3.3000000000000002E-2</v>
      </c>
      <c r="J114" s="108">
        <v>2.5999999999999999E-2</v>
      </c>
      <c r="K114" s="108">
        <v>1.7679340812899999E-2</v>
      </c>
      <c r="L114" s="134">
        <f t="shared" si="3"/>
        <v>1.9459061121398597E-3</v>
      </c>
      <c r="M114" s="134">
        <f t="shared" si="4"/>
        <v>0</v>
      </c>
      <c r="N114" s="134">
        <f t="shared" si="5"/>
        <v>0</v>
      </c>
    </row>
    <row r="115" spans="1:14">
      <c r="A115" s="107" t="s">
        <v>226</v>
      </c>
      <c r="B115" s="107" t="s">
        <v>91</v>
      </c>
      <c r="C115" s="107" t="s">
        <v>150</v>
      </c>
      <c r="D115" s="107">
        <v>1210</v>
      </c>
      <c r="E115" s="108">
        <v>0.22</v>
      </c>
      <c r="F115" s="108">
        <v>50.8</v>
      </c>
      <c r="G115" s="108">
        <v>0</v>
      </c>
      <c r="H115" s="108">
        <v>1.2450000000000001</v>
      </c>
      <c r="I115" s="108">
        <v>0.21299999999999999</v>
      </c>
      <c r="J115" s="108">
        <v>0.28799999999999998</v>
      </c>
      <c r="K115" s="108">
        <v>2.6915512266700001</v>
      </c>
      <c r="L115" s="134">
        <f t="shared" si="3"/>
        <v>3.2815392555560638</v>
      </c>
      <c r="M115" s="134">
        <f t="shared" si="4"/>
        <v>11.1</v>
      </c>
      <c r="N115" s="134">
        <f t="shared" si="5"/>
        <v>2.5</v>
      </c>
    </row>
    <row r="116" spans="1:14">
      <c r="A116" s="107" t="s">
        <v>226</v>
      </c>
      <c r="B116" s="107" t="s">
        <v>95</v>
      </c>
      <c r="C116" s="107" t="s">
        <v>150</v>
      </c>
      <c r="D116" s="107">
        <v>1210</v>
      </c>
      <c r="E116" s="108">
        <v>0.22</v>
      </c>
      <c r="F116" s="108">
        <v>50.8</v>
      </c>
      <c r="G116" s="108">
        <v>0</v>
      </c>
      <c r="H116" s="108">
        <v>1.2450000000000001</v>
      </c>
      <c r="I116" s="108">
        <v>0.21299999999999999</v>
      </c>
      <c r="J116" s="108">
        <v>0.28799999999999998</v>
      </c>
      <c r="K116" s="108">
        <v>11.036510889300001</v>
      </c>
      <c r="L116" s="134">
        <f t="shared" si="3"/>
        <v>13.455714076234559</v>
      </c>
      <c r="M116" s="134">
        <f t="shared" si="4"/>
        <v>45.6</v>
      </c>
      <c r="N116" s="134">
        <f t="shared" si="5"/>
        <v>10.199999999999999</v>
      </c>
    </row>
    <row r="117" spans="1:14">
      <c r="A117" s="107" t="s">
        <v>226</v>
      </c>
      <c r="B117" s="107" t="s">
        <v>95</v>
      </c>
      <c r="C117" s="107" t="s">
        <v>150</v>
      </c>
      <c r="D117" s="107">
        <v>1400</v>
      </c>
      <c r="E117" s="108">
        <v>0.22</v>
      </c>
      <c r="F117" s="108">
        <v>50.8</v>
      </c>
      <c r="G117" s="108">
        <v>0</v>
      </c>
      <c r="H117" s="108">
        <v>0.70899999999999996</v>
      </c>
      <c r="I117" s="108">
        <v>0.11700000000000001</v>
      </c>
      <c r="J117" s="108">
        <v>0.43099999999999999</v>
      </c>
      <c r="K117" s="108">
        <v>1.02907445516</v>
      </c>
      <c r="L117" s="134">
        <f t="shared" si="3"/>
        <v>1.8776149484030971</v>
      </c>
      <c r="M117" s="134">
        <f t="shared" si="4"/>
        <v>3.6</v>
      </c>
      <c r="N117" s="134">
        <f t="shared" si="5"/>
        <v>0.8</v>
      </c>
    </row>
    <row r="118" spans="1:14">
      <c r="A118" s="107" t="s">
        <v>226</v>
      </c>
      <c r="B118" s="106"/>
      <c r="C118" s="107" t="s">
        <v>150</v>
      </c>
      <c r="D118" s="107">
        <v>5300</v>
      </c>
      <c r="E118" s="108">
        <v>0.22</v>
      </c>
      <c r="F118" s="108">
        <v>50.8</v>
      </c>
      <c r="G118" s="108">
        <v>0</v>
      </c>
      <c r="H118" s="108">
        <v>0.505</v>
      </c>
      <c r="I118" s="108">
        <v>6.8000000000000005E-2</v>
      </c>
      <c r="J118" s="108">
        <v>5.2999999999999999E-2</v>
      </c>
      <c r="K118" s="108">
        <v>7.6776385619600003</v>
      </c>
      <c r="L118" s="134">
        <f t="shared" si="3"/>
        <v>1.7226061720184251</v>
      </c>
      <c r="M118" s="134">
        <f t="shared" si="4"/>
        <v>2.4</v>
      </c>
      <c r="N118" s="134">
        <f t="shared" si="5"/>
        <v>2</v>
      </c>
    </row>
    <row r="119" spans="1:14">
      <c r="A119" s="107" t="s">
        <v>226</v>
      </c>
      <c r="B119" s="106"/>
      <c r="C119" s="107" t="s">
        <v>150</v>
      </c>
      <c r="D119" s="107">
        <v>7430</v>
      </c>
      <c r="E119" s="108">
        <v>0.22</v>
      </c>
      <c r="F119" s="108">
        <v>50.8</v>
      </c>
      <c r="G119" s="108">
        <v>0</v>
      </c>
      <c r="H119" s="108">
        <v>0.70899999999999996</v>
      </c>
      <c r="I119" s="108">
        <v>9.8000000000000004E-2</v>
      </c>
      <c r="J119" s="108">
        <v>0.26200000000000001</v>
      </c>
      <c r="K119" s="108">
        <v>5.71889738855E-3</v>
      </c>
      <c r="L119" s="134">
        <f t="shared" si="3"/>
        <v>6.3430197235537569E-3</v>
      </c>
      <c r="M119" s="134">
        <f t="shared" si="4"/>
        <v>0</v>
      </c>
      <c r="N119" s="134">
        <f t="shared" si="5"/>
        <v>0</v>
      </c>
    </row>
    <row r="120" spans="1:14">
      <c r="A120" s="107" t="s">
        <v>226</v>
      </c>
      <c r="B120" s="106"/>
      <c r="C120" s="107" t="s">
        <v>150</v>
      </c>
      <c r="D120" s="107">
        <v>7430</v>
      </c>
      <c r="E120" s="108">
        <v>0.22</v>
      </c>
      <c r="F120" s="108">
        <v>50.8</v>
      </c>
      <c r="G120" s="108">
        <v>0</v>
      </c>
      <c r="H120" s="108">
        <v>0.70899999999999996</v>
      </c>
      <c r="I120" s="108">
        <v>9.8000000000000004E-2</v>
      </c>
      <c r="J120" s="108">
        <v>0.26200000000000001</v>
      </c>
      <c r="K120" s="108">
        <v>2.1055666319100001E-3</v>
      </c>
      <c r="L120" s="134">
        <f t="shared" si="3"/>
        <v>2.3353541370057782E-3</v>
      </c>
      <c r="M120" s="134">
        <f t="shared" si="4"/>
        <v>0</v>
      </c>
      <c r="N120" s="134">
        <f t="shared" si="5"/>
        <v>0</v>
      </c>
    </row>
    <row r="121" spans="1:14">
      <c r="A121" s="107" t="s">
        <v>226</v>
      </c>
      <c r="B121" s="106"/>
      <c r="C121" s="107" t="s">
        <v>150</v>
      </c>
      <c r="D121" s="107">
        <v>7430</v>
      </c>
      <c r="E121" s="108">
        <v>0.22</v>
      </c>
      <c r="F121" s="108">
        <v>50.8</v>
      </c>
      <c r="G121" s="108">
        <v>0</v>
      </c>
      <c r="H121" s="108">
        <v>0.70899999999999996</v>
      </c>
      <c r="I121" s="108">
        <v>9.8000000000000004E-2</v>
      </c>
      <c r="J121" s="108">
        <v>0.26200000000000001</v>
      </c>
      <c r="K121" s="108">
        <v>2.7422549650200001E-5</v>
      </c>
      <c r="L121" s="134">
        <f t="shared" si="3"/>
        <v>3.0415263902025161E-5</v>
      </c>
      <c r="M121" s="134">
        <f t="shared" si="4"/>
        <v>0</v>
      </c>
      <c r="N121" s="134">
        <f t="shared" si="5"/>
        <v>0</v>
      </c>
    </row>
    <row r="122" spans="1:14">
      <c r="A122" s="107" t="s">
        <v>226</v>
      </c>
      <c r="B122" s="106"/>
      <c r="C122" s="107" t="s">
        <v>150</v>
      </c>
      <c r="D122" s="107">
        <v>7430</v>
      </c>
      <c r="E122" s="108">
        <v>0.22</v>
      </c>
      <c r="F122" s="108">
        <v>50.8</v>
      </c>
      <c r="G122" s="108">
        <v>0</v>
      </c>
      <c r="H122" s="108">
        <v>0.70899999999999996</v>
      </c>
      <c r="I122" s="108">
        <v>9.8000000000000004E-2</v>
      </c>
      <c r="J122" s="108">
        <v>0.26200000000000001</v>
      </c>
      <c r="K122" s="108">
        <v>8.3295904814400003E-3</v>
      </c>
      <c r="L122" s="134">
        <f t="shared" si="3"/>
        <v>9.2386264559811519E-3</v>
      </c>
      <c r="M122" s="134">
        <f t="shared" si="4"/>
        <v>0</v>
      </c>
      <c r="N122" s="134">
        <f t="shared" si="5"/>
        <v>0</v>
      </c>
    </row>
    <row r="123" spans="1:14">
      <c r="A123" s="107" t="s">
        <v>226</v>
      </c>
      <c r="B123" s="107" t="s">
        <v>95</v>
      </c>
      <c r="C123" s="107" t="s">
        <v>150</v>
      </c>
      <c r="D123" s="107">
        <v>5300</v>
      </c>
      <c r="E123" s="108">
        <v>0.22</v>
      </c>
      <c r="F123" s="108">
        <v>50.8</v>
      </c>
      <c r="G123" s="108">
        <v>0</v>
      </c>
      <c r="H123" s="108">
        <v>0.505</v>
      </c>
      <c r="I123" s="108">
        <v>6.8000000000000005E-2</v>
      </c>
      <c r="J123" s="108">
        <v>5.2999999999999999E-2</v>
      </c>
      <c r="K123" s="108">
        <v>0.12478682192600001</v>
      </c>
      <c r="L123" s="134">
        <f t="shared" si="3"/>
        <v>2.7998003279463529E-2</v>
      </c>
      <c r="M123" s="134">
        <f t="shared" si="4"/>
        <v>0</v>
      </c>
      <c r="N123" s="134">
        <f t="shared" si="5"/>
        <v>0</v>
      </c>
    </row>
    <row r="124" spans="1:14">
      <c r="A124" s="107" t="s">
        <v>226</v>
      </c>
      <c r="B124" s="107" t="s">
        <v>95</v>
      </c>
      <c r="C124" s="107" t="s">
        <v>150</v>
      </c>
      <c r="D124" s="107">
        <v>7430</v>
      </c>
      <c r="E124" s="108">
        <v>0.22</v>
      </c>
      <c r="F124" s="108">
        <v>50.8</v>
      </c>
      <c r="G124" s="108">
        <v>0</v>
      </c>
      <c r="H124" s="108">
        <v>0.70899999999999996</v>
      </c>
      <c r="I124" s="108">
        <v>9.8000000000000004E-2</v>
      </c>
      <c r="J124" s="108">
        <v>0.26200000000000001</v>
      </c>
      <c r="K124" s="108">
        <v>0.55075184488700002</v>
      </c>
      <c r="L124" s="134">
        <f t="shared" si="3"/>
        <v>0.61085722955900124</v>
      </c>
      <c r="M124" s="134">
        <f t="shared" si="4"/>
        <v>1.2</v>
      </c>
      <c r="N124" s="134">
        <f t="shared" si="5"/>
        <v>0.3</v>
      </c>
    </row>
    <row r="125" spans="1:14">
      <c r="A125" s="107" t="s">
        <v>226</v>
      </c>
      <c r="B125" s="107" t="s">
        <v>95</v>
      </c>
      <c r="C125" s="107" t="s">
        <v>150</v>
      </c>
      <c r="D125" s="107">
        <v>1110</v>
      </c>
      <c r="E125" s="108">
        <v>0.22</v>
      </c>
      <c r="F125" s="108">
        <v>50.8</v>
      </c>
      <c r="G125" s="108">
        <v>0</v>
      </c>
      <c r="H125" s="108">
        <v>0.96799999999999997</v>
      </c>
      <c r="I125" s="108">
        <v>0.125</v>
      </c>
      <c r="J125" s="108">
        <v>0.28799999999999998</v>
      </c>
      <c r="K125" s="108">
        <v>103.56452200299999</v>
      </c>
      <c r="L125" s="134">
        <f t="shared" si="3"/>
        <v>126.26586522605758</v>
      </c>
      <c r="M125" s="134">
        <f t="shared" si="4"/>
        <v>332.6</v>
      </c>
      <c r="N125" s="134">
        <f t="shared" si="5"/>
        <v>65.7</v>
      </c>
    </row>
    <row r="126" spans="1:14">
      <c r="A126" s="107" t="s">
        <v>226</v>
      </c>
      <c r="B126" s="107" t="s">
        <v>95</v>
      </c>
      <c r="C126" s="107" t="s">
        <v>150</v>
      </c>
      <c r="D126" s="107">
        <v>1110</v>
      </c>
      <c r="E126" s="108">
        <v>0.22</v>
      </c>
      <c r="F126" s="108">
        <v>50.8</v>
      </c>
      <c r="G126" s="108">
        <v>0</v>
      </c>
      <c r="H126" s="108">
        <v>0.96799999999999997</v>
      </c>
      <c r="I126" s="108">
        <v>0.125</v>
      </c>
      <c r="J126" s="108">
        <v>0.28799999999999998</v>
      </c>
      <c r="K126" s="108">
        <v>1.4122861584899999</v>
      </c>
      <c r="L126" s="134">
        <f t="shared" si="3"/>
        <v>1.7218592844310077</v>
      </c>
      <c r="M126" s="134">
        <f t="shared" si="4"/>
        <v>4.5</v>
      </c>
      <c r="N126" s="134">
        <f t="shared" si="5"/>
        <v>0.9</v>
      </c>
    </row>
    <row r="127" spans="1:14">
      <c r="A127" s="107" t="s">
        <v>226</v>
      </c>
      <c r="B127" s="107" t="s">
        <v>95</v>
      </c>
      <c r="C127" s="107" t="s">
        <v>150</v>
      </c>
      <c r="D127" s="107">
        <v>1210</v>
      </c>
      <c r="E127" s="108">
        <v>0.22</v>
      </c>
      <c r="F127" s="108">
        <v>50.8</v>
      </c>
      <c r="G127" s="108">
        <v>0</v>
      </c>
      <c r="H127" s="108">
        <v>1.2450000000000001</v>
      </c>
      <c r="I127" s="108">
        <v>0.21299999999999999</v>
      </c>
      <c r="J127" s="108">
        <v>0.28799999999999998</v>
      </c>
      <c r="K127" s="108">
        <v>62.417671040000002</v>
      </c>
      <c r="L127" s="134">
        <f t="shared" si="3"/>
        <v>76.09962453196799</v>
      </c>
      <c r="M127" s="134">
        <f t="shared" si="4"/>
        <v>257.8</v>
      </c>
      <c r="N127" s="134">
        <f t="shared" si="5"/>
        <v>57.8</v>
      </c>
    </row>
    <row r="128" spans="1:14">
      <c r="A128" s="107" t="s">
        <v>226</v>
      </c>
      <c r="B128" s="107" t="s">
        <v>95</v>
      </c>
      <c r="C128" s="107" t="s">
        <v>150</v>
      </c>
      <c r="D128" s="107">
        <v>3100</v>
      </c>
      <c r="E128" s="108">
        <v>0.22</v>
      </c>
      <c r="F128" s="108">
        <v>50.8</v>
      </c>
      <c r="G128" s="108">
        <v>0</v>
      </c>
      <c r="H128" s="108">
        <v>0.69099999999999995</v>
      </c>
      <c r="I128" s="108">
        <v>3.5999999999999997E-2</v>
      </c>
      <c r="J128" s="108">
        <v>0.26200000000000001</v>
      </c>
      <c r="K128" s="108">
        <v>4.2735362477000001</v>
      </c>
      <c r="L128" s="134">
        <f t="shared" si="3"/>
        <v>4.7399215035323268</v>
      </c>
      <c r="M128" s="134">
        <f t="shared" si="4"/>
        <v>8.9</v>
      </c>
      <c r="N128" s="134">
        <f t="shared" si="5"/>
        <v>1.4</v>
      </c>
    </row>
    <row r="129" spans="1:14">
      <c r="A129" s="107" t="s">
        <v>226</v>
      </c>
      <c r="B129" s="107" t="s">
        <v>95</v>
      </c>
      <c r="C129" s="107" t="s">
        <v>150</v>
      </c>
      <c r="D129" s="107">
        <v>1210</v>
      </c>
      <c r="E129" s="108">
        <v>0.22</v>
      </c>
      <c r="F129" s="108">
        <v>50.8</v>
      </c>
      <c r="G129" s="108">
        <v>0</v>
      </c>
      <c r="H129" s="108">
        <v>1.2450000000000001</v>
      </c>
      <c r="I129" s="108">
        <v>0.21299999999999999</v>
      </c>
      <c r="J129" s="108">
        <v>0.28799999999999998</v>
      </c>
      <c r="K129" s="108">
        <v>4.6008682949099997</v>
      </c>
      <c r="L129" s="134">
        <f t="shared" si="3"/>
        <v>5.609378625154271</v>
      </c>
      <c r="M129" s="134">
        <f t="shared" si="4"/>
        <v>19</v>
      </c>
      <c r="N129" s="134">
        <f t="shared" si="5"/>
        <v>4.3</v>
      </c>
    </row>
    <row r="130" spans="1:14">
      <c r="A130" s="107" t="s">
        <v>226</v>
      </c>
      <c r="B130" s="107" t="s">
        <v>95</v>
      </c>
      <c r="C130" s="107" t="s">
        <v>150</v>
      </c>
      <c r="D130" s="107">
        <v>1210</v>
      </c>
      <c r="E130" s="108">
        <v>0.22</v>
      </c>
      <c r="F130" s="108">
        <v>50.8</v>
      </c>
      <c r="G130" s="108">
        <v>0</v>
      </c>
      <c r="H130" s="108">
        <v>1.2450000000000001</v>
      </c>
      <c r="I130" s="108">
        <v>0.21299999999999999</v>
      </c>
      <c r="J130" s="108">
        <v>0.28799999999999998</v>
      </c>
      <c r="K130" s="108">
        <v>11.541590822</v>
      </c>
      <c r="L130" s="134">
        <f t="shared" ref="L130:L193" si="6">(F130*J130*K130/12)+(G130*K130)</f>
        <v>14.0715075301824</v>
      </c>
      <c r="M130" s="134">
        <f t="shared" ref="M130:M193" si="7">ROUND(2.721*H130*L130,1)</f>
        <v>47.7</v>
      </c>
      <c r="N130" s="134">
        <f t="shared" ref="N130:N193" si="8">ROUND((2.721*I130*L130)+(E130*K130),1)</f>
        <v>10.7</v>
      </c>
    </row>
    <row r="131" spans="1:14">
      <c r="A131" s="107" t="s">
        <v>226</v>
      </c>
      <c r="B131" s="107" t="s">
        <v>95</v>
      </c>
      <c r="C131" s="107" t="s">
        <v>150</v>
      </c>
      <c r="D131" s="107">
        <v>5120</v>
      </c>
      <c r="E131" s="108">
        <v>0.22</v>
      </c>
      <c r="F131" s="108">
        <v>50.8</v>
      </c>
      <c r="G131" s="108">
        <v>0</v>
      </c>
      <c r="H131" s="108">
        <v>0.505</v>
      </c>
      <c r="I131" s="108">
        <v>6.8000000000000005E-2</v>
      </c>
      <c r="J131" s="108">
        <v>5.2999999999999999E-2</v>
      </c>
      <c r="K131" s="108">
        <v>3.9433687738100001</v>
      </c>
      <c r="L131" s="134">
        <f t="shared" si="6"/>
        <v>0.88476050721717014</v>
      </c>
      <c r="M131" s="134">
        <f t="shared" si="7"/>
        <v>1.2</v>
      </c>
      <c r="N131" s="134">
        <f t="shared" si="8"/>
        <v>1</v>
      </c>
    </row>
    <row r="132" spans="1:14">
      <c r="A132" s="107" t="s">
        <v>226</v>
      </c>
      <c r="B132" s="107" t="s">
        <v>95</v>
      </c>
      <c r="C132" s="107" t="s">
        <v>150</v>
      </c>
      <c r="D132" s="107">
        <v>1210</v>
      </c>
      <c r="E132" s="108">
        <v>0.22</v>
      </c>
      <c r="F132" s="108">
        <v>50.8</v>
      </c>
      <c r="G132" s="108">
        <v>0</v>
      </c>
      <c r="H132" s="108">
        <v>1.2450000000000001</v>
      </c>
      <c r="I132" s="108">
        <v>0.21299999999999999</v>
      </c>
      <c r="J132" s="108">
        <v>0.28799999999999998</v>
      </c>
      <c r="K132" s="108">
        <v>186.68077870299999</v>
      </c>
      <c r="L132" s="134">
        <f t="shared" si="6"/>
        <v>227.60120539469756</v>
      </c>
      <c r="M132" s="134">
        <f t="shared" si="7"/>
        <v>771</v>
      </c>
      <c r="N132" s="134">
        <f t="shared" si="8"/>
        <v>173</v>
      </c>
    </row>
    <row r="133" spans="1:14">
      <c r="A133" s="107" t="s">
        <v>226</v>
      </c>
      <c r="B133" s="107" t="s">
        <v>93</v>
      </c>
      <c r="C133" s="107" t="s">
        <v>150</v>
      </c>
      <c r="D133" s="107">
        <v>1210</v>
      </c>
      <c r="E133" s="108">
        <v>0.22</v>
      </c>
      <c r="F133" s="108">
        <v>50.8</v>
      </c>
      <c r="G133" s="108">
        <v>0</v>
      </c>
      <c r="H133" s="108">
        <v>1.2450000000000001</v>
      </c>
      <c r="I133" s="108">
        <v>0.21299999999999999</v>
      </c>
      <c r="J133" s="108">
        <v>0.28799999999999998</v>
      </c>
      <c r="K133" s="108">
        <v>9.0534700728100006</v>
      </c>
      <c r="L133" s="134">
        <f t="shared" si="6"/>
        <v>11.037990712769952</v>
      </c>
      <c r="M133" s="134">
        <f t="shared" si="7"/>
        <v>37.4</v>
      </c>
      <c r="N133" s="134">
        <f t="shared" si="8"/>
        <v>8.4</v>
      </c>
    </row>
    <row r="134" spans="1:14">
      <c r="A134" s="107" t="s">
        <v>226</v>
      </c>
      <c r="B134" s="107" t="s">
        <v>91</v>
      </c>
      <c r="C134" s="107" t="s">
        <v>150</v>
      </c>
      <c r="D134" s="107">
        <v>5120</v>
      </c>
      <c r="E134" s="108">
        <v>0.22</v>
      </c>
      <c r="F134" s="108">
        <v>50.8</v>
      </c>
      <c r="G134" s="108">
        <v>0</v>
      </c>
      <c r="H134" s="108">
        <v>0.505</v>
      </c>
      <c r="I134" s="108">
        <v>6.8000000000000005E-2</v>
      </c>
      <c r="J134" s="108">
        <v>5.2999999999999999E-2</v>
      </c>
      <c r="K134" s="108">
        <v>1.2682027589700001E-2</v>
      </c>
      <c r="L134" s="134">
        <f t="shared" si="6"/>
        <v>2.84542425687569E-3</v>
      </c>
      <c r="M134" s="134">
        <f t="shared" si="7"/>
        <v>0</v>
      </c>
      <c r="N134" s="134">
        <f t="shared" si="8"/>
        <v>0</v>
      </c>
    </row>
    <row r="135" spans="1:14">
      <c r="A135" s="107" t="s">
        <v>226</v>
      </c>
      <c r="B135" s="107" t="s">
        <v>91</v>
      </c>
      <c r="C135" s="107" t="s">
        <v>150</v>
      </c>
      <c r="D135" s="107">
        <v>1210</v>
      </c>
      <c r="E135" s="108">
        <v>0.22</v>
      </c>
      <c r="F135" s="108">
        <v>50.8</v>
      </c>
      <c r="G135" s="108">
        <v>0</v>
      </c>
      <c r="H135" s="108">
        <v>1.2450000000000001</v>
      </c>
      <c r="I135" s="108">
        <v>0.21299999999999999</v>
      </c>
      <c r="J135" s="108">
        <v>0.28799999999999998</v>
      </c>
      <c r="K135" s="108">
        <v>3.8373783990499999</v>
      </c>
      <c r="L135" s="134">
        <f t="shared" si="6"/>
        <v>4.6785317441217593</v>
      </c>
      <c r="M135" s="134">
        <f t="shared" si="7"/>
        <v>15.8</v>
      </c>
      <c r="N135" s="134">
        <f t="shared" si="8"/>
        <v>3.6</v>
      </c>
    </row>
    <row r="136" spans="1:14">
      <c r="A136" s="107" t="s">
        <v>226</v>
      </c>
      <c r="B136" s="107" t="s">
        <v>91</v>
      </c>
      <c r="C136" s="107" t="s">
        <v>150</v>
      </c>
      <c r="D136" s="107">
        <v>5300</v>
      </c>
      <c r="E136" s="108">
        <v>0.22</v>
      </c>
      <c r="F136" s="108">
        <v>50.8</v>
      </c>
      <c r="G136" s="108">
        <v>0</v>
      </c>
      <c r="H136" s="108">
        <v>0.505</v>
      </c>
      <c r="I136" s="108">
        <v>6.8000000000000005E-2</v>
      </c>
      <c r="J136" s="108">
        <v>5.2999999999999999E-2</v>
      </c>
      <c r="K136" s="108">
        <v>2.26801975257E-2</v>
      </c>
      <c r="L136" s="134">
        <f t="shared" si="6"/>
        <v>5.0886803181828897E-3</v>
      </c>
      <c r="M136" s="134">
        <f t="shared" si="7"/>
        <v>0</v>
      </c>
      <c r="N136" s="134">
        <f t="shared" si="8"/>
        <v>0</v>
      </c>
    </row>
    <row r="137" spans="1:14">
      <c r="A137" s="107" t="s">
        <v>226</v>
      </c>
      <c r="B137" s="107" t="s">
        <v>91</v>
      </c>
      <c r="C137" s="107" t="s">
        <v>150</v>
      </c>
      <c r="D137" s="107">
        <v>5300</v>
      </c>
      <c r="E137" s="108">
        <v>0.22</v>
      </c>
      <c r="F137" s="108">
        <v>50.8</v>
      </c>
      <c r="G137" s="108">
        <v>0</v>
      </c>
      <c r="H137" s="108">
        <v>0.505</v>
      </c>
      <c r="I137" s="108">
        <v>6.8000000000000005E-2</v>
      </c>
      <c r="J137" s="108">
        <v>5.2999999999999999E-2</v>
      </c>
      <c r="K137" s="108">
        <v>1.75405317538E-4</v>
      </c>
      <c r="L137" s="134">
        <f t="shared" si="6"/>
        <v>3.9355106411609259E-5</v>
      </c>
      <c r="M137" s="134">
        <f t="shared" si="7"/>
        <v>0</v>
      </c>
      <c r="N137" s="134">
        <f t="shared" si="8"/>
        <v>0</v>
      </c>
    </row>
    <row r="138" spans="1:14">
      <c r="A138" s="107" t="s">
        <v>226</v>
      </c>
      <c r="B138" s="107" t="s">
        <v>91</v>
      </c>
      <c r="C138" s="107" t="s">
        <v>150</v>
      </c>
      <c r="D138" s="107">
        <v>5300</v>
      </c>
      <c r="E138" s="108">
        <v>0.22</v>
      </c>
      <c r="F138" s="108">
        <v>50.8</v>
      </c>
      <c r="G138" s="108">
        <v>0</v>
      </c>
      <c r="H138" s="108">
        <v>0.505</v>
      </c>
      <c r="I138" s="108">
        <v>6.8000000000000005E-2</v>
      </c>
      <c r="J138" s="108">
        <v>5.2999999999999999E-2</v>
      </c>
      <c r="K138" s="108">
        <v>6.9728183378599999E-3</v>
      </c>
      <c r="L138" s="134">
        <f t="shared" si="6"/>
        <v>1.5644680077378551E-3</v>
      </c>
      <c r="M138" s="134">
        <f t="shared" si="7"/>
        <v>0</v>
      </c>
      <c r="N138" s="134">
        <f t="shared" si="8"/>
        <v>0</v>
      </c>
    </row>
    <row r="139" spans="1:14">
      <c r="A139" s="107" t="s">
        <v>226</v>
      </c>
      <c r="B139" s="107" t="s">
        <v>91</v>
      </c>
      <c r="C139" s="107" t="s">
        <v>150</v>
      </c>
      <c r="D139" s="107">
        <v>5300</v>
      </c>
      <c r="E139" s="108">
        <v>0.22</v>
      </c>
      <c r="F139" s="108">
        <v>50.8</v>
      </c>
      <c r="G139" s="108">
        <v>0</v>
      </c>
      <c r="H139" s="108">
        <v>0.505</v>
      </c>
      <c r="I139" s="108">
        <v>6.8000000000000005E-2</v>
      </c>
      <c r="J139" s="108">
        <v>5.2999999999999999E-2</v>
      </c>
      <c r="K139" s="108">
        <v>5.0551688574200005E-4</v>
      </c>
      <c r="L139" s="134">
        <f t="shared" si="6"/>
        <v>1.1342113859764674E-4</v>
      </c>
      <c r="M139" s="134">
        <f t="shared" si="7"/>
        <v>0</v>
      </c>
      <c r="N139" s="134">
        <f t="shared" si="8"/>
        <v>0</v>
      </c>
    </row>
    <row r="140" spans="1:14">
      <c r="A140" s="107" t="s">
        <v>226</v>
      </c>
      <c r="B140" s="107" t="s">
        <v>91</v>
      </c>
      <c r="C140" s="107" t="s">
        <v>150</v>
      </c>
      <c r="D140" s="107">
        <v>5300</v>
      </c>
      <c r="E140" s="108">
        <v>0.22</v>
      </c>
      <c r="F140" s="108">
        <v>50.8</v>
      </c>
      <c r="G140" s="108">
        <v>0</v>
      </c>
      <c r="H140" s="108">
        <v>0.505</v>
      </c>
      <c r="I140" s="108">
        <v>6.8000000000000005E-2</v>
      </c>
      <c r="J140" s="108">
        <v>5.2999999999999999E-2</v>
      </c>
      <c r="K140" s="108">
        <v>4.1400771721599996E-3</v>
      </c>
      <c r="L140" s="134">
        <f t="shared" si="6"/>
        <v>9.2889531486029843E-4</v>
      </c>
      <c r="M140" s="134">
        <f t="shared" si="7"/>
        <v>0</v>
      </c>
      <c r="N140" s="134">
        <f t="shared" si="8"/>
        <v>0</v>
      </c>
    </row>
    <row r="141" spans="1:14">
      <c r="A141" s="107" t="s">
        <v>226</v>
      </c>
      <c r="B141" s="107" t="s">
        <v>95</v>
      </c>
      <c r="C141" s="107" t="s">
        <v>150</v>
      </c>
      <c r="D141" s="107">
        <v>1110</v>
      </c>
      <c r="E141" s="108">
        <v>0.22</v>
      </c>
      <c r="F141" s="108">
        <v>50.8</v>
      </c>
      <c r="G141" s="108">
        <v>0</v>
      </c>
      <c r="H141" s="108">
        <v>0.96799999999999997</v>
      </c>
      <c r="I141" s="108">
        <v>0.125</v>
      </c>
      <c r="J141" s="108">
        <v>0.28799999999999998</v>
      </c>
      <c r="K141" s="108">
        <v>0.27183595596299998</v>
      </c>
      <c r="L141" s="134">
        <f t="shared" si="6"/>
        <v>0.33142239751008956</v>
      </c>
      <c r="M141" s="134">
        <f t="shared" si="7"/>
        <v>0.9</v>
      </c>
      <c r="N141" s="134">
        <f t="shared" si="8"/>
        <v>0.2</v>
      </c>
    </row>
    <row r="142" spans="1:14">
      <c r="A142" s="107" t="s">
        <v>226</v>
      </c>
      <c r="B142" s="107" t="s">
        <v>95</v>
      </c>
      <c r="C142" s="107" t="s">
        <v>150</v>
      </c>
      <c r="D142" s="107">
        <v>6410</v>
      </c>
      <c r="E142" s="108">
        <v>0.22</v>
      </c>
      <c r="F142" s="108">
        <v>50.8</v>
      </c>
      <c r="G142" s="108">
        <v>0</v>
      </c>
      <c r="H142" s="108">
        <v>0.60699999999999998</v>
      </c>
      <c r="I142" s="108">
        <v>3.3000000000000002E-2</v>
      </c>
      <c r="J142" s="108">
        <v>2.5999999999999999E-2</v>
      </c>
      <c r="K142" s="108">
        <v>0.30887026407000001</v>
      </c>
      <c r="L142" s="134">
        <f t="shared" si="6"/>
        <v>3.3996320398638001E-2</v>
      </c>
      <c r="M142" s="134">
        <f t="shared" si="7"/>
        <v>0.1</v>
      </c>
      <c r="N142" s="134">
        <f t="shared" si="8"/>
        <v>0.1</v>
      </c>
    </row>
    <row r="143" spans="1:14">
      <c r="A143" s="107" t="s">
        <v>226</v>
      </c>
      <c r="B143" s="107" t="s">
        <v>95</v>
      </c>
      <c r="C143" s="107" t="s">
        <v>150</v>
      </c>
      <c r="D143" s="107">
        <v>1110</v>
      </c>
      <c r="E143" s="108">
        <v>0.22</v>
      </c>
      <c r="F143" s="108">
        <v>50.8</v>
      </c>
      <c r="G143" s="108">
        <v>0</v>
      </c>
      <c r="H143" s="108">
        <v>0.96799999999999997</v>
      </c>
      <c r="I143" s="108">
        <v>0.125</v>
      </c>
      <c r="J143" s="108">
        <v>0.28799999999999998</v>
      </c>
      <c r="K143" s="108">
        <v>0.29999185993100003</v>
      </c>
      <c r="L143" s="134">
        <f t="shared" si="6"/>
        <v>0.36575007562787515</v>
      </c>
      <c r="M143" s="134">
        <f t="shared" si="7"/>
        <v>1</v>
      </c>
      <c r="N143" s="134">
        <f t="shared" si="8"/>
        <v>0.2</v>
      </c>
    </row>
    <row r="144" spans="1:14">
      <c r="A144" s="107" t="s">
        <v>226</v>
      </c>
      <c r="B144" s="107" t="s">
        <v>95</v>
      </c>
      <c r="C144" s="107" t="s">
        <v>150</v>
      </c>
      <c r="D144" s="107">
        <v>6410</v>
      </c>
      <c r="E144" s="108">
        <v>0.22</v>
      </c>
      <c r="F144" s="108">
        <v>50.8</v>
      </c>
      <c r="G144" s="108">
        <v>0</v>
      </c>
      <c r="H144" s="108">
        <v>0.60699999999999998</v>
      </c>
      <c r="I144" s="108">
        <v>3.3000000000000002E-2</v>
      </c>
      <c r="J144" s="108">
        <v>2.5999999999999999E-2</v>
      </c>
      <c r="K144" s="108">
        <v>0.20712405391399999</v>
      </c>
      <c r="L144" s="134">
        <f t="shared" si="6"/>
        <v>2.279745420080093E-2</v>
      </c>
      <c r="M144" s="134">
        <f t="shared" si="7"/>
        <v>0</v>
      </c>
      <c r="N144" s="134">
        <f t="shared" si="8"/>
        <v>0</v>
      </c>
    </row>
    <row r="145" spans="1:14">
      <c r="A145" s="107" t="s">
        <v>226</v>
      </c>
      <c r="B145" s="107" t="s">
        <v>95</v>
      </c>
      <c r="C145" s="107" t="s">
        <v>150</v>
      </c>
      <c r="D145" s="107">
        <v>1110</v>
      </c>
      <c r="E145" s="108">
        <v>0.22</v>
      </c>
      <c r="F145" s="108">
        <v>50.8</v>
      </c>
      <c r="G145" s="108">
        <v>0</v>
      </c>
      <c r="H145" s="108">
        <v>0.96799999999999997</v>
      </c>
      <c r="I145" s="108">
        <v>0.125</v>
      </c>
      <c r="J145" s="108">
        <v>0.28799999999999998</v>
      </c>
      <c r="K145" s="108">
        <v>15.837061798800001</v>
      </c>
      <c r="L145" s="134">
        <f t="shared" si="6"/>
        <v>19.308545745096957</v>
      </c>
      <c r="M145" s="134">
        <f t="shared" si="7"/>
        <v>50.9</v>
      </c>
      <c r="N145" s="134">
        <f t="shared" si="8"/>
        <v>10.1</v>
      </c>
    </row>
    <row r="146" spans="1:14">
      <c r="A146" s="107" t="s">
        <v>226</v>
      </c>
      <c r="B146" s="107" t="s">
        <v>95</v>
      </c>
      <c r="C146" s="107" t="s">
        <v>99</v>
      </c>
      <c r="D146" s="107">
        <v>8140</v>
      </c>
      <c r="E146" s="108">
        <v>0.8</v>
      </c>
      <c r="F146" s="108">
        <v>49.9</v>
      </c>
      <c r="G146" s="108">
        <v>0</v>
      </c>
      <c r="H146" s="108">
        <v>0.98599999999999999</v>
      </c>
      <c r="I146" s="108">
        <v>0.14299999999999999</v>
      </c>
      <c r="J146" s="108">
        <v>0.44600000000000001</v>
      </c>
      <c r="K146" s="108">
        <v>7.0800156340500003E-3</v>
      </c>
      <c r="L146" s="134">
        <f t="shared" si="6"/>
        <v>1.3130714995169697E-2</v>
      </c>
      <c r="M146" s="134">
        <f t="shared" si="7"/>
        <v>0</v>
      </c>
      <c r="N146" s="134">
        <f t="shared" si="8"/>
        <v>0</v>
      </c>
    </row>
    <row r="147" spans="1:14">
      <c r="A147" s="107" t="s">
        <v>226</v>
      </c>
      <c r="B147" s="107" t="s">
        <v>95</v>
      </c>
      <c r="C147" s="107" t="s">
        <v>150</v>
      </c>
      <c r="D147" s="107">
        <v>8140</v>
      </c>
      <c r="E147" s="108">
        <v>0.22</v>
      </c>
      <c r="F147" s="108">
        <v>50.8</v>
      </c>
      <c r="G147" s="108">
        <v>0</v>
      </c>
      <c r="H147" s="108">
        <v>0.98599999999999999</v>
      </c>
      <c r="I147" s="108">
        <v>0.14299999999999999</v>
      </c>
      <c r="J147" s="108">
        <v>0.44600000000000001</v>
      </c>
      <c r="K147" s="108">
        <v>0.453506670251</v>
      </c>
      <c r="L147" s="134">
        <f t="shared" si="6"/>
        <v>0.85625082721190482</v>
      </c>
      <c r="M147" s="134">
        <f t="shared" si="7"/>
        <v>2.2999999999999998</v>
      </c>
      <c r="N147" s="134">
        <f t="shared" si="8"/>
        <v>0.4</v>
      </c>
    </row>
    <row r="148" spans="1:14">
      <c r="A148" s="107" t="s">
        <v>226</v>
      </c>
      <c r="B148" s="107" t="s">
        <v>95</v>
      </c>
      <c r="C148" s="107" t="s">
        <v>150</v>
      </c>
      <c r="D148" s="107">
        <v>1110</v>
      </c>
      <c r="E148" s="108">
        <v>0.22</v>
      </c>
      <c r="F148" s="108">
        <v>50.8</v>
      </c>
      <c r="G148" s="108">
        <v>0</v>
      </c>
      <c r="H148" s="108">
        <v>0.96799999999999997</v>
      </c>
      <c r="I148" s="108">
        <v>0.125</v>
      </c>
      <c r="J148" s="108">
        <v>0.28799999999999998</v>
      </c>
      <c r="K148" s="108">
        <v>0.12774825264</v>
      </c>
      <c r="L148" s="134">
        <f t="shared" si="6"/>
        <v>0.15575066961868797</v>
      </c>
      <c r="M148" s="134">
        <f t="shared" si="7"/>
        <v>0.4</v>
      </c>
      <c r="N148" s="134">
        <f t="shared" si="8"/>
        <v>0.1</v>
      </c>
    </row>
    <row r="149" spans="1:14">
      <c r="A149" s="107" t="s">
        <v>226</v>
      </c>
      <c r="B149" s="107" t="s">
        <v>91</v>
      </c>
      <c r="C149" s="107" t="s">
        <v>150</v>
      </c>
      <c r="D149" s="107">
        <v>4110</v>
      </c>
      <c r="E149" s="108">
        <v>0.22</v>
      </c>
      <c r="F149" s="108">
        <v>50.8</v>
      </c>
      <c r="G149" s="108">
        <v>0</v>
      </c>
      <c r="H149" s="108">
        <v>0.69099999999999995</v>
      </c>
      <c r="I149" s="108">
        <v>3.5999999999999997E-2</v>
      </c>
      <c r="J149" s="108">
        <v>0.26200000000000001</v>
      </c>
      <c r="K149" s="108">
        <v>6.5836813754800003</v>
      </c>
      <c r="L149" s="134">
        <f t="shared" si="6"/>
        <v>7.3021804695907173</v>
      </c>
      <c r="M149" s="134">
        <f t="shared" si="7"/>
        <v>13.7</v>
      </c>
      <c r="N149" s="134">
        <f t="shared" si="8"/>
        <v>2.2000000000000002</v>
      </c>
    </row>
    <row r="150" spans="1:14">
      <c r="A150" s="107" t="s">
        <v>226</v>
      </c>
      <c r="B150" s="107" t="s">
        <v>91</v>
      </c>
      <c r="C150" s="107" t="s">
        <v>150</v>
      </c>
      <c r="D150" s="107">
        <v>1400</v>
      </c>
      <c r="E150" s="108">
        <v>0.22</v>
      </c>
      <c r="F150" s="108">
        <v>50.8</v>
      </c>
      <c r="G150" s="108">
        <v>0</v>
      </c>
      <c r="H150" s="108">
        <v>0.70899999999999996</v>
      </c>
      <c r="I150" s="108">
        <v>0.11700000000000001</v>
      </c>
      <c r="J150" s="108">
        <v>0.43099999999999999</v>
      </c>
      <c r="K150" s="108">
        <v>0.48554567906599999</v>
      </c>
      <c r="L150" s="134">
        <f t="shared" si="6"/>
        <v>0.88591046116785466</v>
      </c>
      <c r="M150" s="134">
        <f t="shared" si="7"/>
        <v>1.7</v>
      </c>
      <c r="N150" s="134">
        <f t="shared" si="8"/>
        <v>0.4</v>
      </c>
    </row>
    <row r="151" spans="1:14">
      <c r="A151" s="107" t="s">
        <v>226</v>
      </c>
      <c r="B151" s="107" t="s">
        <v>91</v>
      </c>
      <c r="C151" s="107" t="s">
        <v>150</v>
      </c>
      <c r="D151" s="107">
        <v>1400</v>
      </c>
      <c r="E151" s="108">
        <v>0.22</v>
      </c>
      <c r="F151" s="108">
        <v>50.8</v>
      </c>
      <c r="G151" s="108">
        <v>0</v>
      </c>
      <c r="H151" s="108">
        <v>0.70899999999999996</v>
      </c>
      <c r="I151" s="108">
        <v>0.11700000000000001</v>
      </c>
      <c r="J151" s="108">
        <v>0.43099999999999999</v>
      </c>
      <c r="K151" s="108">
        <v>0.42909977610799999</v>
      </c>
      <c r="L151" s="134">
        <f t="shared" si="6"/>
        <v>0.78292114816078662</v>
      </c>
      <c r="M151" s="134">
        <f t="shared" si="7"/>
        <v>1.5</v>
      </c>
      <c r="N151" s="134">
        <f t="shared" si="8"/>
        <v>0.3</v>
      </c>
    </row>
    <row r="152" spans="1:14">
      <c r="A152" s="107" t="s">
        <v>226</v>
      </c>
      <c r="B152" s="107" t="s">
        <v>95</v>
      </c>
      <c r="C152" s="107" t="s">
        <v>150</v>
      </c>
      <c r="D152" s="107">
        <v>4110</v>
      </c>
      <c r="E152" s="108">
        <v>0.22</v>
      </c>
      <c r="F152" s="108">
        <v>50.8</v>
      </c>
      <c r="G152" s="108">
        <v>0</v>
      </c>
      <c r="H152" s="108">
        <v>0.69099999999999995</v>
      </c>
      <c r="I152" s="108">
        <v>3.5999999999999997E-2</v>
      </c>
      <c r="J152" s="108">
        <v>0.26200000000000001</v>
      </c>
      <c r="K152" s="108">
        <v>16.4207160162</v>
      </c>
      <c r="L152" s="134">
        <f t="shared" si="6"/>
        <v>18.212763490767959</v>
      </c>
      <c r="M152" s="134">
        <f t="shared" si="7"/>
        <v>34.200000000000003</v>
      </c>
      <c r="N152" s="134">
        <f t="shared" si="8"/>
        <v>5.4</v>
      </c>
    </row>
    <row r="153" spans="1:14">
      <c r="A153" s="107" t="s">
        <v>226</v>
      </c>
      <c r="B153" s="107" t="s">
        <v>95</v>
      </c>
      <c r="C153" s="107" t="s">
        <v>150</v>
      </c>
      <c r="D153" s="107">
        <v>1210</v>
      </c>
      <c r="E153" s="108">
        <v>0.22</v>
      </c>
      <c r="F153" s="108">
        <v>50.8</v>
      </c>
      <c r="G153" s="108">
        <v>0</v>
      </c>
      <c r="H153" s="108">
        <v>1.2450000000000001</v>
      </c>
      <c r="I153" s="108">
        <v>0.21299999999999999</v>
      </c>
      <c r="J153" s="108">
        <v>0.28799999999999998</v>
      </c>
      <c r="K153" s="108">
        <v>3.20314002784</v>
      </c>
      <c r="L153" s="134">
        <f t="shared" si="6"/>
        <v>3.9052683219425273</v>
      </c>
      <c r="M153" s="134">
        <f t="shared" si="7"/>
        <v>13.2</v>
      </c>
      <c r="N153" s="134">
        <f t="shared" si="8"/>
        <v>3</v>
      </c>
    </row>
    <row r="154" spans="1:14">
      <c r="A154" s="107" t="s">
        <v>226</v>
      </c>
      <c r="B154" s="107" t="s">
        <v>95</v>
      </c>
      <c r="C154" s="107" t="s">
        <v>150</v>
      </c>
      <c r="D154" s="107">
        <v>1400</v>
      </c>
      <c r="E154" s="108">
        <v>0.22</v>
      </c>
      <c r="F154" s="108">
        <v>50.8</v>
      </c>
      <c r="G154" s="108">
        <v>0</v>
      </c>
      <c r="H154" s="108">
        <v>0.70899999999999996</v>
      </c>
      <c r="I154" s="108">
        <v>0.11700000000000001</v>
      </c>
      <c r="J154" s="108">
        <v>0.43099999999999999</v>
      </c>
      <c r="K154" s="108">
        <v>0.14318188532000001</v>
      </c>
      <c r="L154" s="134">
        <f t="shared" si="6"/>
        <v>0.26124489522536137</v>
      </c>
      <c r="M154" s="134">
        <f t="shared" si="7"/>
        <v>0.5</v>
      </c>
      <c r="N154" s="134">
        <f t="shared" si="8"/>
        <v>0.1</v>
      </c>
    </row>
    <row r="155" spans="1:14">
      <c r="A155" s="107" t="s">
        <v>226</v>
      </c>
      <c r="B155" s="107" t="s">
        <v>95</v>
      </c>
      <c r="C155" s="107" t="s">
        <v>150</v>
      </c>
      <c r="D155" s="107">
        <v>1400</v>
      </c>
      <c r="E155" s="108">
        <v>0.22</v>
      </c>
      <c r="F155" s="108">
        <v>50.8</v>
      </c>
      <c r="G155" s="108">
        <v>0</v>
      </c>
      <c r="H155" s="108">
        <v>0.70899999999999996</v>
      </c>
      <c r="I155" s="108">
        <v>0.11700000000000001</v>
      </c>
      <c r="J155" s="108">
        <v>0.43099999999999999</v>
      </c>
      <c r="K155" s="108">
        <v>1.5933032818899999</v>
      </c>
      <c r="L155" s="134">
        <f t="shared" si="6"/>
        <v>2.9070880580270977</v>
      </c>
      <c r="M155" s="134">
        <f t="shared" si="7"/>
        <v>5.6</v>
      </c>
      <c r="N155" s="134">
        <f t="shared" si="8"/>
        <v>1.3</v>
      </c>
    </row>
    <row r="156" spans="1:14">
      <c r="A156" s="107" t="s">
        <v>226</v>
      </c>
      <c r="B156" s="107" t="s">
        <v>95</v>
      </c>
      <c r="C156" s="107" t="s">
        <v>150</v>
      </c>
      <c r="D156" s="107">
        <v>1400</v>
      </c>
      <c r="E156" s="108">
        <v>0.22</v>
      </c>
      <c r="F156" s="108">
        <v>50.8</v>
      </c>
      <c r="G156" s="108">
        <v>0</v>
      </c>
      <c r="H156" s="108">
        <v>0.70899999999999996</v>
      </c>
      <c r="I156" s="108">
        <v>0.11700000000000001</v>
      </c>
      <c r="J156" s="108">
        <v>0.43099999999999999</v>
      </c>
      <c r="K156" s="108">
        <v>8.0565430664100002E-5</v>
      </c>
      <c r="L156" s="134">
        <f t="shared" si="6"/>
        <v>1.4699699927536139E-4</v>
      </c>
      <c r="M156" s="134">
        <f t="shared" si="7"/>
        <v>0</v>
      </c>
      <c r="N156" s="134">
        <f t="shared" si="8"/>
        <v>0</v>
      </c>
    </row>
    <row r="157" spans="1:14">
      <c r="A157" s="107" t="s">
        <v>226</v>
      </c>
      <c r="B157" s="107" t="s">
        <v>95</v>
      </c>
      <c r="C157" s="107" t="s">
        <v>150</v>
      </c>
      <c r="D157" s="107">
        <v>1400</v>
      </c>
      <c r="E157" s="108">
        <v>0.22</v>
      </c>
      <c r="F157" s="108">
        <v>50.8</v>
      </c>
      <c r="G157" s="108">
        <v>0</v>
      </c>
      <c r="H157" s="108">
        <v>0.70899999999999996</v>
      </c>
      <c r="I157" s="108">
        <v>0.11700000000000001</v>
      </c>
      <c r="J157" s="108">
        <v>0.43099999999999999</v>
      </c>
      <c r="K157" s="108">
        <v>2.5575199084000002</v>
      </c>
      <c r="L157" s="134">
        <f t="shared" si="6"/>
        <v>4.6663655742030272</v>
      </c>
      <c r="M157" s="134">
        <f t="shared" si="7"/>
        <v>9</v>
      </c>
      <c r="N157" s="134">
        <f t="shared" si="8"/>
        <v>2</v>
      </c>
    </row>
    <row r="158" spans="1:14">
      <c r="A158" s="107" t="s">
        <v>226</v>
      </c>
      <c r="B158" s="107" t="s">
        <v>93</v>
      </c>
      <c r="C158" s="107" t="s">
        <v>150</v>
      </c>
      <c r="D158" s="107">
        <v>5300</v>
      </c>
      <c r="E158" s="108">
        <v>0.22</v>
      </c>
      <c r="F158" s="108">
        <v>50.8</v>
      </c>
      <c r="G158" s="108">
        <v>0</v>
      </c>
      <c r="H158" s="108">
        <v>0.505</v>
      </c>
      <c r="I158" s="108">
        <v>6.8000000000000005E-2</v>
      </c>
      <c r="J158" s="108">
        <v>5.2999999999999999E-2</v>
      </c>
      <c r="K158" s="108">
        <v>3.43440632317E-3</v>
      </c>
      <c r="L158" s="134">
        <f t="shared" si="6"/>
        <v>7.7056629870857554E-4</v>
      </c>
      <c r="M158" s="134">
        <f t="shared" si="7"/>
        <v>0</v>
      </c>
      <c r="N158" s="134">
        <f t="shared" si="8"/>
        <v>0</v>
      </c>
    </row>
    <row r="159" spans="1:14">
      <c r="A159" s="107" t="s">
        <v>226</v>
      </c>
      <c r="B159" s="107" t="s">
        <v>93</v>
      </c>
      <c r="C159" s="107" t="s">
        <v>150</v>
      </c>
      <c r="D159" s="107">
        <v>5300</v>
      </c>
      <c r="E159" s="108">
        <v>0.22</v>
      </c>
      <c r="F159" s="108">
        <v>50.8</v>
      </c>
      <c r="G159" s="108">
        <v>0</v>
      </c>
      <c r="H159" s="108">
        <v>0.505</v>
      </c>
      <c r="I159" s="108">
        <v>6.8000000000000005E-2</v>
      </c>
      <c r="J159" s="108">
        <v>5.2999999999999999E-2</v>
      </c>
      <c r="K159" s="108">
        <v>5.9565770053399997E-2</v>
      </c>
      <c r="L159" s="134">
        <f t="shared" si="6"/>
        <v>1.3364573274314511E-2</v>
      </c>
      <c r="M159" s="134">
        <f t="shared" si="7"/>
        <v>0</v>
      </c>
      <c r="N159" s="134">
        <f t="shared" si="8"/>
        <v>0</v>
      </c>
    </row>
    <row r="160" spans="1:14">
      <c r="A160" s="107" t="s">
        <v>226</v>
      </c>
      <c r="B160" s="107" t="s">
        <v>93</v>
      </c>
      <c r="C160" s="107" t="s">
        <v>150</v>
      </c>
      <c r="D160" s="107">
        <v>5300</v>
      </c>
      <c r="E160" s="108">
        <v>0.22</v>
      </c>
      <c r="F160" s="108">
        <v>50.8</v>
      </c>
      <c r="G160" s="108">
        <v>0</v>
      </c>
      <c r="H160" s="108">
        <v>0.505</v>
      </c>
      <c r="I160" s="108">
        <v>6.8000000000000005E-2</v>
      </c>
      <c r="J160" s="108">
        <v>5.2999999999999999E-2</v>
      </c>
      <c r="K160" s="108">
        <v>1.5916394329500001E-2</v>
      </c>
      <c r="L160" s="134">
        <f t="shared" si="6"/>
        <v>3.5711083410621494E-3</v>
      </c>
      <c r="M160" s="134">
        <f t="shared" si="7"/>
        <v>0</v>
      </c>
      <c r="N160" s="134">
        <f t="shared" si="8"/>
        <v>0</v>
      </c>
    </row>
    <row r="161" spans="1:14">
      <c r="A161" s="107" t="s">
        <v>226</v>
      </c>
      <c r="B161" s="107" t="s">
        <v>93</v>
      </c>
      <c r="C161" s="107" t="s">
        <v>150</v>
      </c>
      <c r="D161" s="107">
        <v>5300</v>
      </c>
      <c r="E161" s="108">
        <v>0.22</v>
      </c>
      <c r="F161" s="108">
        <v>50.8</v>
      </c>
      <c r="G161" s="108">
        <v>0</v>
      </c>
      <c r="H161" s="108">
        <v>0.505</v>
      </c>
      <c r="I161" s="108">
        <v>6.8000000000000005E-2</v>
      </c>
      <c r="J161" s="108">
        <v>5.2999999999999999E-2</v>
      </c>
      <c r="K161" s="108">
        <v>1.2687283395499999E-4</v>
      </c>
      <c r="L161" s="134">
        <f t="shared" si="6"/>
        <v>2.8466034845036827E-5</v>
      </c>
      <c r="M161" s="134">
        <f t="shared" si="7"/>
        <v>0</v>
      </c>
      <c r="N161" s="134">
        <f t="shared" si="8"/>
        <v>0</v>
      </c>
    </row>
    <row r="162" spans="1:14">
      <c r="A162" s="107" t="s">
        <v>226</v>
      </c>
      <c r="B162" s="107" t="s">
        <v>93</v>
      </c>
      <c r="C162" s="107" t="s">
        <v>150</v>
      </c>
      <c r="D162" s="107">
        <v>1210</v>
      </c>
      <c r="E162" s="108">
        <v>0.22</v>
      </c>
      <c r="F162" s="108">
        <v>50.8</v>
      </c>
      <c r="G162" s="108">
        <v>0</v>
      </c>
      <c r="H162" s="108">
        <v>1.2450000000000001</v>
      </c>
      <c r="I162" s="108">
        <v>0.21299999999999999</v>
      </c>
      <c r="J162" s="108">
        <v>0.28799999999999998</v>
      </c>
      <c r="K162" s="108">
        <v>16.877361755700001</v>
      </c>
      <c r="L162" s="134">
        <f t="shared" si="6"/>
        <v>20.576879452549438</v>
      </c>
      <c r="M162" s="134">
        <f t="shared" si="7"/>
        <v>69.7</v>
      </c>
      <c r="N162" s="134">
        <f t="shared" si="8"/>
        <v>15.6</v>
      </c>
    </row>
    <row r="163" spans="1:14">
      <c r="A163" s="107" t="s">
        <v>226</v>
      </c>
      <c r="B163" s="107" t="s">
        <v>93</v>
      </c>
      <c r="C163" s="107" t="s">
        <v>150</v>
      </c>
      <c r="D163" s="107">
        <v>7430</v>
      </c>
      <c r="E163" s="108">
        <v>0.22</v>
      </c>
      <c r="F163" s="108">
        <v>50.8</v>
      </c>
      <c r="G163" s="108">
        <v>0</v>
      </c>
      <c r="H163" s="108">
        <v>0.70899999999999996</v>
      </c>
      <c r="I163" s="108">
        <v>9.8000000000000004E-2</v>
      </c>
      <c r="J163" s="108">
        <v>0.26200000000000001</v>
      </c>
      <c r="K163" s="108">
        <v>3.1918616577100001</v>
      </c>
      <c r="L163" s="134">
        <f t="shared" si="6"/>
        <v>3.5402001599547517</v>
      </c>
      <c r="M163" s="134">
        <f t="shared" si="7"/>
        <v>6.8</v>
      </c>
      <c r="N163" s="134">
        <f t="shared" si="8"/>
        <v>1.6</v>
      </c>
    </row>
    <row r="164" spans="1:14">
      <c r="A164" s="107" t="s">
        <v>226</v>
      </c>
      <c r="B164" s="107" t="s">
        <v>95</v>
      </c>
      <c r="C164" s="107" t="s">
        <v>100</v>
      </c>
      <c r="D164" s="107">
        <v>1210</v>
      </c>
      <c r="E164" s="108">
        <v>0.63</v>
      </c>
      <c r="F164" s="108">
        <v>53.6</v>
      </c>
      <c r="G164" s="108">
        <v>0.66</v>
      </c>
      <c r="H164" s="108">
        <v>1.2450000000000001</v>
      </c>
      <c r="I164" s="108">
        <v>0.21299999999999999</v>
      </c>
      <c r="J164" s="108">
        <v>0.28799999999999998</v>
      </c>
      <c r="K164" s="108">
        <v>4.49754138511E-4</v>
      </c>
      <c r="L164" s="134">
        <f t="shared" si="6"/>
        <v>8.7540145519781048E-4</v>
      </c>
      <c r="M164" s="134">
        <f t="shared" si="7"/>
        <v>0</v>
      </c>
      <c r="N164" s="134">
        <f t="shared" si="8"/>
        <v>0</v>
      </c>
    </row>
    <row r="165" spans="1:14">
      <c r="A165" s="107" t="s">
        <v>226</v>
      </c>
      <c r="B165" s="107" t="s">
        <v>95</v>
      </c>
      <c r="C165" s="107" t="s">
        <v>150</v>
      </c>
      <c r="D165" s="107">
        <v>1210</v>
      </c>
      <c r="E165" s="108">
        <v>0.22</v>
      </c>
      <c r="F165" s="108">
        <v>50.8</v>
      </c>
      <c r="G165" s="108">
        <v>0</v>
      </c>
      <c r="H165" s="108">
        <v>1.2450000000000001</v>
      </c>
      <c r="I165" s="108">
        <v>0.21299999999999999</v>
      </c>
      <c r="J165" s="108">
        <v>0.28799999999999998</v>
      </c>
      <c r="K165" s="108">
        <v>17.147928227400001</v>
      </c>
      <c r="L165" s="134">
        <f t="shared" si="6"/>
        <v>20.906754094846079</v>
      </c>
      <c r="M165" s="134">
        <f t="shared" si="7"/>
        <v>70.8</v>
      </c>
      <c r="N165" s="134">
        <f t="shared" si="8"/>
        <v>15.9</v>
      </c>
    </row>
    <row r="166" spans="1:14">
      <c r="A166" s="107" t="s">
        <v>226</v>
      </c>
      <c r="B166" s="107" t="s">
        <v>95</v>
      </c>
      <c r="C166" s="107" t="s">
        <v>150</v>
      </c>
      <c r="D166" s="107">
        <v>4110</v>
      </c>
      <c r="E166" s="108">
        <v>0.22</v>
      </c>
      <c r="F166" s="108">
        <v>50.8</v>
      </c>
      <c r="G166" s="108">
        <v>0</v>
      </c>
      <c r="H166" s="108">
        <v>0.69099999999999995</v>
      </c>
      <c r="I166" s="108">
        <v>3.5999999999999997E-2</v>
      </c>
      <c r="J166" s="108">
        <v>0.26200000000000001</v>
      </c>
      <c r="K166" s="108">
        <v>1.62922361361</v>
      </c>
      <c r="L166" s="134">
        <f t="shared" si="6"/>
        <v>1.807026217308638</v>
      </c>
      <c r="M166" s="134">
        <f t="shared" si="7"/>
        <v>3.4</v>
      </c>
      <c r="N166" s="134">
        <f t="shared" si="8"/>
        <v>0.5</v>
      </c>
    </row>
    <row r="167" spans="1:14">
      <c r="A167" s="107" t="s">
        <v>226</v>
      </c>
      <c r="B167" s="107" t="s">
        <v>95</v>
      </c>
      <c r="C167" s="107" t="s">
        <v>150</v>
      </c>
      <c r="D167" s="107">
        <v>6172</v>
      </c>
      <c r="E167" s="108">
        <v>0.22</v>
      </c>
      <c r="F167" s="108">
        <v>50.8</v>
      </c>
      <c r="G167" s="108">
        <v>0</v>
      </c>
      <c r="H167" s="108">
        <v>0.60699999999999998</v>
      </c>
      <c r="I167" s="108">
        <v>3.3000000000000002E-2</v>
      </c>
      <c r="J167" s="108">
        <v>2.5999999999999999E-2</v>
      </c>
      <c r="K167" s="108">
        <v>4.9091976008899998E-3</v>
      </c>
      <c r="L167" s="134">
        <f t="shared" si="6"/>
        <v>5.4033901593795932E-4</v>
      </c>
      <c r="M167" s="134">
        <f t="shared" si="7"/>
        <v>0</v>
      </c>
      <c r="N167" s="134">
        <f t="shared" si="8"/>
        <v>0</v>
      </c>
    </row>
    <row r="168" spans="1:14">
      <c r="A168" s="107" t="s">
        <v>226</v>
      </c>
      <c r="B168" s="107" t="s">
        <v>95</v>
      </c>
      <c r="C168" s="107" t="s">
        <v>150</v>
      </c>
      <c r="D168" s="107">
        <v>1210</v>
      </c>
      <c r="E168" s="108">
        <v>0.22</v>
      </c>
      <c r="F168" s="108">
        <v>50.8</v>
      </c>
      <c r="G168" s="108">
        <v>0</v>
      </c>
      <c r="H168" s="108">
        <v>1.2450000000000001</v>
      </c>
      <c r="I168" s="108">
        <v>0.21299999999999999</v>
      </c>
      <c r="J168" s="108">
        <v>0.28799999999999998</v>
      </c>
      <c r="K168" s="108">
        <v>11.0931259132</v>
      </c>
      <c r="L168" s="134">
        <f t="shared" si="6"/>
        <v>13.524739113373437</v>
      </c>
      <c r="M168" s="134">
        <f t="shared" si="7"/>
        <v>45.8</v>
      </c>
      <c r="N168" s="134">
        <f t="shared" si="8"/>
        <v>10.3</v>
      </c>
    </row>
    <row r="169" spans="1:14">
      <c r="A169" s="107" t="s">
        <v>226</v>
      </c>
      <c r="B169" s="107" t="s">
        <v>91</v>
      </c>
      <c r="C169" s="107" t="s">
        <v>150</v>
      </c>
      <c r="D169" s="107">
        <v>1210</v>
      </c>
      <c r="E169" s="108">
        <v>0.22</v>
      </c>
      <c r="F169" s="108">
        <v>50.8</v>
      </c>
      <c r="G169" s="108">
        <v>0</v>
      </c>
      <c r="H169" s="108">
        <v>1.2450000000000001</v>
      </c>
      <c r="I169" s="108">
        <v>0.21299999999999999</v>
      </c>
      <c r="J169" s="108">
        <v>0.28799999999999998</v>
      </c>
      <c r="K169" s="108">
        <v>1.28231147199</v>
      </c>
      <c r="L169" s="134">
        <f t="shared" si="6"/>
        <v>1.5633941466502079</v>
      </c>
      <c r="M169" s="134">
        <f t="shared" si="7"/>
        <v>5.3</v>
      </c>
      <c r="N169" s="134">
        <f t="shared" si="8"/>
        <v>1.2</v>
      </c>
    </row>
    <row r="170" spans="1:14">
      <c r="A170" s="107" t="s">
        <v>226</v>
      </c>
      <c r="B170" s="107" t="s">
        <v>95</v>
      </c>
      <c r="C170" s="107" t="s">
        <v>150</v>
      </c>
      <c r="D170" s="107">
        <v>1210</v>
      </c>
      <c r="E170" s="108">
        <v>0.22</v>
      </c>
      <c r="F170" s="108">
        <v>50.8</v>
      </c>
      <c r="G170" s="108">
        <v>0</v>
      </c>
      <c r="H170" s="108">
        <v>1.2450000000000001</v>
      </c>
      <c r="I170" s="108">
        <v>0.21299999999999999</v>
      </c>
      <c r="J170" s="108">
        <v>0.28799999999999998</v>
      </c>
      <c r="K170" s="108">
        <v>2.8940192686500001</v>
      </c>
      <c r="L170" s="134">
        <f t="shared" si="6"/>
        <v>3.52838829233808</v>
      </c>
      <c r="M170" s="134">
        <f t="shared" si="7"/>
        <v>12</v>
      </c>
      <c r="N170" s="134">
        <f t="shared" si="8"/>
        <v>2.7</v>
      </c>
    </row>
    <row r="171" spans="1:14">
      <c r="A171" s="107" t="s">
        <v>226</v>
      </c>
      <c r="B171" s="107" t="s">
        <v>93</v>
      </c>
      <c r="C171" s="107" t="s">
        <v>99</v>
      </c>
      <c r="D171" s="107">
        <v>4110</v>
      </c>
      <c r="E171" s="108">
        <v>0.8</v>
      </c>
      <c r="F171" s="108">
        <v>49.9</v>
      </c>
      <c r="G171" s="108">
        <v>0</v>
      </c>
      <c r="H171" s="108">
        <v>0.69099999999999995</v>
      </c>
      <c r="I171" s="108">
        <v>3.5999999999999997E-2</v>
      </c>
      <c r="J171" s="108">
        <v>0.26200000000000001</v>
      </c>
      <c r="K171" s="108">
        <v>9.2721825600699994E-3</v>
      </c>
      <c r="L171" s="134">
        <f t="shared" si="6"/>
        <v>1.0101888362820263E-2</v>
      </c>
      <c r="M171" s="134">
        <f t="shared" si="7"/>
        <v>0</v>
      </c>
      <c r="N171" s="134">
        <f t="shared" si="8"/>
        <v>0</v>
      </c>
    </row>
    <row r="172" spans="1:14">
      <c r="A172" s="107" t="s">
        <v>226</v>
      </c>
      <c r="B172" s="107" t="s">
        <v>93</v>
      </c>
      <c r="C172" s="107" t="s">
        <v>99</v>
      </c>
      <c r="D172" s="107">
        <v>1400</v>
      </c>
      <c r="E172" s="108">
        <v>0.8</v>
      </c>
      <c r="F172" s="108">
        <v>49.9</v>
      </c>
      <c r="G172" s="108">
        <v>0</v>
      </c>
      <c r="H172" s="108">
        <v>0.70899999999999996</v>
      </c>
      <c r="I172" s="108">
        <v>0.11700000000000001</v>
      </c>
      <c r="J172" s="108">
        <v>0.43099999999999999</v>
      </c>
      <c r="K172" s="108">
        <v>4.0290679759399997E-2</v>
      </c>
      <c r="L172" s="134">
        <f t="shared" si="6"/>
        <v>7.2210635043119975E-2</v>
      </c>
      <c r="M172" s="134">
        <f t="shared" si="7"/>
        <v>0.1</v>
      </c>
      <c r="N172" s="134">
        <f t="shared" si="8"/>
        <v>0.1</v>
      </c>
    </row>
    <row r="173" spans="1:14">
      <c r="A173" s="107" t="s">
        <v>226</v>
      </c>
      <c r="B173" s="107" t="s">
        <v>93</v>
      </c>
      <c r="C173" s="107" t="s">
        <v>150</v>
      </c>
      <c r="D173" s="107">
        <v>4110</v>
      </c>
      <c r="E173" s="108">
        <v>0.22</v>
      </c>
      <c r="F173" s="108">
        <v>50.8</v>
      </c>
      <c r="G173" s="108">
        <v>0</v>
      </c>
      <c r="H173" s="108">
        <v>0.69099999999999995</v>
      </c>
      <c r="I173" s="108">
        <v>3.5999999999999997E-2</v>
      </c>
      <c r="J173" s="108">
        <v>0.26200000000000001</v>
      </c>
      <c r="K173" s="108">
        <v>0.72082154028900003</v>
      </c>
      <c r="L173" s="134">
        <f t="shared" si="6"/>
        <v>0.79948719771920629</v>
      </c>
      <c r="M173" s="134">
        <f t="shared" si="7"/>
        <v>1.5</v>
      </c>
      <c r="N173" s="134">
        <f t="shared" si="8"/>
        <v>0.2</v>
      </c>
    </row>
    <row r="174" spans="1:14">
      <c r="A174" s="107" t="s">
        <v>226</v>
      </c>
      <c r="B174" s="107" t="s">
        <v>93</v>
      </c>
      <c r="C174" s="107" t="s">
        <v>150</v>
      </c>
      <c r="D174" s="107">
        <v>1400</v>
      </c>
      <c r="E174" s="108">
        <v>0.22</v>
      </c>
      <c r="F174" s="108">
        <v>50.8</v>
      </c>
      <c r="G174" s="108">
        <v>0</v>
      </c>
      <c r="H174" s="108">
        <v>0.70899999999999996</v>
      </c>
      <c r="I174" s="108">
        <v>0.11700000000000001</v>
      </c>
      <c r="J174" s="108">
        <v>0.43099999999999999</v>
      </c>
      <c r="K174" s="108">
        <v>1.5628986069599999</v>
      </c>
      <c r="L174" s="134">
        <f t="shared" si="6"/>
        <v>2.8516127016389841</v>
      </c>
      <c r="M174" s="134">
        <f t="shared" si="7"/>
        <v>5.5</v>
      </c>
      <c r="N174" s="134">
        <f t="shared" si="8"/>
        <v>1.3</v>
      </c>
    </row>
    <row r="175" spans="1:14">
      <c r="A175" s="107" t="s">
        <v>226</v>
      </c>
      <c r="B175" s="107" t="s">
        <v>95</v>
      </c>
      <c r="C175" s="107" t="s">
        <v>150</v>
      </c>
      <c r="D175" s="107">
        <v>1110</v>
      </c>
      <c r="E175" s="108">
        <v>0.22</v>
      </c>
      <c r="F175" s="108">
        <v>50.8</v>
      </c>
      <c r="G175" s="108">
        <v>0</v>
      </c>
      <c r="H175" s="108">
        <v>0.96799999999999997</v>
      </c>
      <c r="I175" s="108">
        <v>0.125</v>
      </c>
      <c r="J175" s="108">
        <v>0.28799999999999998</v>
      </c>
      <c r="K175" s="108">
        <v>1.5737649033000001</v>
      </c>
      <c r="L175" s="134">
        <f t="shared" si="6"/>
        <v>1.9187341701033598</v>
      </c>
      <c r="M175" s="134">
        <f t="shared" si="7"/>
        <v>5.0999999999999996</v>
      </c>
      <c r="N175" s="134">
        <f t="shared" si="8"/>
        <v>1</v>
      </c>
    </row>
    <row r="176" spans="1:14">
      <c r="A176" s="107" t="s">
        <v>226</v>
      </c>
      <c r="B176" s="107" t="s">
        <v>95</v>
      </c>
      <c r="C176" s="107" t="s">
        <v>150</v>
      </c>
      <c r="D176" s="107">
        <v>1110</v>
      </c>
      <c r="E176" s="108">
        <v>0.22</v>
      </c>
      <c r="F176" s="108">
        <v>50.8</v>
      </c>
      <c r="G176" s="108">
        <v>0</v>
      </c>
      <c r="H176" s="108">
        <v>0.96799999999999997</v>
      </c>
      <c r="I176" s="108">
        <v>0.125</v>
      </c>
      <c r="J176" s="108">
        <v>0.28799999999999998</v>
      </c>
      <c r="K176" s="108">
        <v>6.37849049163</v>
      </c>
      <c r="L176" s="134">
        <f t="shared" si="6"/>
        <v>7.7766556073952948</v>
      </c>
      <c r="M176" s="134">
        <f t="shared" si="7"/>
        <v>20.5</v>
      </c>
      <c r="N176" s="134">
        <f t="shared" si="8"/>
        <v>4</v>
      </c>
    </row>
    <row r="177" spans="1:14">
      <c r="A177" s="107" t="s">
        <v>226</v>
      </c>
      <c r="B177" s="107" t="s">
        <v>95</v>
      </c>
      <c r="C177" s="107" t="s">
        <v>150</v>
      </c>
      <c r="D177" s="107">
        <v>1110</v>
      </c>
      <c r="E177" s="108">
        <v>0.22</v>
      </c>
      <c r="F177" s="108">
        <v>50.8</v>
      </c>
      <c r="G177" s="108">
        <v>0</v>
      </c>
      <c r="H177" s="108">
        <v>0.96799999999999997</v>
      </c>
      <c r="I177" s="108">
        <v>0.125</v>
      </c>
      <c r="J177" s="108">
        <v>0.28799999999999998</v>
      </c>
      <c r="K177" s="108">
        <v>4.0687489776000003</v>
      </c>
      <c r="L177" s="134">
        <f t="shared" si="6"/>
        <v>4.9606187534899195</v>
      </c>
      <c r="M177" s="134">
        <f t="shared" si="7"/>
        <v>13.1</v>
      </c>
      <c r="N177" s="134">
        <f t="shared" si="8"/>
        <v>2.6</v>
      </c>
    </row>
    <row r="178" spans="1:14">
      <c r="A178" s="107" t="s">
        <v>226</v>
      </c>
      <c r="B178" s="107" t="s">
        <v>95</v>
      </c>
      <c r="C178" s="107" t="s">
        <v>150</v>
      </c>
      <c r="D178" s="107">
        <v>1210</v>
      </c>
      <c r="E178" s="108">
        <v>0.22</v>
      </c>
      <c r="F178" s="108">
        <v>50.8</v>
      </c>
      <c r="G178" s="108">
        <v>0</v>
      </c>
      <c r="H178" s="108">
        <v>1.2450000000000001</v>
      </c>
      <c r="I178" s="108">
        <v>0.21299999999999999</v>
      </c>
      <c r="J178" s="108">
        <v>0.28799999999999998</v>
      </c>
      <c r="K178" s="108">
        <v>8.4917297554399997</v>
      </c>
      <c r="L178" s="134">
        <f t="shared" si="6"/>
        <v>10.353116917832446</v>
      </c>
      <c r="M178" s="134">
        <f t="shared" si="7"/>
        <v>35.1</v>
      </c>
      <c r="N178" s="134">
        <f t="shared" si="8"/>
        <v>7.9</v>
      </c>
    </row>
    <row r="179" spans="1:14">
      <c r="A179" s="107" t="s">
        <v>226</v>
      </c>
      <c r="B179" s="107" t="s">
        <v>91</v>
      </c>
      <c r="C179" s="107" t="s">
        <v>150</v>
      </c>
      <c r="D179" s="107">
        <v>5300</v>
      </c>
      <c r="E179" s="108">
        <v>0.22</v>
      </c>
      <c r="F179" s="108">
        <v>50.8</v>
      </c>
      <c r="G179" s="108">
        <v>0</v>
      </c>
      <c r="H179" s="108">
        <v>0.505</v>
      </c>
      <c r="I179" s="108">
        <v>6.8000000000000005E-2</v>
      </c>
      <c r="J179" s="108">
        <v>5.2999999999999999E-2</v>
      </c>
      <c r="K179" s="108">
        <v>2.1033487881299998E-2</v>
      </c>
      <c r="L179" s="134">
        <f t="shared" si="6"/>
        <v>4.7192135643010094E-3</v>
      </c>
      <c r="M179" s="134">
        <f t="shared" si="7"/>
        <v>0</v>
      </c>
      <c r="N179" s="134">
        <f t="shared" si="8"/>
        <v>0</v>
      </c>
    </row>
    <row r="180" spans="1:14">
      <c r="A180" s="107" t="s">
        <v>226</v>
      </c>
      <c r="B180" s="107" t="s">
        <v>91</v>
      </c>
      <c r="C180" s="107" t="s">
        <v>150</v>
      </c>
      <c r="D180" s="107">
        <v>5300</v>
      </c>
      <c r="E180" s="108">
        <v>0.22</v>
      </c>
      <c r="F180" s="108">
        <v>50.8</v>
      </c>
      <c r="G180" s="108">
        <v>0</v>
      </c>
      <c r="H180" s="108">
        <v>0.505</v>
      </c>
      <c r="I180" s="108">
        <v>6.8000000000000005E-2</v>
      </c>
      <c r="J180" s="108">
        <v>5.2999999999999999E-2</v>
      </c>
      <c r="K180" s="108">
        <v>1.34565235543E-2</v>
      </c>
      <c r="L180" s="134">
        <f t="shared" si="6"/>
        <v>3.0191953347997766E-3</v>
      </c>
      <c r="M180" s="134">
        <f t="shared" si="7"/>
        <v>0</v>
      </c>
      <c r="N180" s="134">
        <f t="shared" si="8"/>
        <v>0</v>
      </c>
    </row>
    <row r="181" spans="1:14">
      <c r="A181" s="107" t="s">
        <v>226</v>
      </c>
      <c r="B181" s="107" t="s">
        <v>91</v>
      </c>
      <c r="C181" s="107" t="s">
        <v>150</v>
      </c>
      <c r="D181" s="107">
        <v>1210</v>
      </c>
      <c r="E181" s="108">
        <v>0.22</v>
      </c>
      <c r="F181" s="108">
        <v>50.8</v>
      </c>
      <c r="G181" s="108">
        <v>0</v>
      </c>
      <c r="H181" s="108">
        <v>1.2450000000000001</v>
      </c>
      <c r="I181" s="108">
        <v>0.21299999999999999</v>
      </c>
      <c r="J181" s="108">
        <v>0.28799999999999998</v>
      </c>
      <c r="K181" s="108">
        <v>7.4575046452400002</v>
      </c>
      <c r="L181" s="134">
        <f t="shared" si="6"/>
        <v>9.0921896634766082</v>
      </c>
      <c r="M181" s="134">
        <f t="shared" si="7"/>
        <v>30.8</v>
      </c>
      <c r="N181" s="134">
        <f t="shared" si="8"/>
        <v>6.9</v>
      </c>
    </row>
    <row r="182" spans="1:14">
      <c r="A182" s="107" t="s">
        <v>226</v>
      </c>
      <c r="B182" s="107" t="s">
        <v>91</v>
      </c>
      <c r="C182" s="107" t="s">
        <v>150</v>
      </c>
      <c r="D182" s="107">
        <v>7430</v>
      </c>
      <c r="E182" s="108">
        <v>0.22</v>
      </c>
      <c r="F182" s="108">
        <v>50.8</v>
      </c>
      <c r="G182" s="108">
        <v>0</v>
      </c>
      <c r="H182" s="108">
        <v>0.70899999999999996</v>
      </c>
      <c r="I182" s="108">
        <v>9.8000000000000004E-2</v>
      </c>
      <c r="J182" s="108">
        <v>0.26200000000000001</v>
      </c>
      <c r="K182" s="108">
        <v>0.95633013454799998</v>
      </c>
      <c r="L182" s="134">
        <f t="shared" si="6"/>
        <v>1.0606976298983384</v>
      </c>
      <c r="M182" s="134">
        <f t="shared" si="7"/>
        <v>2</v>
      </c>
      <c r="N182" s="134">
        <f t="shared" si="8"/>
        <v>0.5</v>
      </c>
    </row>
    <row r="183" spans="1:14">
      <c r="A183" s="107" t="s">
        <v>226</v>
      </c>
      <c r="B183" s="107" t="s">
        <v>95</v>
      </c>
      <c r="C183" s="107" t="s">
        <v>99</v>
      </c>
      <c r="D183" s="107">
        <v>6172</v>
      </c>
      <c r="E183" s="108">
        <v>0.8</v>
      </c>
      <c r="F183" s="108">
        <v>49.9</v>
      </c>
      <c r="G183" s="108">
        <v>0</v>
      </c>
      <c r="H183" s="108">
        <v>0.60699999999999998</v>
      </c>
      <c r="I183" s="108">
        <v>3.3000000000000002E-2</v>
      </c>
      <c r="J183" s="108">
        <v>2.5999999999999999E-2</v>
      </c>
      <c r="K183" s="108">
        <v>3.9969742631199998E-2</v>
      </c>
      <c r="L183" s="134">
        <f t="shared" si="6"/>
        <v>4.3213953408099059E-3</v>
      </c>
      <c r="M183" s="134">
        <f t="shared" si="7"/>
        <v>0</v>
      </c>
      <c r="N183" s="134">
        <f t="shared" si="8"/>
        <v>0</v>
      </c>
    </row>
    <row r="184" spans="1:14">
      <c r="A184" s="107" t="s">
        <v>226</v>
      </c>
      <c r="B184" s="107" t="s">
        <v>95</v>
      </c>
      <c r="C184" s="107" t="s">
        <v>99</v>
      </c>
      <c r="D184" s="107">
        <v>4110</v>
      </c>
      <c r="E184" s="108">
        <v>0.8</v>
      </c>
      <c r="F184" s="108">
        <v>49.9</v>
      </c>
      <c r="G184" s="108">
        <v>0</v>
      </c>
      <c r="H184" s="108">
        <v>0.69099999999999995</v>
      </c>
      <c r="I184" s="108">
        <v>3.5999999999999997E-2</v>
      </c>
      <c r="J184" s="108">
        <v>0.26200000000000001</v>
      </c>
      <c r="K184" s="108">
        <v>4.9792415652299998E-2</v>
      </c>
      <c r="L184" s="134">
        <f t="shared" si="6"/>
        <v>5.4248006979586642E-2</v>
      </c>
      <c r="M184" s="134">
        <f t="shared" si="7"/>
        <v>0.1</v>
      </c>
      <c r="N184" s="134">
        <f t="shared" si="8"/>
        <v>0</v>
      </c>
    </row>
    <row r="185" spans="1:14">
      <c r="A185" s="107" t="s">
        <v>226</v>
      </c>
      <c r="B185" s="107" t="s">
        <v>95</v>
      </c>
      <c r="C185" s="107" t="s">
        <v>150</v>
      </c>
      <c r="D185" s="107">
        <v>6172</v>
      </c>
      <c r="E185" s="108">
        <v>0.22</v>
      </c>
      <c r="F185" s="108">
        <v>50.8</v>
      </c>
      <c r="G185" s="108">
        <v>0</v>
      </c>
      <c r="H185" s="108">
        <v>0.60699999999999998</v>
      </c>
      <c r="I185" s="108">
        <v>3.3000000000000002E-2</v>
      </c>
      <c r="J185" s="108">
        <v>2.5999999999999999E-2</v>
      </c>
      <c r="K185" s="108">
        <v>4.1640406314300002E-3</v>
      </c>
      <c r="L185" s="134">
        <f t="shared" si="6"/>
        <v>4.5832207216606197E-4</v>
      </c>
      <c r="M185" s="134">
        <f t="shared" si="7"/>
        <v>0</v>
      </c>
      <c r="N185" s="134">
        <f t="shared" si="8"/>
        <v>0</v>
      </c>
    </row>
    <row r="186" spans="1:14">
      <c r="A186" s="107" t="s">
        <v>226</v>
      </c>
      <c r="B186" s="107" t="s">
        <v>95</v>
      </c>
      <c r="C186" s="107" t="s">
        <v>150</v>
      </c>
      <c r="D186" s="107">
        <v>4110</v>
      </c>
      <c r="E186" s="108">
        <v>0.22</v>
      </c>
      <c r="F186" s="108">
        <v>50.8</v>
      </c>
      <c r="G186" s="108">
        <v>0</v>
      </c>
      <c r="H186" s="108">
        <v>0.69099999999999995</v>
      </c>
      <c r="I186" s="108">
        <v>3.5999999999999997E-2</v>
      </c>
      <c r="J186" s="108">
        <v>0.26200000000000001</v>
      </c>
      <c r="K186" s="108">
        <v>0.10597983861599999</v>
      </c>
      <c r="L186" s="134">
        <f t="shared" si="6"/>
        <v>0.11754577167029279</v>
      </c>
      <c r="M186" s="134">
        <f t="shared" si="7"/>
        <v>0.2</v>
      </c>
      <c r="N186" s="134">
        <f t="shared" si="8"/>
        <v>0</v>
      </c>
    </row>
    <row r="187" spans="1:14">
      <c r="A187" s="107" t="s">
        <v>226</v>
      </c>
      <c r="B187" s="107" t="s">
        <v>95</v>
      </c>
      <c r="C187" s="107" t="s">
        <v>150</v>
      </c>
      <c r="D187" s="107">
        <v>1210</v>
      </c>
      <c r="E187" s="108">
        <v>0.22</v>
      </c>
      <c r="F187" s="108">
        <v>50.8</v>
      </c>
      <c r="G187" s="108">
        <v>0</v>
      </c>
      <c r="H187" s="108">
        <v>1.2450000000000001</v>
      </c>
      <c r="I187" s="108">
        <v>0.21299999999999999</v>
      </c>
      <c r="J187" s="108">
        <v>0.28799999999999998</v>
      </c>
      <c r="K187" s="108">
        <v>6.4706367162799996</v>
      </c>
      <c r="L187" s="134">
        <f t="shared" si="6"/>
        <v>7.8890002844885743</v>
      </c>
      <c r="M187" s="134">
        <f t="shared" si="7"/>
        <v>26.7</v>
      </c>
      <c r="N187" s="134">
        <f t="shared" si="8"/>
        <v>6</v>
      </c>
    </row>
    <row r="188" spans="1:14">
      <c r="A188" s="107" t="s">
        <v>226</v>
      </c>
      <c r="B188" s="107" t="s">
        <v>95</v>
      </c>
      <c r="C188" s="107" t="s">
        <v>150</v>
      </c>
      <c r="D188" s="107">
        <v>4110</v>
      </c>
      <c r="E188" s="108">
        <v>0.22</v>
      </c>
      <c r="F188" s="108">
        <v>50.8</v>
      </c>
      <c r="G188" s="108">
        <v>0</v>
      </c>
      <c r="H188" s="108">
        <v>0.69099999999999995</v>
      </c>
      <c r="I188" s="108">
        <v>3.5999999999999997E-2</v>
      </c>
      <c r="J188" s="108">
        <v>0.26200000000000001</v>
      </c>
      <c r="K188" s="108">
        <v>2.0915795910199999</v>
      </c>
      <c r="L188" s="134">
        <f t="shared" si="6"/>
        <v>2.3198406437199828</v>
      </c>
      <c r="M188" s="134">
        <f t="shared" si="7"/>
        <v>4.4000000000000004</v>
      </c>
      <c r="N188" s="134">
        <f t="shared" si="8"/>
        <v>0.7</v>
      </c>
    </row>
    <row r="189" spans="1:14">
      <c r="A189" s="107" t="s">
        <v>226</v>
      </c>
      <c r="B189" s="107" t="s">
        <v>95</v>
      </c>
      <c r="C189" s="107" t="s">
        <v>150</v>
      </c>
      <c r="D189" s="107">
        <v>1210</v>
      </c>
      <c r="E189" s="108">
        <v>0.22</v>
      </c>
      <c r="F189" s="108">
        <v>50.8</v>
      </c>
      <c r="G189" s="108">
        <v>0</v>
      </c>
      <c r="H189" s="108">
        <v>1.2450000000000001</v>
      </c>
      <c r="I189" s="108">
        <v>0.21299999999999999</v>
      </c>
      <c r="J189" s="108">
        <v>0.28799999999999998</v>
      </c>
      <c r="K189" s="108">
        <v>8.3022809433300004</v>
      </c>
      <c r="L189" s="134">
        <f t="shared" si="6"/>
        <v>10.122140926107935</v>
      </c>
      <c r="M189" s="134">
        <f t="shared" si="7"/>
        <v>34.299999999999997</v>
      </c>
      <c r="N189" s="134">
        <f t="shared" si="8"/>
        <v>7.7</v>
      </c>
    </row>
    <row r="190" spans="1:14">
      <c r="A190" s="107" t="s">
        <v>226</v>
      </c>
      <c r="B190" s="107" t="s">
        <v>95</v>
      </c>
      <c r="C190" s="107" t="s">
        <v>150</v>
      </c>
      <c r="D190" s="107">
        <v>1210</v>
      </c>
      <c r="E190" s="108">
        <v>0.22</v>
      </c>
      <c r="F190" s="108">
        <v>50.8</v>
      </c>
      <c r="G190" s="108">
        <v>0</v>
      </c>
      <c r="H190" s="108">
        <v>1.2450000000000001</v>
      </c>
      <c r="I190" s="108">
        <v>0.21299999999999999</v>
      </c>
      <c r="J190" s="108">
        <v>0.28799999999999998</v>
      </c>
      <c r="K190" s="108">
        <v>79.772406584300001</v>
      </c>
      <c r="L190" s="134">
        <f t="shared" si="6"/>
        <v>97.258518107578539</v>
      </c>
      <c r="M190" s="134">
        <f t="shared" si="7"/>
        <v>329.5</v>
      </c>
      <c r="N190" s="134">
        <f t="shared" si="8"/>
        <v>73.900000000000006</v>
      </c>
    </row>
    <row r="191" spans="1:14">
      <c r="A191" s="107" t="s">
        <v>226</v>
      </c>
      <c r="B191" s="107" t="s">
        <v>95</v>
      </c>
      <c r="C191" s="107" t="s">
        <v>150</v>
      </c>
      <c r="D191" s="107">
        <v>7430</v>
      </c>
      <c r="E191" s="108">
        <v>0.22</v>
      </c>
      <c r="F191" s="108">
        <v>50.8</v>
      </c>
      <c r="G191" s="108">
        <v>0</v>
      </c>
      <c r="H191" s="108">
        <v>0.70899999999999996</v>
      </c>
      <c r="I191" s="108">
        <v>9.8000000000000004E-2</v>
      </c>
      <c r="J191" s="108">
        <v>0.26200000000000001</v>
      </c>
      <c r="K191" s="108">
        <v>3.37600958673E-2</v>
      </c>
      <c r="L191" s="134">
        <f t="shared" si="6"/>
        <v>3.7444447662951338E-2</v>
      </c>
      <c r="M191" s="134">
        <f t="shared" si="7"/>
        <v>0.1</v>
      </c>
      <c r="N191" s="134">
        <f t="shared" si="8"/>
        <v>0</v>
      </c>
    </row>
    <row r="192" spans="1:14">
      <c r="A192" s="107" t="s">
        <v>226</v>
      </c>
      <c r="B192" s="107" t="s">
        <v>95</v>
      </c>
      <c r="C192" s="107" t="s">
        <v>150</v>
      </c>
      <c r="D192" s="107">
        <v>4110</v>
      </c>
      <c r="E192" s="108">
        <v>0.22</v>
      </c>
      <c r="F192" s="108">
        <v>50.8</v>
      </c>
      <c r="G192" s="108">
        <v>0</v>
      </c>
      <c r="H192" s="108">
        <v>0.69099999999999995</v>
      </c>
      <c r="I192" s="108">
        <v>3.5999999999999997E-2</v>
      </c>
      <c r="J192" s="108">
        <v>0.26200000000000001</v>
      </c>
      <c r="K192" s="108">
        <v>1.9883377928799999</v>
      </c>
      <c r="L192" s="134">
        <f t="shared" si="6"/>
        <v>2.2053317240096373</v>
      </c>
      <c r="M192" s="134">
        <f t="shared" si="7"/>
        <v>4.0999999999999996</v>
      </c>
      <c r="N192" s="134">
        <f t="shared" si="8"/>
        <v>0.7</v>
      </c>
    </row>
    <row r="193" spans="1:14">
      <c r="A193" s="107" t="s">
        <v>226</v>
      </c>
      <c r="B193" s="107" t="s">
        <v>95</v>
      </c>
      <c r="C193" s="107" t="s">
        <v>150</v>
      </c>
      <c r="D193" s="107">
        <v>1210</v>
      </c>
      <c r="E193" s="108">
        <v>0.22</v>
      </c>
      <c r="F193" s="108">
        <v>50.8</v>
      </c>
      <c r="G193" s="108">
        <v>0</v>
      </c>
      <c r="H193" s="108">
        <v>1.2450000000000001</v>
      </c>
      <c r="I193" s="108">
        <v>0.21299999999999999</v>
      </c>
      <c r="J193" s="108">
        <v>0.28799999999999998</v>
      </c>
      <c r="K193" s="108">
        <v>15.584556127999999</v>
      </c>
      <c r="L193" s="134">
        <f t="shared" si="6"/>
        <v>19.000690831257597</v>
      </c>
      <c r="M193" s="134">
        <f t="shared" si="7"/>
        <v>64.400000000000006</v>
      </c>
      <c r="N193" s="134">
        <f t="shared" si="8"/>
        <v>14.4</v>
      </c>
    </row>
    <row r="194" spans="1:14">
      <c r="A194" s="107" t="s">
        <v>226</v>
      </c>
      <c r="B194" s="107" t="s">
        <v>93</v>
      </c>
      <c r="C194" s="107" t="s">
        <v>150</v>
      </c>
      <c r="D194" s="107">
        <v>1210</v>
      </c>
      <c r="E194" s="108">
        <v>0.22</v>
      </c>
      <c r="F194" s="108">
        <v>50.8</v>
      </c>
      <c r="G194" s="108">
        <v>0</v>
      </c>
      <c r="H194" s="108">
        <v>1.2450000000000001</v>
      </c>
      <c r="I194" s="108">
        <v>0.21299999999999999</v>
      </c>
      <c r="J194" s="108">
        <v>0.28799999999999998</v>
      </c>
      <c r="K194" s="108">
        <v>1.2770342046800001</v>
      </c>
      <c r="L194" s="134">
        <f t="shared" ref="L194:L250" si="9">(F194*J194*K194/12)+(G194*K194)</f>
        <v>1.5569601023458557</v>
      </c>
      <c r="M194" s="134">
        <f t="shared" ref="M194:M250" si="10">ROUND(2.721*H194*L194,1)</f>
        <v>5.3</v>
      </c>
      <c r="N194" s="134">
        <f t="shared" ref="N194:N250" si="11">ROUND((2.721*I194*L194)+(E194*K194),1)</f>
        <v>1.2</v>
      </c>
    </row>
    <row r="195" spans="1:14">
      <c r="A195" s="107" t="s">
        <v>226</v>
      </c>
      <c r="B195" s="107" t="s">
        <v>95</v>
      </c>
      <c r="C195" s="107" t="s">
        <v>150</v>
      </c>
      <c r="D195" s="107">
        <v>1210</v>
      </c>
      <c r="E195" s="108">
        <v>0.22</v>
      </c>
      <c r="F195" s="108">
        <v>50.8</v>
      </c>
      <c r="G195" s="108">
        <v>0</v>
      </c>
      <c r="H195" s="108">
        <v>1.2450000000000001</v>
      </c>
      <c r="I195" s="108">
        <v>0.21299999999999999</v>
      </c>
      <c r="J195" s="108">
        <v>0.28799999999999998</v>
      </c>
      <c r="K195" s="108">
        <v>7.4256442850099997</v>
      </c>
      <c r="L195" s="134">
        <f t="shared" si="9"/>
        <v>9.0533455122841904</v>
      </c>
      <c r="M195" s="134">
        <f t="shared" si="10"/>
        <v>30.7</v>
      </c>
      <c r="N195" s="134">
        <f t="shared" si="11"/>
        <v>6.9</v>
      </c>
    </row>
    <row r="196" spans="1:14">
      <c r="A196" s="107" t="s">
        <v>226</v>
      </c>
      <c r="B196" s="107" t="s">
        <v>95</v>
      </c>
      <c r="C196" s="107" t="s">
        <v>150</v>
      </c>
      <c r="D196" s="107">
        <v>1210</v>
      </c>
      <c r="E196" s="108">
        <v>0.22</v>
      </c>
      <c r="F196" s="108">
        <v>50.8</v>
      </c>
      <c r="G196" s="108">
        <v>0</v>
      </c>
      <c r="H196" s="108">
        <v>1.2450000000000001</v>
      </c>
      <c r="I196" s="108">
        <v>0.21299999999999999</v>
      </c>
      <c r="J196" s="108">
        <v>0.28799999999999998</v>
      </c>
      <c r="K196" s="108">
        <v>9.1687052664300008</v>
      </c>
      <c r="L196" s="134">
        <f t="shared" si="9"/>
        <v>11.178485460831455</v>
      </c>
      <c r="M196" s="134">
        <f t="shared" si="10"/>
        <v>37.9</v>
      </c>
      <c r="N196" s="134">
        <f t="shared" si="11"/>
        <v>8.5</v>
      </c>
    </row>
    <row r="197" spans="1:14">
      <c r="A197" s="107" t="s">
        <v>226</v>
      </c>
      <c r="B197" s="107" t="s">
        <v>91</v>
      </c>
      <c r="C197" s="107" t="s">
        <v>150</v>
      </c>
      <c r="D197" s="107">
        <v>1210</v>
      </c>
      <c r="E197" s="108">
        <v>0.22</v>
      </c>
      <c r="F197" s="108">
        <v>50.8</v>
      </c>
      <c r="G197" s="108">
        <v>0</v>
      </c>
      <c r="H197" s="108">
        <v>1.2450000000000001</v>
      </c>
      <c r="I197" s="108">
        <v>0.21299999999999999</v>
      </c>
      <c r="J197" s="108">
        <v>0.28799999999999998</v>
      </c>
      <c r="K197" s="108">
        <v>2.3953561098099998</v>
      </c>
      <c r="L197" s="134">
        <f t="shared" si="9"/>
        <v>2.9204181690803512</v>
      </c>
      <c r="M197" s="134">
        <f t="shared" si="10"/>
        <v>9.9</v>
      </c>
      <c r="N197" s="134">
        <f t="shared" si="11"/>
        <v>2.2000000000000002</v>
      </c>
    </row>
    <row r="198" spans="1:14">
      <c r="A198" s="107" t="s">
        <v>226</v>
      </c>
      <c r="B198" s="106"/>
      <c r="C198" s="107" t="s">
        <v>100</v>
      </c>
      <c r="D198" s="107">
        <v>5120</v>
      </c>
      <c r="E198" s="108">
        <v>0.63</v>
      </c>
      <c r="F198" s="108">
        <v>53.6</v>
      </c>
      <c r="G198" s="108">
        <v>0.66</v>
      </c>
      <c r="H198" s="108">
        <v>0.505</v>
      </c>
      <c r="I198" s="108">
        <v>6.8000000000000005E-2</v>
      </c>
      <c r="J198" s="108">
        <v>5.2999999999999999E-2</v>
      </c>
      <c r="K198" s="108">
        <v>1.53118737428E-2</v>
      </c>
      <c r="L198" s="134">
        <f t="shared" si="9"/>
        <v>1.3730667580960188E-2</v>
      </c>
      <c r="M198" s="134">
        <f t="shared" si="10"/>
        <v>0</v>
      </c>
      <c r="N198" s="134">
        <f t="shared" si="11"/>
        <v>0</v>
      </c>
    </row>
    <row r="199" spans="1:14">
      <c r="A199" s="107" t="s">
        <v>226</v>
      </c>
      <c r="B199" s="106"/>
      <c r="C199" s="107" t="s">
        <v>100</v>
      </c>
      <c r="D199" s="107">
        <v>1110</v>
      </c>
      <c r="E199" s="108">
        <v>0.63</v>
      </c>
      <c r="F199" s="108">
        <v>53.6</v>
      </c>
      <c r="G199" s="108">
        <v>0.66</v>
      </c>
      <c r="H199" s="108">
        <v>0.96799999999999997</v>
      </c>
      <c r="I199" s="108">
        <v>0.125</v>
      </c>
      <c r="J199" s="108">
        <v>0.28799999999999998</v>
      </c>
      <c r="K199" s="108">
        <v>1.1572692509200001E-3</v>
      </c>
      <c r="L199" s="134">
        <f t="shared" si="9"/>
        <v>2.2525088699906883E-3</v>
      </c>
      <c r="M199" s="134">
        <f t="shared" si="10"/>
        <v>0</v>
      </c>
      <c r="N199" s="134">
        <f t="shared" si="11"/>
        <v>0</v>
      </c>
    </row>
    <row r="200" spans="1:14">
      <c r="A200" s="107" t="s">
        <v>226</v>
      </c>
      <c r="B200" s="106"/>
      <c r="C200" s="107" t="s">
        <v>150</v>
      </c>
      <c r="D200" s="107">
        <v>5120</v>
      </c>
      <c r="E200" s="108">
        <v>0.22</v>
      </c>
      <c r="F200" s="108">
        <v>50.8</v>
      </c>
      <c r="G200" s="108">
        <v>0</v>
      </c>
      <c r="H200" s="108">
        <v>0.505</v>
      </c>
      <c r="I200" s="108">
        <v>6.8000000000000005E-2</v>
      </c>
      <c r="J200" s="108">
        <v>5.2999999999999999E-2</v>
      </c>
      <c r="K200" s="108">
        <v>7.31182508886</v>
      </c>
      <c r="L200" s="134">
        <f t="shared" si="9"/>
        <v>1.640529822437222</v>
      </c>
      <c r="M200" s="134">
        <f t="shared" si="10"/>
        <v>2.2999999999999998</v>
      </c>
      <c r="N200" s="134">
        <f t="shared" si="11"/>
        <v>1.9</v>
      </c>
    </row>
    <row r="201" spans="1:14">
      <c r="A201" s="107" t="s">
        <v>226</v>
      </c>
      <c r="B201" s="106"/>
      <c r="C201" s="107" t="s">
        <v>150</v>
      </c>
      <c r="D201" s="107">
        <v>1700</v>
      </c>
      <c r="E201" s="108">
        <v>0.22</v>
      </c>
      <c r="F201" s="108">
        <v>50.8</v>
      </c>
      <c r="G201" s="108">
        <v>0</v>
      </c>
      <c r="H201" s="108">
        <v>0.96799999999999997</v>
      </c>
      <c r="I201" s="108">
        <v>0.125</v>
      </c>
      <c r="J201" s="108">
        <v>0.34100000000000003</v>
      </c>
      <c r="K201" s="108">
        <v>1.0694627661100001E-3</v>
      </c>
      <c r="L201" s="134">
        <f t="shared" si="9"/>
        <v>1.5438408003975257E-3</v>
      </c>
      <c r="M201" s="134">
        <f t="shared" si="10"/>
        <v>0</v>
      </c>
      <c r="N201" s="134">
        <f t="shared" si="11"/>
        <v>0</v>
      </c>
    </row>
    <row r="202" spans="1:14">
      <c r="A202" s="107" t="s">
        <v>226</v>
      </c>
      <c r="B202" s="106"/>
      <c r="C202" s="107" t="s">
        <v>150</v>
      </c>
      <c r="D202" s="107">
        <v>1700</v>
      </c>
      <c r="E202" s="108">
        <v>0.22</v>
      </c>
      <c r="F202" s="108">
        <v>50.8</v>
      </c>
      <c r="G202" s="108">
        <v>0</v>
      </c>
      <c r="H202" s="108">
        <v>0.96799999999999997</v>
      </c>
      <c r="I202" s="108">
        <v>0.125</v>
      </c>
      <c r="J202" s="108">
        <v>0.34100000000000003</v>
      </c>
      <c r="K202" s="108">
        <v>0.122592973738</v>
      </c>
      <c r="L202" s="134">
        <f t="shared" si="9"/>
        <v>0.17697113045571888</v>
      </c>
      <c r="M202" s="134">
        <f t="shared" si="10"/>
        <v>0.5</v>
      </c>
      <c r="N202" s="134">
        <f t="shared" si="11"/>
        <v>0.1</v>
      </c>
    </row>
    <row r="203" spans="1:14">
      <c r="A203" s="107" t="s">
        <v>226</v>
      </c>
      <c r="B203" s="106"/>
      <c r="C203" s="107" t="s">
        <v>150</v>
      </c>
      <c r="D203" s="107">
        <v>1700</v>
      </c>
      <c r="E203" s="108">
        <v>0.22</v>
      </c>
      <c r="F203" s="108">
        <v>50.8</v>
      </c>
      <c r="G203" s="108">
        <v>0</v>
      </c>
      <c r="H203" s="108">
        <v>0.96799999999999997</v>
      </c>
      <c r="I203" s="108">
        <v>0.125</v>
      </c>
      <c r="J203" s="108">
        <v>0.34100000000000003</v>
      </c>
      <c r="K203" s="108">
        <v>1.0802963849200001E-2</v>
      </c>
      <c r="L203" s="134">
        <f t="shared" si="9"/>
        <v>1.5594798513910149E-2</v>
      </c>
      <c r="M203" s="134">
        <f t="shared" si="10"/>
        <v>0</v>
      </c>
      <c r="N203" s="134">
        <f t="shared" si="11"/>
        <v>0</v>
      </c>
    </row>
    <row r="204" spans="1:14">
      <c r="A204" s="107" t="s">
        <v>226</v>
      </c>
      <c r="B204" s="106"/>
      <c r="C204" s="107" t="s">
        <v>150</v>
      </c>
      <c r="D204" s="107">
        <v>1700</v>
      </c>
      <c r="E204" s="108">
        <v>0.22</v>
      </c>
      <c r="F204" s="108">
        <v>50.8</v>
      </c>
      <c r="G204" s="108">
        <v>0</v>
      </c>
      <c r="H204" s="108">
        <v>0.96799999999999997</v>
      </c>
      <c r="I204" s="108">
        <v>0.125</v>
      </c>
      <c r="J204" s="108">
        <v>0.34100000000000003</v>
      </c>
      <c r="K204" s="108">
        <v>4.0711027695800001E-4</v>
      </c>
      <c r="L204" s="134">
        <f t="shared" si="9"/>
        <v>5.8769082547400358E-4</v>
      </c>
      <c r="M204" s="134">
        <f t="shared" si="10"/>
        <v>0</v>
      </c>
      <c r="N204" s="134">
        <f t="shared" si="11"/>
        <v>0</v>
      </c>
    </row>
    <row r="205" spans="1:14">
      <c r="A205" s="107" t="s">
        <v>226</v>
      </c>
      <c r="B205" s="106"/>
      <c r="C205" s="107" t="s">
        <v>150</v>
      </c>
      <c r="D205" s="107">
        <v>1700</v>
      </c>
      <c r="E205" s="108">
        <v>0.22</v>
      </c>
      <c r="F205" s="108">
        <v>50.8</v>
      </c>
      <c r="G205" s="108">
        <v>0</v>
      </c>
      <c r="H205" s="108">
        <v>0.96799999999999997</v>
      </c>
      <c r="I205" s="108">
        <v>0.125</v>
      </c>
      <c r="J205" s="108">
        <v>0.34100000000000003</v>
      </c>
      <c r="K205" s="108">
        <v>5.4200658618799996E-3</v>
      </c>
      <c r="L205" s="134">
        <f t="shared" si="9"/>
        <v>7.8242264093479046E-3</v>
      </c>
      <c r="M205" s="134">
        <f t="shared" si="10"/>
        <v>0</v>
      </c>
      <c r="N205" s="134">
        <f t="shared" si="11"/>
        <v>0</v>
      </c>
    </row>
    <row r="206" spans="1:14">
      <c r="A206" s="107" t="s">
        <v>226</v>
      </c>
      <c r="B206" s="106"/>
      <c r="C206" s="107" t="s">
        <v>150</v>
      </c>
      <c r="D206" s="107">
        <v>1210</v>
      </c>
      <c r="E206" s="108">
        <v>0.22</v>
      </c>
      <c r="F206" s="108">
        <v>50.8</v>
      </c>
      <c r="G206" s="108">
        <v>0</v>
      </c>
      <c r="H206" s="108">
        <v>1.2450000000000001</v>
      </c>
      <c r="I206" s="108">
        <v>0.21299999999999999</v>
      </c>
      <c r="J206" s="108">
        <v>0.28799999999999998</v>
      </c>
      <c r="K206" s="108">
        <v>0.238573628127</v>
      </c>
      <c r="L206" s="134">
        <f t="shared" si="9"/>
        <v>0.29086896741243834</v>
      </c>
      <c r="M206" s="134">
        <f t="shared" si="10"/>
        <v>1</v>
      </c>
      <c r="N206" s="134">
        <f t="shared" si="11"/>
        <v>0.2</v>
      </c>
    </row>
    <row r="207" spans="1:14">
      <c r="A207" s="107" t="s">
        <v>226</v>
      </c>
      <c r="B207" s="106"/>
      <c r="C207" s="107" t="s">
        <v>150</v>
      </c>
      <c r="D207" s="107">
        <v>1210</v>
      </c>
      <c r="E207" s="108">
        <v>0.22</v>
      </c>
      <c r="F207" s="108">
        <v>50.8</v>
      </c>
      <c r="G207" s="108">
        <v>0</v>
      </c>
      <c r="H207" s="108">
        <v>1.2450000000000001</v>
      </c>
      <c r="I207" s="108">
        <v>0.21299999999999999</v>
      </c>
      <c r="J207" s="108">
        <v>0.28799999999999998</v>
      </c>
      <c r="K207" s="108">
        <v>2.52119387445E-2</v>
      </c>
      <c r="L207" s="134">
        <f t="shared" si="9"/>
        <v>3.0738395717294396E-2</v>
      </c>
      <c r="M207" s="134">
        <f t="shared" si="10"/>
        <v>0.1</v>
      </c>
      <c r="N207" s="134">
        <f t="shared" si="11"/>
        <v>0</v>
      </c>
    </row>
    <row r="208" spans="1:14">
      <c r="A208" s="107" t="s">
        <v>226</v>
      </c>
      <c r="B208" s="106"/>
      <c r="C208" s="107" t="s">
        <v>150</v>
      </c>
      <c r="D208" s="107">
        <v>1210</v>
      </c>
      <c r="E208" s="108">
        <v>0.22</v>
      </c>
      <c r="F208" s="108">
        <v>50.8</v>
      </c>
      <c r="G208" s="108">
        <v>0</v>
      </c>
      <c r="H208" s="108">
        <v>1.2450000000000001</v>
      </c>
      <c r="I208" s="108">
        <v>0.21299999999999999</v>
      </c>
      <c r="J208" s="108">
        <v>0.28799999999999998</v>
      </c>
      <c r="K208" s="108">
        <v>0.28679140147100002</v>
      </c>
      <c r="L208" s="134">
        <f t="shared" si="9"/>
        <v>0.34965607667344317</v>
      </c>
      <c r="M208" s="134">
        <f t="shared" si="10"/>
        <v>1.2</v>
      </c>
      <c r="N208" s="134">
        <f t="shared" si="11"/>
        <v>0.3</v>
      </c>
    </row>
    <row r="209" spans="1:14">
      <c r="A209" s="107" t="s">
        <v>226</v>
      </c>
      <c r="B209" s="106"/>
      <c r="C209" s="107" t="s">
        <v>150</v>
      </c>
      <c r="D209" s="107">
        <v>1210</v>
      </c>
      <c r="E209" s="108">
        <v>0.22</v>
      </c>
      <c r="F209" s="108">
        <v>50.8</v>
      </c>
      <c r="G209" s="108">
        <v>0</v>
      </c>
      <c r="H209" s="108">
        <v>1.2450000000000001</v>
      </c>
      <c r="I209" s="108">
        <v>0.21299999999999999</v>
      </c>
      <c r="J209" s="108">
        <v>0.28799999999999998</v>
      </c>
      <c r="K209" s="108">
        <v>3.8690843983000003E-2</v>
      </c>
      <c r="L209" s="134">
        <f t="shared" si="9"/>
        <v>4.7171876984073602E-2</v>
      </c>
      <c r="M209" s="134">
        <f t="shared" si="10"/>
        <v>0.2</v>
      </c>
      <c r="N209" s="134">
        <f t="shared" si="11"/>
        <v>0</v>
      </c>
    </row>
    <row r="210" spans="1:14">
      <c r="A210" s="107" t="s">
        <v>226</v>
      </c>
      <c r="B210" s="106"/>
      <c r="C210" s="107" t="s">
        <v>150</v>
      </c>
      <c r="D210" s="107">
        <v>1210</v>
      </c>
      <c r="E210" s="108">
        <v>0.22</v>
      </c>
      <c r="F210" s="108">
        <v>50.8</v>
      </c>
      <c r="G210" s="108">
        <v>0</v>
      </c>
      <c r="H210" s="108">
        <v>1.2450000000000001</v>
      </c>
      <c r="I210" s="108">
        <v>0.21299999999999999</v>
      </c>
      <c r="J210" s="108">
        <v>0.28799999999999998</v>
      </c>
      <c r="K210" s="108">
        <v>0.50604722392400003</v>
      </c>
      <c r="L210" s="134">
        <f t="shared" si="9"/>
        <v>0.61697277540814077</v>
      </c>
      <c r="M210" s="134">
        <f t="shared" si="10"/>
        <v>2.1</v>
      </c>
      <c r="N210" s="134">
        <f t="shared" si="11"/>
        <v>0.5</v>
      </c>
    </row>
    <row r="211" spans="1:14">
      <c r="A211" s="107" t="s">
        <v>226</v>
      </c>
      <c r="B211" s="106"/>
      <c r="C211" s="107" t="s">
        <v>150</v>
      </c>
      <c r="D211" s="107">
        <v>1210</v>
      </c>
      <c r="E211" s="108">
        <v>0.22</v>
      </c>
      <c r="F211" s="108">
        <v>50.8</v>
      </c>
      <c r="G211" s="108">
        <v>0</v>
      </c>
      <c r="H211" s="108">
        <v>1.2450000000000001</v>
      </c>
      <c r="I211" s="108">
        <v>0.21299999999999999</v>
      </c>
      <c r="J211" s="108">
        <v>0.28799999999999998</v>
      </c>
      <c r="K211" s="108">
        <v>7.53891817333E-3</v>
      </c>
      <c r="L211" s="134">
        <f t="shared" si="9"/>
        <v>9.1914490369239352E-3</v>
      </c>
      <c r="M211" s="134">
        <f t="shared" si="10"/>
        <v>0</v>
      </c>
      <c r="N211" s="134">
        <f t="shared" si="11"/>
        <v>0</v>
      </c>
    </row>
    <row r="212" spans="1:14">
      <c r="A212" s="107" t="s">
        <v>226</v>
      </c>
      <c r="B212" s="106"/>
      <c r="C212" s="107" t="s">
        <v>150</v>
      </c>
      <c r="D212" s="107">
        <v>1210</v>
      </c>
      <c r="E212" s="108">
        <v>0.22</v>
      </c>
      <c r="F212" s="108">
        <v>50.8</v>
      </c>
      <c r="G212" s="108">
        <v>0</v>
      </c>
      <c r="H212" s="108">
        <v>1.2450000000000001</v>
      </c>
      <c r="I212" s="108">
        <v>0.21299999999999999</v>
      </c>
      <c r="J212" s="108">
        <v>0.28799999999999998</v>
      </c>
      <c r="K212" s="108">
        <v>4.3232498751799998E-4</v>
      </c>
      <c r="L212" s="134">
        <f t="shared" si="9"/>
        <v>5.270906247819455E-4</v>
      </c>
      <c r="M212" s="134">
        <f t="shared" si="10"/>
        <v>0</v>
      </c>
      <c r="N212" s="134">
        <f t="shared" si="11"/>
        <v>0</v>
      </c>
    </row>
    <row r="213" spans="1:14">
      <c r="A213" s="107" t="s">
        <v>226</v>
      </c>
      <c r="B213" s="106"/>
      <c r="C213" s="107" t="s">
        <v>150</v>
      </c>
      <c r="D213" s="107">
        <v>1210</v>
      </c>
      <c r="E213" s="108">
        <v>0.22</v>
      </c>
      <c r="F213" s="108">
        <v>50.8</v>
      </c>
      <c r="G213" s="108">
        <v>0</v>
      </c>
      <c r="H213" s="108">
        <v>1.2450000000000001</v>
      </c>
      <c r="I213" s="108">
        <v>0.21299999999999999</v>
      </c>
      <c r="J213" s="108">
        <v>0.28799999999999998</v>
      </c>
      <c r="K213" s="108">
        <v>1.5162530939500001E-2</v>
      </c>
      <c r="L213" s="134">
        <f t="shared" si="9"/>
        <v>1.8486157721438398E-2</v>
      </c>
      <c r="M213" s="134">
        <f t="shared" si="10"/>
        <v>0.1</v>
      </c>
      <c r="N213" s="134">
        <f t="shared" si="11"/>
        <v>0</v>
      </c>
    </row>
    <row r="214" spans="1:14">
      <c r="A214" s="107" t="s">
        <v>226</v>
      </c>
      <c r="B214" s="106"/>
      <c r="C214" s="107" t="s">
        <v>150</v>
      </c>
      <c r="D214" s="107">
        <v>1210</v>
      </c>
      <c r="E214" s="108">
        <v>0.22</v>
      </c>
      <c r="F214" s="108">
        <v>50.8</v>
      </c>
      <c r="G214" s="108">
        <v>0</v>
      </c>
      <c r="H214" s="108">
        <v>1.2450000000000001</v>
      </c>
      <c r="I214" s="108">
        <v>0.21299999999999999</v>
      </c>
      <c r="J214" s="108">
        <v>0.28799999999999998</v>
      </c>
      <c r="K214" s="108">
        <v>1.29361108527E-2</v>
      </c>
      <c r="L214" s="134">
        <f t="shared" si="9"/>
        <v>1.5771706351611837E-2</v>
      </c>
      <c r="M214" s="134">
        <f t="shared" si="10"/>
        <v>0.1</v>
      </c>
      <c r="N214" s="134">
        <f t="shared" si="11"/>
        <v>0</v>
      </c>
    </row>
    <row r="215" spans="1:14">
      <c r="A215" s="107" t="s">
        <v>226</v>
      </c>
      <c r="B215" s="106"/>
      <c r="C215" s="107" t="s">
        <v>150</v>
      </c>
      <c r="D215" s="107">
        <v>1210</v>
      </c>
      <c r="E215" s="108">
        <v>0.22</v>
      </c>
      <c r="F215" s="108">
        <v>50.8</v>
      </c>
      <c r="G215" s="108">
        <v>0</v>
      </c>
      <c r="H215" s="108">
        <v>1.2450000000000001</v>
      </c>
      <c r="I215" s="108">
        <v>0.21299999999999999</v>
      </c>
      <c r="J215" s="108">
        <v>0.28799999999999998</v>
      </c>
      <c r="K215" s="108">
        <v>2.02037192803E-2</v>
      </c>
      <c r="L215" s="134">
        <f t="shared" si="9"/>
        <v>2.4632374546541758E-2</v>
      </c>
      <c r="M215" s="134">
        <f t="shared" si="10"/>
        <v>0.1</v>
      </c>
      <c r="N215" s="134">
        <f t="shared" si="11"/>
        <v>0</v>
      </c>
    </row>
    <row r="216" spans="1:14">
      <c r="A216" s="107" t="s">
        <v>226</v>
      </c>
      <c r="B216" s="106"/>
      <c r="C216" s="107" t="s">
        <v>150</v>
      </c>
      <c r="D216" s="107">
        <v>1210</v>
      </c>
      <c r="E216" s="108">
        <v>0.22</v>
      </c>
      <c r="F216" s="108">
        <v>50.8</v>
      </c>
      <c r="G216" s="108">
        <v>0</v>
      </c>
      <c r="H216" s="108">
        <v>1.2450000000000001</v>
      </c>
      <c r="I216" s="108">
        <v>0.21299999999999999</v>
      </c>
      <c r="J216" s="108">
        <v>0.28799999999999998</v>
      </c>
      <c r="K216" s="108">
        <v>0.22585175808800001</v>
      </c>
      <c r="L216" s="134">
        <f t="shared" si="9"/>
        <v>0.2753584634608896</v>
      </c>
      <c r="M216" s="134">
        <f t="shared" si="10"/>
        <v>0.9</v>
      </c>
      <c r="N216" s="134">
        <f t="shared" si="11"/>
        <v>0.2</v>
      </c>
    </row>
    <row r="217" spans="1:14">
      <c r="A217" s="107" t="s">
        <v>226</v>
      </c>
      <c r="B217" s="106"/>
      <c r="C217" s="107" t="s">
        <v>150</v>
      </c>
      <c r="D217" s="107">
        <v>1210</v>
      </c>
      <c r="E217" s="108">
        <v>0.22</v>
      </c>
      <c r="F217" s="108">
        <v>50.8</v>
      </c>
      <c r="G217" s="108">
        <v>0</v>
      </c>
      <c r="H217" s="108">
        <v>1.2450000000000001</v>
      </c>
      <c r="I217" s="108">
        <v>0.21299999999999999</v>
      </c>
      <c r="J217" s="108">
        <v>0.28799999999999998</v>
      </c>
      <c r="K217" s="108">
        <v>9.2333991510599995E-5</v>
      </c>
      <c r="L217" s="134">
        <f t="shared" si="9"/>
        <v>1.125736024497235E-4</v>
      </c>
      <c r="M217" s="134">
        <f t="shared" si="10"/>
        <v>0</v>
      </c>
      <c r="N217" s="134">
        <f t="shared" si="11"/>
        <v>0</v>
      </c>
    </row>
    <row r="218" spans="1:14">
      <c r="A218" s="107" t="s">
        <v>226</v>
      </c>
      <c r="B218" s="106"/>
      <c r="C218" s="107" t="s">
        <v>150</v>
      </c>
      <c r="D218" s="107">
        <v>1210</v>
      </c>
      <c r="E218" s="108">
        <v>0.22</v>
      </c>
      <c r="F218" s="108">
        <v>50.8</v>
      </c>
      <c r="G218" s="108">
        <v>0</v>
      </c>
      <c r="H218" s="108">
        <v>1.2450000000000001</v>
      </c>
      <c r="I218" s="108">
        <v>0.21299999999999999</v>
      </c>
      <c r="J218" s="108">
        <v>0.28799999999999998</v>
      </c>
      <c r="K218" s="108">
        <v>1.13460700068E-2</v>
      </c>
      <c r="L218" s="134">
        <f t="shared" si="9"/>
        <v>1.3833128552290559E-2</v>
      </c>
      <c r="M218" s="134">
        <f t="shared" si="10"/>
        <v>0</v>
      </c>
      <c r="N218" s="134">
        <f t="shared" si="11"/>
        <v>0</v>
      </c>
    </row>
    <row r="219" spans="1:14">
      <c r="A219" s="107" t="s">
        <v>226</v>
      </c>
      <c r="B219" s="106"/>
      <c r="C219" s="107" t="s">
        <v>150</v>
      </c>
      <c r="D219" s="107">
        <v>1210</v>
      </c>
      <c r="E219" s="108">
        <v>0.22</v>
      </c>
      <c r="F219" s="108">
        <v>50.8</v>
      </c>
      <c r="G219" s="108">
        <v>0</v>
      </c>
      <c r="H219" s="108">
        <v>1.2450000000000001</v>
      </c>
      <c r="I219" s="108">
        <v>0.21299999999999999</v>
      </c>
      <c r="J219" s="108">
        <v>0.28799999999999998</v>
      </c>
      <c r="K219" s="108">
        <v>6.7250639525999996E-3</v>
      </c>
      <c r="L219" s="134">
        <f t="shared" si="9"/>
        <v>8.1991979710099184E-3</v>
      </c>
      <c r="M219" s="134">
        <f t="shared" si="10"/>
        <v>0</v>
      </c>
      <c r="N219" s="134">
        <f t="shared" si="11"/>
        <v>0</v>
      </c>
    </row>
    <row r="220" spans="1:14">
      <c r="A220" s="107" t="s">
        <v>226</v>
      </c>
      <c r="B220" s="106"/>
      <c r="C220" s="107" t="s">
        <v>150</v>
      </c>
      <c r="D220" s="107">
        <v>6410</v>
      </c>
      <c r="E220" s="108">
        <v>0.22</v>
      </c>
      <c r="F220" s="108">
        <v>50.8</v>
      </c>
      <c r="G220" s="108">
        <v>0</v>
      </c>
      <c r="H220" s="108">
        <v>0.60699999999999998</v>
      </c>
      <c r="I220" s="108">
        <v>3.3000000000000002E-2</v>
      </c>
      <c r="J220" s="108">
        <v>2.5999999999999999E-2</v>
      </c>
      <c r="K220" s="108">
        <v>8.3543771840499996</v>
      </c>
      <c r="L220" s="134">
        <f t="shared" si="9"/>
        <v>0.91953844872443657</v>
      </c>
      <c r="M220" s="134">
        <f t="shared" si="10"/>
        <v>1.5</v>
      </c>
      <c r="N220" s="134">
        <f t="shared" si="11"/>
        <v>1.9</v>
      </c>
    </row>
    <row r="221" spans="1:14">
      <c r="A221" s="107" t="s">
        <v>226</v>
      </c>
      <c r="B221" s="106"/>
      <c r="C221" s="107" t="s">
        <v>150</v>
      </c>
      <c r="D221" s="107">
        <v>1110</v>
      </c>
      <c r="E221" s="108">
        <v>0.22</v>
      </c>
      <c r="F221" s="108">
        <v>50.8</v>
      </c>
      <c r="G221" s="108">
        <v>0</v>
      </c>
      <c r="H221" s="108">
        <v>0.96799999999999997</v>
      </c>
      <c r="I221" s="108">
        <v>0.125</v>
      </c>
      <c r="J221" s="108">
        <v>0.28799999999999998</v>
      </c>
      <c r="K221" s="108">
        <v>0.54516957846500003</v>
      </c>
      <c r="L221" s="134">
        <f t="shared" si="9"/>
        <v>0.66467075006452792</v>
      </c>
      <c r="M221" s="134">
        <f t="shared" si="10"/>
        <v>1.8</v>
      </c>
      <c r="N221" s="134">
        <f t="shared" si="11"/>
        <v>0.3</v>
      </c>
    </row>
    <row r="222" spans="1:14">
      <c r="A222" s="107" t="s">
        <v>226</v>
      </c>
      <c r="B222" s="106"/>
      <c r="C222" s="107" t="s">
        <v>150</v>
      </c>
      <c r="D222" s="107">
        <v>1110</v>
      </c>
      <c r="E222" s="108">
        <v>0.22</v>
      </c>
      <c r="F222" s="108">
        <v>50.8</v>
      </c>
      <c r="G222" s="108">
        <v>0</v>
      </c>
      <c r="H222" s="108">
        <v>0.96799999999999997</v>
      </c>
      <c r="I222" s="108">
        <v>0.125</v>
      </c>
      <c r="J222" s="108">
        <v>0.28799999999999998</v>
      </c>
      <c r="K222" s="108">
        <v>2.1270219151300002E-3</v>
      </c>
      <c r="L222" s="134">
        <f t="shared" si="9"/>
        <v>2.5932651189264958E-3</v>
      </c>
      <c r="M222" s="134">
        <f t="shared" si="10"/>
        <v>0</v>
      </c>
      <c r="N222" s="134">
        <f t="shared" si="11"/>
        <v>0</v>
      </c>
    </row>
    <row r="223" spans="1:14">
      <c r="A223" s="107" t="s">
        <v>226</v>
      </c>
      <c r="B223" s="106"/>
      <c r="C223" s="107" t="s">
        <v>150</v>
      </c>
      <c r="D223" s="107">
        <v>6410</v>
      </c>
      <c r="E223" s="108">
        <v>0.22</v>
      </c>
      <c r="F223" s="108">
        <v>50.8</v>
      </c>
      <c r="G223" s="108">
        <v>0</v>
      </c>
      <c r="H223" s="108">
        <v>0.60699999999999998</v>
      </c>
      <c r="I223" s="108">
        <v>3.3000000000000002E-2</v>
      </c>
      <c r="J223" s="108">
        <v>2.5999999999999999E-2</v>
      </c>
      <c r="K223" s="108">
        <v>6.4431104689199996</v>
      </c>
      <c r="L223" s="134">
        <f t="shared" si="9"/>
        <v>0.70917169227912791</v>
      </c>
      <c r="M223" s="134">
        <f t="shared" si="10"/>
        <v>1.2</v>
      </c>
      <c r="N223" s="134">
        <f t="shared" si="11"/>
        <v>1.5</v>
      </c>
    </row>
    <row r="224" spans="1:14">
      <c r="A224" s="107" t="s">
        <v>226</v>
      </c>
      <c r="B224" s="107" t="s">
        <v>95</v>
      </c>
      <c r="C224" s="107" t="s">
        <v>150</v>
      </c>
      <c r="D224" s="107">
        <v>1110</v>
      </c>
      <c r="E224" s="108">
        <v>0.22</v>
      </c>
      <c r="F224" s="108">
        <v>50.8</v>
      </c>
      <c r="G224" s="108">
        <v>0</v>
      </c>
      <c r="H224" s="108">
        <v>0.96799999999999997</v>
      </c>
      <c r="I224" s="108">
        <v>0.125</v>
      </c>
      <c r="J224" s="108">
        <v>0.28799999999999998</v>
      </c>
      <c r="K224" s="108">
        <v>10.816694387</v>
      </c>
      <c r="L224" s="134">
        <f t="shared" si="9"/>
        <v>13.187713796630398</v>
      </c>
      <c r="M224" s="134">
        <f t="shared" si="10"/>
        <v>34.700000000000003</v>
      </c>
      <c r="N224" s="134">
        <f t="shared" si="11"/>
        <v>6.9</v>
      </c>
    </row>
    <row r="225" spans="1:14">
      <c r="A225" s="107" t="s">
        <v>226</v>
      </c>
      <c r="B225" s="107" t="s">
        <v>95</v>
      </c>
      <c r="C225" s="107" t="s">
        <v>150</v>
      </c>
      <c r="D225" s="107">
        <v>1110</v>
      </c>
      <c r="E225" s="108">
        <v>0.22</v>
      </c>
      <c r="F225" s="108">
        <v>50.8</v>
      </c>
      <c r="G225" s="108">
        <v>0</v>
      </c>
      <c r="H225" s="108">
        <v>0.96799999999999997</v>
      </c>
      <c r="I225" s="108">
        <v>0.125</v>
      </c>
      <c r="J225" s="108">
        <v>0.28799999999999998</v>
      </c>
      <c r="K225" s="108">
        <v>4.9098367271200001</v>
      </c>
      <c r="L225" s="134">
        <f t="shared" si="9"/>
        <v>5.9860729377047042</v>
      </c>
      <c r="M225" s="134">
        <f t="shared" si="10"/>
        <v>15.8</v>
      </c>
      <c r="N225" s="134">
        <f t="shared" si="11"/>
        <v>3.1</v>
      </c>
    </row>
    <row r="226" spans="1:14">
      <c r="A226" s="107" t="s">
        <v>226</v>
      </c>
      <c r="B226" s="107" t="s">
        <v>93</v>
      </c>
      <c r="C226" s="107" t="s">
        <v>150</v>
      </c>
      <c r="D226" s="107">
        <v>1210</v>
      </c>
      <c r="E226" s="108">
        <v>0.22</v>
      </c>
      <c r="F226" s="108">
        <v>50.8</v>
      </c>
      <c r="G226" s="108">
        <v>0</v>
      </c>
      <c r="H226" s="108">
        <v>1.2450000000000001</v>
      </c>
      <c r="I226" s="108">
        <v>0.21299999999999999</v>
      </c>
      <c r="J226" s="108">
        <v>0.28799999999999998</v>
      </c>
      <c r="K226" s="108">
        <v>3.3486015012000001</v>
      </c>
      <c r="L226" s="134">
        <f t="shared" si="9"/>
        <v>4.0826149502630393</v>
      </c>
      <c r="M226" s="134">
        <f t="shared" si="10"/>
        <v>13.8</v>
      </c>
      <c r="N226" s="134">
        <f t="shared" si="11"/>
        <v>3.1</v>
      </c>
    </row>
    <row r="227" spans="1:14">
      <c r="A227" s="107" t="s">
        <v>226</v>
      </c>
      <c r="B227" s="107" t="s">
        <v>95</v>
      </c>
      <c r="C227" s="107" t="s">
        <v>150</v>
      </c>
      <c r="D227" s="107">
        <v>1110</v>
      </c>
      <c r="E227" s="108">
        <v>0.22</v>
      </c>
      <c r="F227" s="108">
        <v>50.8</v>
      </c>
      <c r="G227" s="108">
        <v>0</v>
      </c>
      <c r="H227" s="108">
        <v>0.96799999999999997</v>
      </c>
      <c r="I227" s="108">
        <v>0.125</v>
      </c>
      <c r="J227" s="108">
        <v>0.28799999999999998</v>
      </c>
      <c r="K227" s="108">
        <v>31.522642984800001</v>
      </c>
      <c r="L227" s="134">
        <f t="shared" si="9"/>
        <v>38.432406327068158</v>
      </c>
      <c r="M227" s="134">
        <f t="shared" si="10"/>
        <v>101.2</v>
      </c>
      <c r="N227" s="134">
        <f t="shared" si="11"/>
        <v>20</v>
      </c>
    </row>
    <row r="228" spans="1:14">
      <c r="A228" s="107" t="s">
        <v>226</v>
      </c>
      <c r="B228" s="107" t="s">
        <v>95</v>
      </c>
      <c r="C228" s="107" t="s">
        <v>150</v>
      </c>
      <c r="D228" s="107">
        <v>1210</v>
      </c>
      <c r="E228" s="108">
        <v>0.22</v>
      </c>
      <c r="F228" s="108">
        <v>50.8</v>
      </c>
      <c r="G228" s="108">
        <v>0</v>
      </c>
      <c r="H228" s="108">
        <v>1.2450000000000001</v>
      </c>
      <c r="I228" s="108">
        <v>0.21299999999999999</v>
      </c>
      <c r="J228" s="108">
        <v>0.28799999999999998</v>
      </c>
      <c r="K228" s="108">
        <v>14.949905982800001</v>
      </c>
      <c r="L228" s="134">
        <f t="shared" si="9"/>
        <v>18.226925374229758</v>
      </c>
      <c r="M228" s="134">
        <f t="shared" si="10"/>
        <v>61.7</v>
      </c>
      <c r="N228" s="134">
        <f t="shared" si="11"/>
        <v>13.9</v>
      </c>
    </row>
    <row r="229" spans="1:14">
      <c r="A229" s="107" t="s">
        <v>226</v>
      </c>
      <c r="B229" s="107" t="s">
        <v>95</v>
      </c>
      <c r="C229" s="107" t="s">
        <v>150</v>
      </c>
      <c r="D229" s="107">
        <v>3100</v>
      </c>
      <c r="E229" s="108">
        <v>0.22</v>
      </c>
      <c r="F229" s="108">
        <v>50.8</v>
      </c>
      <c r="G229" s="108">
        <v>0</v>
      </c>
      <c r="H229" s="108">
        <v>0.69099999999999995</v>
      </c>
      <c r="I229" s="108">
        <v>3.5999999999999997E-2</v>
      </c>
      <c r="J229" s="108">
        <v>0.26200000000000001</v>
      </c>
      <c r="K229" s="108">
        <v>3.68003996235</v>
      </c>
      <c r="L229" s="134">
        <f t="shared" si="9"/>
        <v>4.0816549902411294</v>
      </c>
      <c r="M229" s="134">
        <f t="shared" si="10"/>
        <v>7.7</v>
      </c>
      <c r="N229" s="134">
        <f t="shared" si="11"/>
        <v>1.2</v>
      </c>
    </row>
    <row r="230" spans="1:14">
      <c r="A230" s="107" t="s">
        <v>226</v>
      </c>
      <c r="B230" s="107" t="s">
        <v>95</v>
      </c>
      <c r="C230" s="107" t="s">
        <v>150</v>
      </c>
      <c r="D230" s="107">
        <v>1210</v>
      </c>
      <c r="E230" s="108">
        <v>0.22</v>
      </c>
      <c r="F230" s="108">
        <v>50.8</v>
      </c>
      <c r="G230" s="108">
        <v>0</v>
      </c>
      <c r="H230" s="108">
        <v>1.2450000000000001</v>
      </c>
      <c r="I230" s="108">
        <v>0.21299999999999999</v>
      </c>
      <c r="J230" s="108">
        <v>0.28799999999999998</v>
      </c>
      <c r="K230" s="108">
        <v>6.0149757592200004</v>
      </c>
      <c r="L230" s="134">
        <f t="shared" si="9"/>
        <v>7.3334584456410239</v>
      </c>
      <c r="M230" s="134">
        <f t="shared" si="10"/>
        <v>24.8</v>
      </c>
      <c r="N230" s="134">
        <f t="shared" si="11"/>
        <v>5.6</v>
      </c>
    </row>
    <row r="231" spans="1:14">
      <c r="A231" s="107" t="s">
        <v>226</v>
      </c>
      <c r="B231" s="107" t="s">
        <v>91</v>
      </c>
      <c r="C231" s="107" t="s">
        <v>150</v>
      </c>
      <c r="D231" s="107">
        <v>4110</v>
      </c>
      <c r="E231" s="108">
        <v>0.22</v>
      </c>
      <c r="F231" s="108">
        <v>50.8</v>
      </c>
      <c r="G231" s="108">
        <v>0</v>
      </c>
      <c r="H231" s="108">
        <v>0.69099999999999995</v>
      </c>
      <c r="I231" s="108">
        <v>3.5999999999999997E-2</v>
      </c>
      <c r="J231" s="108">
        <v>0.26200000000000001</v>
      </c>
      <c r="K231" s="108">
        <v>1.47483231487</v>
      </c>
      <c r="L231" s="134">
        <f t="shared" si="9"/>
        <v>1.6357856814994793</v>
      </c>
      <c r="M231" s="134">
        <f t="shared" si="10"/>
        <v>3.1</v>
      </c>
      <c r="N231" s="134">
        <f t="shared" si="11"/>
        <v>0.5</v>
      </c>
    </row>
    <row r="232" spans="1:14">
      <c r="A232" s="107" t="s">
        <v>226</v>
      </c>
      <c r="B232" s="107" t="s">
        <v>91</v>
      </c>
      <c r="C232" s="107" t="s">
        <v>150</v>
      </c>
      <c r="D232" s="107">
        <v>1400</v>
      </c>
      <c r="E232" s="108">
        <v>0.22</v>
      </c>
      <c r="F232" s="108">
        <v>50.8</v>
      </c>
      <c r="G232" s="108">
        <v>0</v>
      </c>
      <c r="H232" s="108">
        <v>0.70899999999999996</v>
      </c>
      <c r="I232" s="108">
        <v>0.11700000000000001</v>
      </c>
      <c r="J232" s="108">
        <v>0.43099999999999999</v>
      </c>
      <c r="K232" s="108">
        <v>5.0060367944799999</v>
      </c>
      <c r="L232" s="134">
        <f t="shared" si="9"/>
        <v>9.1338478673150583</v>
      </c>
      <c r="M232" s="134">
        <f t="shared" si="10"/>
        <v>17.600000000000001</v>
      </c>
      <c r="N232" s="134">
        <f t="shared" si="11"/>
        <v>4</v>
      </c>
    </row>
    <row r="233" spans="1:14">
      <c r="A233" s="107" t="s">
        <v>226</v>
      </c>
      <c r="B233" s="107" t="s">
        <v>91</v>
      </c>
      <c r="C233" s="107" t="s">
        <v>150</v>
      </c>
      <c r="D233" s="107">
        <v>1210</v>
      </c>
      <c r="E233" s="108">
        <v>0.22</v>
      </c>
      <c r="F233" s="108">
        <v>50.8</v>
      </c>
      <c r="G233" s="108">
        <v>0</v>
      </c>
      <c r="H233" s="108">
        <v>1.2450000000000001</v>
      </c>
      <c r="I233" s="108">
        <v>0.21299999999999999</v>
      </c>
      <c r="J233" s="108">
        <v>0.28799999999999998</v>
      </c>
      <c r="K233" s="108">
        <v>6.1203527687000001</v>
      </c>
      <c r="L233" s="134">
        <f t="shared" si="9"/>
        <v>7.4619340955990383</v>
      </c>
      <c r="M233" s="134">
        <f t="shared" si="10"/>
        <v>25.3</v>
      </c>
      <c r="N233" s="134">
        <f t="shared" si="11"/>
        <v>5.7</v>
      </c>
    </row>
    <row r="234" spans="1:14">
      <c r="A234" s="107" t="s">
        <v>226</v>
      </c>
      <c r="B234" s="107" t="s">
        <v>95</v>
      </c>
      <c r="C234" s="107" t="s">
        <v>100</v>
      </c>
      <c r="D234" s="107">
        <v>1210</v>
      </c>
      <c r="E234" s="108">
        <v>0.63</v>
      </c>
      <c r="F234" s="108">
        <v>53.6</v>
      </c>
      <c r="G234" s="108">
        <v>0.66</v>
      </c>
      <c r="H234" s="108">
        <v>1.2450000000000001</v>
      </c>
      <c r="I234" s="108">
        <v>0.21299999999999999</v>
      </c>
      <c r="J234" s="108">
        <v>0.28799999999999998</v>
      </c>
      <c r="K234" s="108">
        <v>1.86044614059E-2</v>
      </c>
      <c r="L234" s="134">
        <f t="shared" si="9"/>
        <v>3.6211723680443765E-2</v>
      </c>
      <c r="M234" s="134">
        <f t="shared" si="10"/>
        <v>0.1</v>
      </c>
      <c r="N234" s="134">
        <f t="shared" si="11"/>
        <v>0</v>
      </c>
    </row>
    <row r="235" spans="1:14">
      <c r="A235" s="107" t="s">
        <v>226</v>
      </c>
      <c r="B235" s="107" t="s">
        <v>95</v>
      </c>
      <c r="C235" s="107" t="s">
        <v>150</v>
      </c>
      <c r="D235" s="107">
        <v>1210</v>
      </c>
      <c r="E235" s="108">
        <v>0.22</v>
      </c>
      <c r="F235" s="108">
        <v>50.8</v>
      </c>
      <c r="G235" s="108">
        <v>0</v>
      </c>
      <c r="H235" s="108">
        <v>1.2450000000000001</v>
      </c>
      <c r="I235" s="108">
        <v>0.21299999999999999</v>
      </c>
      <c r="J235" s="108">
        <v>0.28799999999999998</v>
      </c>
      <c r="K235" s="108">
        <v>34.010599325000001</v>
      </c>
      <c r="L235" s="134">
        <f t="shared" si="9"/>
        <v>41.46572269704</v>
      </c>
      <c r="M235" s="134">
        <f t="shared" si="10"/>
        <v>140.5</v>
      </c>
      <c r="N235" s="134">
        <f t="shared" si="11"/>
        <v>31.5</v>
      </c>
    </row>
    <row r="236" spans="1:14">
      <c r="A236" s="107" t="s">
        <v>226</v>
      </c>
      <c r="B236" s="107" t="s">
        <v>93</v>
      </c>
      <c r="C236" s="107" t="s">
        <v>150</v>
      </c>
      <c r="D236" s="107">
        <v>1210</v>
      </c>
      <c r="E236" s="108">
        <v>0.22</v>
      </c>
      <c r="F236" s="108">
        <v>50.8</v>
      </c>
      <c r="G236" s="108">
        <v>0</v>
      </c>
      <c r="H236" s="108">
        <v>1.2450000000000001</v>
      </c>
      <c r="I236" s="108">
        <v>0.21299999999999999</v>
      </c>
      <c r="J236" s="108">
        <v>0.28799999999999998</v>
      </c>
      <c r="K236" s="108">
        <v>1.7638570790899999</v>
      </c>
      <c r="L236" s="134">
        <f t="shared" si="9"/>
        <v>2.1504945508265276</v>
      </c>
      <c r="M236" s="134">
        <f t="shared" si="10"/>
        <v>7.3</v>
      </c>
      <c r="N236" s="134">
        <f t="shared" si="11"/>
        <v>1.6</v>
      </c>
    </row>
    <row r="237" spans="1:14">
      <c r="A237" s="107" t="s">
        <v>226</v>
      </c>
      <c r="B237" s="107" t="s">
        <v>95</v>
      </c>
      <c r="C237" s="107" t="s">
        <v>150</v>
      </c>
      <c r="D237" s="107">
        <v>5120</v>
      </c>
      <c r="E237" s="108">
        <v>0.22</v>
      </c>
      <c r="F237" s="108">
        <v>50.8</v>
      </c>
      <c r="G237" s="108">
        <v>0</v>
      </c>
      <c r="H237" s="108">
        <v>0.505</v>
      </c>
      <c r="I237" s="108">
        <v>6.8000000000000005E-2</v>
      </c>
      <c r="J237" s="108">
        <v>5.2999999999999999E-2</v>
      </c>
      <c r="K237" s="108">
        <v>1.8769652464900002E-2</v>
      </c>
      <c r="L237" s="134">
        <f t="shared" si="9"/>
        <v>4.2112843580413969E-3</v>
      </c>
      <c r="M237" s="134">
        <f t="shared" si="10"/>
        <v>0</v>
      </c>
      <c r="N237" s="134">
        <f t="shared" si="11"/>
        <v>0</v>
      </c>
    </row>
    <row r="238" spans="1:14">
      <c r="A238" s="107" t="s">
        <v>226</v>
      </c>
      <c r="B238" s="107" t="s">
        <v>95</v>
      </c>
      <c r="C238" s="107" t="s">
        <v>150</v>
      </c>
      <c r="D238" s="107">
        <v>5120</v>
      </c>
      <c r="E238" s="108">
        <v>0.22</v>
      </c>
      <c r="F238" s="108">
        <v>50.8</v>
      </c>
      <c r="G238" s="108">
        <v>0</v>
      </c>
      <c r="H238" s="108">
        <v>0.505</v>
      </c>
      <c r="I238" s="108">
        <v>6.8000000000000005E-2</v>
      </c>
      <c r="J238" s="108">
        <v>5.2999999999999999E-2</v>
      </c>
      <c r="K238" s="108">
        <v>7.0375850495999996E-6</v>
      </c>
      <c r="L238" s="134">
        <f t="shared" si="9"/>
        <v>1.5789994989619198E-6</v>
      </c>
      <c r="M238" s="134">
        <f t="shared" si="10"/>
        <v>0</v>
      </c>
      <c r="N238" s="134">
        <f t="shared" si="11"/>
        <v>0</v>
      </c>
    </row>
    <row r="239" spans="1:14">
      <c r="A239" s="107" t="s">
        <v>226</v>
      </c>
      <c r="B239" s="107" t="s">
        <v>95</v>
      </c>
      <c r="C239" s="107" t="s">
        <v>150</v>
      </c>
      <c r="D239" s="107">
        <v>5120</v>
      </c>
      <c r="E239" s="108">
        <v>0.22</v>
      </c>
      <c r="F239" s="108">
        <v>50.8</v>
      </c>
      <c r="G239" s="108">
        <v>0</v>
      </c>
      <c r="H239" s="108">
        <v>0.505</v>
      </c>
      <c r="I239" s="108">
        <v>6.8000000000000005E-2</v>
      </c>
      <c r="J239" s="108">
        <v>5.2999999999999999E-2</v>
      </c>
      <c r="K239" s="108">
        <v>5.9780876510800003E-5</v>
      </c>
      <c r="L239" s="134">
        <f t="shared" si="9"/>
        <v>1.3412835993139826E-5</v>
      </c>
      <c r="M239" s="134">
        <f t="shared" si="10"/>
        <v>0</v>
      </c>
      <c r="N239" s="134">
        <f t="shared" si="11"/>
        <v>0</v>
      </c>
    </row>
    <row r="240" spans="1:14">
      <c r="A240" s="107" t="s">
        <v>226</v>
      </c>
      <c r="B240" s="107" t="s">
        <v>95</v>
      </c>
      <c r="C240" s="107" t="s">
        <v>150</v>
      </c>
      <c r="D240" s="107">
        <v>5120</v>
      </c>
      <c r="E240" s="108">
        <v>0.22</v>
      </c>
      <c r="F240" s="108">
        <v>50.8</v>
      </c>
      <c r="G240" s="108">
        <v>0</v>
      </c>
      <c r="H240" s="108">
        <v>0.505</v>
      </c>
      <c r="I240" s="108">
        <v>6.8000000000000005E-2</v>
      </c>
      <c r="J240" s="108">
        <v>5.2999999999999999E-2</v>
      </c>
      <c r="K240" s="108">
        <v>2.35771101152E-5</v>
      </c>
      <c r="L240" s="134">
        <f t="shared" si="9"/>
        <v>5.2899176061803728E-6</v>
      </c>
      <c r="M240" s="134">
        <f t="shared" si="10"/>
        <v>0</v>
      </c>
      <c r="N240" s="134">
        <f t="shared" si="11"/>
        <v>0</v>
      </c>
    </row>
    <row r="241" spans="1:14">
      <c r="A241" s="107" t="s">
        <v>226</v>
      </c>
      <c r="B241" s="107" t="s">
        <v>95</v>
      </c>
      <c r="C241" s="107" t="s">
        <v>150</v>
      </c>
      <c r="D241" s="107">
        <v>1210</v>
      </c>
      <c r="E241" s="108">
        <v>0.22</v>
      </c>
      <c r="F241" s="108">
        <v>50.8</v>
      </c>
      <c r="G241" s="108">
        <v>0</v>
      </c>
      <c r="H241" s="108">
        <v>1.2450000000000001</v>
      </c>
      <c r="I241" s="108">
        <v>0.21299999999999999</v>
      </c>
      <c r="J241" s="108">
        <v>0.28799999999999998</v>
      </c>
      <c r="K241" s="108">
        <v>17.143206431100001</v>
      </c>
      <c r="L241" s="134">
        <f t="shared" si="9"/>
        <v>20.900997280797117</v>
      </c>
      <c r="M241" s="134">
        <f t="shared" si="10"/>
        <v>70.8</v>
      </c>
      <c r="N241" s="134">
        <f t="shared" si="11"/>
        <v>15.9</v>
      </c>
    </row>
    <row r="242" spans="1:14">
      <c r="A242" s="107" t="s">
        <v>226</v>
      </c>
      <c r="B242" s="107" t="s">
        <v>95</v>
      </c>
      <c r="C242" s="107" t="s">
        <v>150</v>
      </c>
      <c r="D242" s="107">
        <v>6410</v>
      </c>
      <c r="E242" s="108">
        <v>0.22</v>
      </c>
      <c r="F242" s="108">
        <v>50.8</v>
      </c>
      <c r="G242" s="108">
        <v>0</v>
      </c>
      <c r="H242" s="108">
        <v>0.60699999999999998</v>
      </c>
      <c r="I242" s="108">
        <v>3.3000000000000002E-2</v>
      </c>
      <c r="J242" s="108">
        <v>2.5999999999999999E-2</v>
      </c>
      <c r="K242" s="108">
        <v>9.2844835434699997E-5</v>
      </c>
      <c r="L242" s="134">
        <f t="shared" si="9"/>
        <v>1.0219121553512647E-5</v>
      </c>
      <c r="M242" s="134">
        <f t="shared" si="10"/>
        <v>0</v>
      </c>
      <c r="N242" s="134">
        <f t="shared" si="11"/>
        <v>0</v>
      </c>
    </row>
    <row r="243" spans="1:14">
      <c r="A243" s="107" t="s">
        <v>226</v>
      </c>
      <c r="B243" s="107" t="s">
        <v>95</v>
      </c>
      <c r="C243" s="107" t="s">
        <v>150</v>
      </c>
      <c r="D243" s="107">
        <v>6410</v>
      </c>
      <c r="E243" s="108">
        <v>0.22</v>
      </c>
      <c r="F243" s="108">
        <v>50.8</v>
      </c>
      <c r="G243" s="108">
        <v>0</v>
      </c>
      <c r="H243" s="108">
        <v>0.60699999999999998</v>
      </c>
      <c r="I243" s="108">
        <v>3.3000000000000002E-2</v>
      </c>
      <c r="J243" s="108">
        <v>2.5999999999999999E-2</v>
      </c>
      <c r="K243" s="108">
        <v>3.7332985252299999E-2</v>
      </c>
      <c r="L243" s="134">
        <f t="shared" si="9"/>
        <v>4.1091172434364861E-3</v>
      </c>
      <c r="M243" s="134">
        <f t="shared" si="10"/>
        <v>0</v>
      </c>
      <c r="N243" s="134">
        <f t="shared" si="11"/>
        <v>0</v>
      </c>
    </row>
    <row r="244" spans="1:14">
      <c r="A244" s="107" t="s">
        <v>226</v>
      </c>
      <c r="B244" s="107" t="s">
        <v>95</v>
      </c>
      <c r="C244" s="107" t="s">
        <v>150</v>
      </c>
      <c r="D244" s="107">
        <v>5120</v>
      </c>
      <c r="E244" s="108">
        <v>0.22</v>
      </c>
      <c r="F244" s="108">
        <v>50.8</v>
      </c>
      <c r="G244" s="108">
        <v>0</v>
      </c>
      <c r="H244" s="108">
        <v>0.505</v>
      </c>
      <c r="I244" s="108">
        <v>6.8000000000000005E-2</v>
      </c>
      <c r="J244" s="108">
        <v>5.2999999999999999E-2</v>
      </c>
      <c r="K244" s="108">
        <v>1.5743021373E-3</v>
      </c>
      <c r="L244" s="134">
        <f t="shared" si="9"/>
        <v>3.5322092287220992E-4</v>
      </c>
      <c r="M244" s="134">
        <f t="shared" si="10"/>
        <v>0</v>
      </c>
      <c r="N244" s="134">
        <f t="shared" si="11"/>
        <v>0</v>
      </c>
    </row>
    <row r="245" spans="1:14">
      <c r="A245" s="107" t="s">
        <v>226</v>
      </c>
      <c r="B245" s="107" t="s">
        <v>95</v>
      </c>
      <c r="C245" s="107" t="s">
        <v>150</v>
      </c>
      <c r="D245" s="107">
        <v>1210</v>
      </c>
      <c r="E245" s="108">
        <v>0.22</v>
      </c>
      <c r="F245" s="108">
        <v>50.8</v>
      </c>
      <c r="G245" s="108">
        <v>0</v>
      </c>
      <c r="H245" s="108">
        <v>1.2450000000000001</v>
      </c>
      <c r="I245" s="108">
        <v>0.21299999999999999</v>
      </c>
      <c r="J245" s="108">
        <v>0.28799999999999998</v>
      </c>
      <c r="K245" s="108">
        <v>28.7194716228</v>
      </c>
      <c r="L245" s="134">
        <f t="shared" si="9"/>
        <v>35.014779802517758</v>
      </c>
      <c r="M245" s="134">
        <f t="shared" si="10"/>
        <v>118.6</v>
      </c>
      <c r="N245" s="134">
        <f t="shared" si="11"/>
        <v>26.6</v>
      </c>
    </row>
    <row r="246" spans="1:14">
      <c r="A246" s="107" t="s">
        <v>226</v>
      </c>
      <c r="B246" s="106"/>
      <c r="C246" s="107" t="s">
        <v>150</v>
      </c>
      <c r="D246" s="107">
        <v>1210</v>
      </c>
      <c r="E246" s="108">
        <v>0.22</v>
      </c>
      <c r="F246" s="108">
        <v>50.8</v>
      </c>
      <c r="G246" s="108">
        <v>0</v>
      </c>
      <c r="H246" s="108">
        <v>1.2450000000000001</v>
      </c>
      <c r="I246" s="108">
        <v>0.21299999999999999</v>
      </c>
      <c r="J246" s="108">
        <v>0.28799999999999998</v>
      </c>
      <c r="K246" s="108">
        <v>3.4737738443200001E-3</v>
      </c>
      <c r="L246" s="134">
        <f t="shared" si="9"/>
        <v>4.2352250709949439E-3</v>
      </c>
      <c r="M246" s="134">
        <f t="shared" si="10"/>
        <v>0</v>
      </c>
      <c r="N246" s="134">
        <f t="shared" si="11"/>
        <v>0</v>
      </c>
    </row>
    <row r="247" spans="1:14">
      <c r="A247" s="107" t="s">
        <v>226</v>
      </c>
      <c r="B247" s="106"/>
      <c r="C247" s="107" t="s">
        <v>150</v>
      </c>
      <c r="D247" s="107">
        <v>1210</v>
      </c>
      <c r="E247" s="108">
        <v>0.22</v>
      </c>
      <c r="F247" s="108">
        <v>50.8</v>
      </c>
      <c r="G247" s="108">
        <v>0</v>
      </c>
      <c r="H247" s="108">
        <v>1.2450000000000001</v>
      </c>
      <c r="I247" s="108">
        <v>0.21299999999999999</v>
      </c>
      <c r="J247" s="108">
        <v>0.28799999999999998</v>
      </c>
      <c r="K247" s="108">
        <v>8.9844917065900001E-5</v>
      </c>
      <c r="L247" s="134">
        <f t="shared" si="9"/>
        <v>1.0953892288674526E-4</v>
      </c>
      <c r="M247" s="134">
        <f t="shared" si="10"/>
        <v>0</v>
      </c>
      <c r="N247" s="134">
        <f t="shared" si="11"/>
        <v>0</v>
      </c>
    </row>
    <row r="248" spans="1:14">
      <c r="A248" s="107" t="s">
        <v>226</v>
      </c>
      <c r="B248" s="106"/>
      <c r="C248" s="107" t="s">
        <v>150</v>
      </c>
      <c r="D248" s="107">
        <v>1210</v>
      </c>
      <c r="E248" s="108">
        <v>0.22</v>
      </c>
      <c r="F248" s="108">
        <v>50.8</v>
      </c>
      <c r="G248" s="108">
        <v>0</v>
      </c>
      <c r="H248" s="108">
        <v>1.2450000000000001</v>
      </c>
      <c r="I248" s="108">
        <v>0.21299999999999999</v>
      </c>
      <c r="J248" s="108">
        <v>0.28799999999999998</v>
      </c>
      <c r="K248" s="108">
        <v>1.5092814820199999E-2</v>
      </c>
      <c r="L248" s="134">
        <f t="shared" si="9"/>
        <v>1.8401159828787837E-2</v>
      </c>
      <c r="M248" s="134">
        <f t="shared" si="10"/>
        <v>0.1</v>
      </c>
      <c r="N248" s="134">
        <f t="shared" si="11"/>
        <v>0</v>
      </c>
    </row>
    <row r="249" spans="1:14">
      <c r="A249" s="107" t="s">
        <v>226</v>
      </c>
      <c r="B249" s="106"/>
      <c r="C249" s="107" t="s">
        <v>150</v>
      </c>
      <c r="D249" s="107">
        <v>1210</v>
      </c>
      <c r="E249" s="108">
        <v>0.22</v>
      </c>
      <c r="F249" s="108">
        <v>50.8</v>
      </c>
      <c r="G249" s="108">
        <v>0</v>
      </c>
      <c r="H249" s="108">
        <v>1.2450000000000001</v>
      </c>
      <c r="I249" s="108">
        <v>0.21299999999999999</v>
      </c>
      <c r="J249" s="108">
        <v>0.28799999999999998</v>
      </c>
      <c r="K249" s="108">
        <v>3.4724550661500001E-3</v>
      </c>
      <c r="L249" s="134">
        <f t="shared" si="9"/>
        <v>4.2336172166500792E-3</v>
      </c>
      <c r="M249" s="134">
        <f t="shared" si="10"/>
        <v>0</v>
      </c>
      <c r="N249" s="134">
        <f t="shared" si="11"/>
        <v>0</v>
      </c>
    </row>
    <row r="250" spans="1:14">
      <c r="A250" s="107" t="s">
        <v>226</v>
      </c>
      <c r="B250" s="106"/>
      <c r="C250" s="107" t="s">
        <v>150</v>
      </c>
      <c r="D250" s="107">
        <v>5300</v>
      </c>
      <c r="E250" s="108">
        <v>0.22</v>
      </c>
      <c r="F250" s="108">
        <v>50.8</v>
      </c>
      <c r="G250" s="108">
        <v>0</v>
      </c>
      <c r="H250" s="108">
        <v>0.505</v>
      </c>
      <c r="I250" s="108">
        <v>6.8000000000000005E-2</v>
      </c>
      <c r="J250" s="108">
        <v>5.2999999999999999E-2</v>
      </c>
      <c r="K250" s="108">
        <v>0.24294627649299999</v>
      </c>
      <c r="L250" s="134">
        <f t="shared" si="9"/>
        <v>5.4509046235812757E-2</v>
      </c>
      <c r="M250" s="134">
        <f t="shared" si="10"/>
        <v>0.1</v>
      </c>
      <c r="N250" s="134">
        <f t="shared" si="11"/>
        <v>0.1</v>
      </c>
    </row>
    <row r="251" spans="1:14">
      <c r="K251" s="134">
        <f t="shared" ref="K251:M251" si="12">SUM(K2:K250)</f>
        <v>1747.4523419984164</v>
      </c>
      <c r="L251" s="134">
        <f t="shared" si="12"/>
        <v>2097.2081993770353</v>
      </c>
      <c r="M251" s="134">
        <f t="shared" si="12"/>
        <v>6443.3000000000029</v>
      </c>
      <c r="N251">
        <f>SUM(N2:N250)</f>
        <v>1409.2000000000005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15"/>
  <dimension ref="A1:N318"/>
  <sheetViews>
    <sheetView workbookViewId="0">
      <pane ySplit="1" topLeftCell="A299" activePane="bottomLeft" state="frozen"/>
      <selection pane="bottomLeft" activeCell="K318" sqref="K318:N318"/>
    </sheetView>
  </sheetViews>
  <sheetFormatPr defaultRowHeight="15"/>
  <cols>
    <col min="1" max="1" width="18.5703125" style="97" bestFit="1" customWidth="1"/>
    <col min="2" max="2" width="8.140625" style="97" bestFit="1" customWidth="1"/>
    <col min="3" max="3" width="12.7109375" style="97" bestFit="1" customWidth="1"/>
    <col min="4" max="4" width="7.85546875" style="97" bestFit="1" customWidth="1"/>
    <col min="5" max="5" width="13.7109375" style="97" bestFit="1" customWidth="1"/>
    <col min="6" max="6" width="14.7109375" style="97" bestFit="1" customWidth="1"/>
    <col min="7" max="10" width="13.7109375" style="97" bestFit="1" customWidth="1"/>
    <col min="11" max="11" width="15.7109375" style="97" bestFit="1" customWidth="1"/>
    <col min="12" max="12" width="14.5703125" style="97" customWidth="1"/>
    <col min="13" max="16384" width="9.140625" style="97"/>
  </cols>
  <sheetData>
    <row r="1" spans="1:14">
      <c r="A1" s="98" t="s">
        <v>211</v>
      </c>
      <c r="B1" s="98" t="s">
        <v>148</v>
      </c>
      <c r="C1" s="98" t="s">
        <v>212</v>
      </c>
      <c r="D1" s="98" t="s">
        <v>149</v>
      </c>
      <c r="E1" s="99" t="s">
        <v>213</v>
      </c>
      <c r="F1" s="99" t="s">
        <v>214</v>
      </c>
      <c r="G1" s="99" t="s">
        <v>215</v>
      </c>
      <c r="H1" s="99" t="s">
        <v>216</v>
      </c>
      <c r="I1" s="99" t="s">
        <v>217</v>
      </c>
      <c r="J1" s="99" t="s">
        <v>101</v>
      </c>
      <c r="K1" s="99" t="s">
        <v>114</v>
      </c>
      <c r="L1" s="37" t="s">
        <v>151</v>
      </c>
      <c r="M1" s="38" t="s">
        <v>152</v>
      </c>
      <c r="N1" s="38" t="s">
        <v>153</v>
      </c>
    </row>
    <row r="2" spans="1:14">
      <c r="A2" s="110" t="s">
        <v>226</v>
      </c>
      <c r="B2" s="110" t="s">
        <v>95</v>
      </c>
      <c r="C2" s="110" t="s">
        <v>150</v>
      </c>
      <c r="D2" s="110">
        <v>1110</v>
      </c>
      <c r="E2" s="111">
        <v>0.22</v>
      </c>
      <c r="F2" s="111">
        <v>50.8</v>
      </c>
      <c r="G2" s="111">
        <v>0</v>
      </c>
      <c r="H2" s="111">
        <v>0.96799999999999997</v>
      </c>
      <c r="I2" s="111">
        <v>0.125</v>
      </c>
      <c r="J2" s="111">
        <v>0.28799999999999998</v>
      </c>
      <c r="K2" s="111">
        <v>4.7734990732</v>
      </c>
      <c r="L2" s="134">
        <f t="shared" ref="L2:L65" si="0">(F2*J2*K2/12)+(G2*K2)</f>
        <v>5.8198500700454394</v>
      </c>
      <c r="M2" s="134">
        <f t="shared" ref="M2:M65" si="1">ROUND(2.721*H2*L2,1)</f>
        <v>15.3</v>
      </c>
      <c r="N2" s="134">
        <f t="shared" ref="N2:N65" si="2">ROUND((2.721*I2*L2)+(E2*K2),1)</f>
        <v>3</v>
      </c>
    </row>
    <row r="3" spans="1:14">
      <c r="A3" s="110" t="s">
        <v>226</v>
      </c>
      <c r="B3" s="110" t="s">
        <v>91</v>
      </c>
      <c r="C3" s="110" t="s">
        <v>150</v>
      </c>
      <c r="D3" s="110">
        <v>1210</v>
      </c>
      <c r="E3" s="111">
        <v>0.22</v>
      </c>
      <c r="F3" s="111">
        <v>50.8</v>
      </c>
      <c r="G3" s="111">
        <v>0</v>
      </c>
      <c r="H3" s="111">
        <v>1.2450000000000001</v>
      </c>
      <c r="I3" s="111">
        <v>0.21299999999999999</v>
      </c>
      <c r="J3" s="111">
        <v>0.28799999999999998</v>
      </c>
      <c r="K3" s="111">
        <v>4.6787908353800001</v>
      </c>
      <c r="L3" s="134">
        <f t="shared" si="0"/>
        <v>5.7043817864952961</v>
      </c>
      <c r="M3" s="134">
        <f t="shared" si="1"/>
        <v>19.3</v>
      </c>
      <c r="N3" s="134">
        <f t="shared" si="2"/>
        <v>4.3</v>
      </c>
    </row>
    <row r="4" spans="1:14">
      <c r="A4" s="110" t="s">
        <v>226</v>
      </c>
      <c r="B4" s="110" t="s">
        <v>95</v>
      </c>
      <c r="C4" s="110" t="s">
        <v>150</v>
      </c>
      <c r="D4" s="110">
        <v>4110</v>
      </c>
      <c r="E4" s="111">
        <v>0.22</v>
      </c>
      <c r="F4" s="111">
        <v>50.8</v>
      </c>
      <c r="G4" s="111">
        <v>0</v>
      </c>
      <c r="H4" s="111">
        <v>0.69099999999999995</v>
      </c>
      <c r="I4" s="111">
        <v>3.5999999999999997E-2</v>
      </c>
      <c r="J4" s="111">
        <v>0.26200000000000001</v>
      </c>
      <c r="K4" s="111">
        <v>3.6334657705800001E-2</v>
      </c>
      <c r="L4" s="134">
        <f t="shared" si="0"/>
        <v>4.0299980016759641E-2</v>
      </c>
      <c r="M4" s="134">
        <f t="shared" si="1"/>
        <v>0.1</v>
      </c>
      <c r="N4" s="134">
        <f t="shared" si="2"/>
        <v>0</v>
      </c>
    </row>
    <row r="5" spans="1:14">
      <c r="A5" s="110" t="s">
        <v>226</v>
      </c>
      <c r="B5" s="110" t="s">
        <v>95</v>
      </c>
      <c r="C5" s="110" t="s">
        <v>150</v>
      </c>
      <c r="D5" s="110">
        <v>1400</v>
      </c>
      <c r="E5" s="111">
        <v>0.22</v>
      </c>
      <c r="F5" s="111">
        <v>50.8</v>
      </c>
      <c r="G5" s="111">
        <v>0</v>
      </c>
      <c r="H5" s="111">
        <v>0.70899999999999996</v>
      </c>
      <c r="I5" s="111">
        <v>0.11700000000000001</v>
      </c>
      <c r="J5" s="111">
        <v>0.43099999999999999</v>
      </c>
      <c r="K5" s="111">
        <v>1.14639419198</v>
      </c>
      <c r="L5" s="134">
        <f t="shared" si="0"/>
        <v>2.0916726295469754</v>
      </c>
      <c r="M5" s="134">
        <f t="shared" si="1"/>
        <v>4</v>
      </c>
      <c r="N5" s="134">
        <f t="shared" si="2"/>
        <v>0.9</v>
      </c>
    </row>
    <row r="6" spans="1:14">
      <c r="A6" s="110" t="s">
        <v>226</v>
      </c>
      <c r="B6" s="110" t="s">
        <v>95</v>
      </c>
      <c r="C6" s="110" t="s">
        <v>150</v>
      </c>
      <c r="D6" s="110">
        <v>1210</v>
      </c>
      <c r="E6" s="111">
        <v>0.22</v>
      </c>
      <c r="F6" s="111">
        <v>50.8</v>
      </c>
      <c r="G6" s="111">
        <v>0</v>
      </c>
      <c r="H6" s="111">
        <v>1.2450000000000001</v>
      </c>
      <c r="I6" s="111">
        <v>0.21299999999999999</v>
      </c>
      <c r="J6" s="111">
        <v>0.28799999999999998</v>
      </c>
      <c r="K6" s="111">
        <v>10.5798310558</v>
      </c>
      <c r="L6" s="134">
        <f t="shared" si="0"/>
        <v>12.898930023231358</v>
      </c>
      <c r="M6" s="134">
        <f t="shared" si="1"/>
        <v>43.7</v>
      </c>
      <c r="N6" s="134">
        <f t="shared" si="2"/>
        <v>9.8000000000000007</v>
      </c>
    </row>
    <row r="7" spans="1:14">
      <c r="A7" s="110" t="s">
        <v>226</v>
      </c>
      <c r="B7" s="110" t="s">
        <v>95</v>
      </c>
      <c r="C7" s="110" t="s">
        <v>150</v>
      </c>
      <c r="D7" s="110">
        <v>1210</v>
      </c>
      <c r="E7" s="111">
        <v>0.22</v>
      </c>
      <c r="F7" s="111">
        <v>50.8</v>
      </c>
      <c r="G7" s="111">
        <v>0</v>
      </c>
      <c r="H7" s="111">
        <v>1.2450000000000001</v>
      </c>
      <c r="I7" s="111">
        <v>0.21299999999999999</v>
      </c>
      <c r="J7" s="111">
        <v>0.28799999999999998</v>
      </c>
      <c r="K7" s="111">
        <v>38.2561845691</v>
      </c>
      <c r="L7" s="134">
        <f t="shared" si="0"/>
        <v>46.64194022664671</v>
      </c>
      <c r="M7" s="134">
        <f t="shared" si="1"/>
        <v>158</v>
      </c>
      <c r="N7" s="134">
        <f t="shared" si="2"/>
        <v>35.4</v>
      </c>
    </row>
    <row r="8" spans="1:14">
      <c r="A8" s="110" t="s">
        <v>226</v>
      </c>
      <c r="B8" s="110" t="s">
        <v>93</v>
      </c>
      <c r="C8" s="110" t="s">
        <v>150</v>
      </c>
      <c r="D8" s="110">
        <v>5300</v>
      </c>
      <c r="E8" s="111">
        <v>0.22</v>
      </c>
      <c r="F8" s="111">
        <v>50.8</v>
      </c>
      <c r="G8" s="111">
        <v>0</v>
      </c>
      <c r="H8" s="111">
        <v>0.505</v>
      </c>
      <c r="I8" s="111">
        <v>6.8000000000000005E-2</v>
      </c>
      <c r="J8" s="111">
        <v>5.2999999999999999E-2</v>
      </c>
      <c r="K8" s="111">
        <v>0.57507585704499997</v>
      </c>
      <c r="L8" s="134">
        <f t="shared" si="0"/>
        <v>0.12902785312566314</v>
      </c>
      <c r="M8" s="134">
        <f t="shared" si="1"/>
        <v>0.2</v>
      </c>
      <c r="N8" s="134">
        <f t="shared" si="2"/>
        <v>0.2</v>
      </c>
    </row>
    <row r="9" spans="1:14">
      <c r="A9" s="110" t="s">
        <v>226</v>
      </c>
      <c r="B9" s="110" t="s">
        <v>93</v>
      </c>
      <c r="C9" s="110" t="s">
        <v>150</v>
      </c>
      <c r="D9" s="110">
        <v>5300</v>
      </c>
      <c r="E9" s="111">
        <v>0.22</v>
      </c>
      <c r="F9" s="111">
        <v>50.8</v>
      </c>
      <c r="G9" s="111">
        <v>0</v>
      </c>
      <c r="H9" s="111">
        <v>0.505</v>
      </c>
      <c r="I9" s="111">
        <v>6.8000000000000005E-2</v>
      </c>
      <c r="J9" s="111">
        <v>5.2999999999999999E-2</v>
      </c>
      <c r="K9" s="111">
        <v>6.4762224985700001E-2</v>
      </c>
      <c r="L9" s="134">
        <f t="shared" si="0"/>
        <v>1.4530484545958221E-2</v>
      </c>
      <c r="M9" s="134">
        <f t="shared" si="1"/>
        <v>0</v>
      </c>
      <c r="N9" s="134">
        <f t="shared" si="2"/>
        <v>0</v>
      </c>
    </row>
    <row r="10" spans="1:14">
      <c r="A10" s="110" t="s">
        <v>226</v>
      </c>
      <c r="B10" s="110" t="s">
        <v>93</v>
      </c>
      <c r="C10" s="110" t="s">
        <v>150</v>
      </c>
      <c r="D10" s="110">
        <v>1210</v>
      </c>
      <c r="E10" s="111">
        <v>0.22</v>
      </c>
      <c r="F10" s="111">
        <v>50.8</v>
      </c>
      <c r="G10" s="111">
        <v>0</v>
      </c>
      <c r="H10" s="111">
        <v>1.2450000000000001</v>
      </c>
      <c r="I10" s="111">
        <v>0.21299999999999999</v>
      </c>
      <c r="J10" s="111">
        <v>0.28799999999999998</v>
      </c>
      <c r="K10" s="111">
        <v>9.4482479823700007</v>
      </c>
      <c r="L10" s="134">
        <f t="shared" si="0"/>
        <v>11.519303940105504</v>
      </c>
      <c r="M10" s="134">
        <f t="shared" si="1"/>
        <v>39</v>
      </c>
      <c r="N10" s="134">
        <f t="shared" si="2"/>
        <v>8.8000000000000007</v>
      </c>
    </row>
    <row r="11" spans="1:14">
      <c r="A11" s="110" t="s">
        <v>226</v>
      </c>
      <c r="B11" s="110" t="s">
        <v>93</v>
      </c>
      <c r="C11" s="110" t="s">
        <v>150</v>
      </c>
      <c r="D11" s="110">
        <v>1210</v>
      </c>
      <c r="E11" s="111">
        <v>0.22</v>
      </c>
      <c r="F11" s="111">
        <v>50.8</v>
      </c>
      <c r="G11" s="111">
        <v>0</v>
      </c>
      <c r="H11" s="111">
        <v>1.2450000000000001</v>
      </c>
      <c r="I11" s="111">
        <v>0.21299999999999999</v>
      </c>
      <c r="J11" s="111">
        <v>0.28799999999999998</v>
      </c>
      <c r="K11" s="111">
        <v>9.5187290909099997E-2</v>
      </c>
      <c r="L11" s="134">
        <f t="shared" si="0"/>
        <v>0.1160523450763747</v>
      </c>
      <c r="M11" s="134">
        <f t="shared" si="1"/>
        <v>0.4</v>
      </c>
      <c r="N11" s="134">
        <f t="shared" si="2"/>
        <v>0.1</v>
      </c>
    </row>
    <row r="12" spans="1:14">
      <c r="A12" s="110" t="s">
        <v>226</v>
      </c>
      <c r="B12" s="110" t="s">
        <v>93</v>
      </c>
      <c r="C12" s="110" t="s">
        <v>150</v>
      </c>
      <c r="D12" s="110">
        <v>7430</v>
      </c>
      <c r="E12" s="111">
        <v>0.22</v>
      </c>
      <c r="F12" s="111">
        <v>50.8</v>
      </c>
      <c r="G12" s="111">
        <v>0</v>
      </c>
      <c r="H12" s="111">
        <v>0.70899999999999996</v>
      </c>
      <c r="I12" s="111">
        <v>9.8000000000000004E-2</v>
      </c>
      <c r="J12" s="111">
        <v>0.26200000000000001</v>
      </c>
      <c r="K12" s="111">
        <v>4.3418673857099996</v>
      </c>
      <c r="L12" s="134">
        <f t="shared" si="0"/>
        <v>4.8157098464038173</v>
      </c>
      <c r="M12" s="134">
        <f t="shared" si="1"/>
        <v>9.3000000000000007</v>
      </c>
      <c r="N12" s="134">
        <f t="shared" si="2"/>
        <v>2.2000000000000002</v>
      </c>
    </row>
    <row r="13" spans="1:14">
      <c r="A13" s="110" t="s">
        <v>226</v>
      </c>
      <c r="B13" s="110" t="s">
        <v>93</v>
      </c>
      <c r="C13" s="110" t="s">
        <v>150</v>
      </c>
      <c r="D13" s="110">
        <v>5300</v>
      </c>
      <c r="E13" s="111">
        <v>0.22</v>
      </c>
      <c r="F13" s="111">
        <v>50.8</v>
      </c>
      <c r="G13" s="111">
        <v>0</v>
      </c>
      <c r="H13" s="111">
        <v>0.505</v>
      </c>
      <c r="I13" s="111">
        <v>6.8000000000000005E-2</v>
      </c>
      <c r="J13" s="111">
        <v>5.2999999999999999E-2</v>
      </c>
      <c r="K13" s="111">
        <v>1.1339439341999999</v>
      </c>
      <c r="L13" s="134">
        <f t="shared" si="0"/>
        <v>0.25441922070333994</v>
      </c>
      <c r="M13" s="134">
        <f t="shared" si="1"/>
        <v>0.3</v>
      </c>
      <c r="N13" s="134">
        <f t="shared" si="2"/>
        <v>0.3</v>
      </c>
    </row>
    <row r="14" spans="1:14">
      <c r="A14" s="110" t="s">
        <v>226</v>
      </c>
      <c r="B14" s="110" t="s">
        <v>95</v>
      </c>
      <c r="C14" s="110" t="s">
        <v>150</v>
      </c>
      <c r="D14" s="110">
        <v>1210</v>
      </c>
      <c r="E14" s="111">
        <v>0.22</v>
      </c>
      <c r="F14" s="111">
        <v>50.8</v>
      </c>
      <c r="G14" s="111">
        <v>0</v>
      </c>
      <c r="H14" s="111">
        <v>1.2450000000000001</v>
      </c>
      <c r="I14" s="111">
        <v>0.21299999999999999</v>
      </c>
      <c r="J14" s="111">
        <v>0.28799999999999998</v>
      </c>
      <c r="K14" s="111">
        <v>16.710853413100001</v>
      </c>
      <c r="L14" s="134">
        <f t="shared" si="0"/>
        <v>20.373872481251517</v>
      </c>
      <c r="M14" s="134">
        <f t="shared" si="1"/>
        <v>69</v>
      </c>
      <c r="N14" s="134">
        <f t="shared" si="2"/>
        <v>15.5</v>
      </c>
    </row>
    <row r="15" spans="1:14">
      <c r="A15" s="110" t="s">
        <v>226</v>
      </c>
      <c r="B15" s="110" t="s">
        <v>93</v>
      </c>
      <c r="C15" s="110" t="s">
        <v>150</v>
      </c>
      <c r="D15" s="110">
        <v>1210</v>
      </c>
      <c r="E15" s="111">
        <v>0.22</v>
      </c>
      <c r="F15" s="111">
        <v>50.8</v>
      </c>
      <c r="G15" s="111">
        <v>0</v>
      </c>
      <c r="H15" s="111">
        <v>1.2450000000000001</v>
      </c>
      <c r="I15" s="111">
        <v>0.21299999999999999</v>
      </c>
      <c r="J15" s="111">
        <v>0.28799999999999998</v>
      </c>
      <c r="K15" s="111">
        <v>3.1861067506999997E-2</v>
      </c>
      <c r="L15" s="134">
        <f t="shared" si="0"/>
        <v>3.8845013504534391E-2</v>
      </c>
      <c r="M15" s="134">
        <f t="shared" si="1"/>
        <v>0.1</v>
      </c>
      <c r="N15" s="134">
        <f t="shared" si="2"/>
        <v>0</v>
      </c>
    </row>
    <row r="16" spans="1:14">
      <c r="A16" s="110" t="s">
        <v>226</v>
      </c>
      <c r="B16" s="110" t="s">
        <v>91</v>
      </c>
      <c r="C16" s="110" t="s">
        <v>150</v>
      </c>
      <c r="D16" s="110">
        <v>4220</v>
      </c>
      <c r="E16" s="111">
        <v>0.22</v>
      </c>
      <c r="F16" s="111">
        <v>50.8</v>
      </c>
      <c r="G16" s="111">
        <v>0</v>
      </c>
      <c r="H16" s="111">
        <v>0.69099999999999995</v>
      </c>
      <c r="I16" s="111">
        <v>3.5999999999999997E-2</v>
      </c>
      <c r="J16" s="111">
        <v>0.26200000000000001</v>
      </c>
      <c r="K16" s="111">
        <v>5.1172443733100001</v>
      </c>
      <c r="L16" s="134">
        <f t="shared" si="0"/>
        <v>5.6757063092505646</v>
      </c>
      <c r="M16" s="134">
        <f t="shared" si="1"/>
        <v>10.7</v>
      </c>
      <c r="N16" s="134">
        <f t="shared" si="2"/>
        <v>1.7</v>
      </c>
    </row>
    <row r="17" spans="1:14">
      <c r="A17" s="110" t="s">
        <v>226</v>
      </c>
      <c r="B17" s="110" t="s">
        <v>91</v>
      </c>
      <c r="C17" s="110" t="s">
        <v>150</v>
      </c>
      <c r="D17" s="110">
        <v>1210</v>
      </c>
      <c r="E17" s="111">
        <v>0.22</v>
      </c>
      <c r="F17" s="111">
        <v>50.8</v>
      </c>
      <c r="G17" s="111">
        <v>0</v>
      </c>
      <c r="H17" s="111">
        <v>1.2450000000000001</v>
      </c>
      <c r="I17" s="111">
        <v>0.21299999999999999</v>
      </c>
      <c r="J17" s="111">
        <v>0.28799999999999998</v>
      </c>
      <c r="K17" s="111">
        <v>28.7279694329</v>
      </c>
      <c r="L17" s="134">
        <f t="shared" si="0"/>
        <v>35.025140332591675</v>
      </c>
      <c r="M17" s="134">
        <f t="shared" si="1"/>
        <v>118.7</v>
      </c>
      <c r="N17" s="134">
        <f t="shared" si="2"/>
        <v>26.6</v>
      </c>
    </row>
    <row r="18" spans="1:14">
      <c r="A18" s="110" t="s">
        <v>226</v>
      </c>
      <c r="B18" s="110" t="s">
        <v>95</v>
      </c>
      <c r="C18" s="110" t="s">
        <v>150</v>
      </c>
      <c r="D18" s="110">
        <v>1110</v>
      </c>
      <c r="E18" s="111">
        <v>0.22</v>
      </c>
      <c r="F18" s="111">
        <v>50.8</v>
      </c>
      <c r="G18" s="111">
        <v>0</v>
      </c>
      <c r="H18" s="111">
        <v>0.96799999999999997</v>
      </c>
      <c r="I18" s="111">
        <v>0.125</v>
      </c>
      <c r="J18" s="111">
        <v>0.28799999999999998</v>
      </c>
      <c r="K18" s="111">
        <v>9.0023118975800003</v>
      </c>
      <c r="L18" s="134">
        <f t="shared" si="0"/>
        <v>10.975618665529536</v>
      </c>
      <c r="M18" s="134">
        <f t="shared" si="1"/>
        <v>28.9</v>
      </c>
      <c r="N18" s="134">
        <f t="shared" si="2"/>
        <v>5.7</v>
      </c>
    </row>
    <row r="19" spans="1:14">
      <c r="A19" s="110" t="s">
        <v>226</v>
      </c>
      <c r="B19" s="110" t="s">
        <v>95</v>
      </c>
      <c r="C19" s="110" t="s">
        <v>100</v>
      </c>
      <c r="D19" s="110">
        <v>5120</v>
      </c>
      <c r="E19" s="111">
        <v>0.63</v>
      </c>
      <c r="F19" s="111">
        <v>53.6</v>
      </c>
      <c r="G19" s="111">
        <v>0.66</v>
      </c>
      <c r="H19" s="111">
        <v>0.505</v>
      </c>
      <c r="I19" s="111">
        <v>6.8000000000000005E-2</v>
      </c>
      <c r="J19" s="111">
        <v>5.2999999999999999E-2</v>
      </c>
      <c r="K19" s="111">
        <v>1.03114344106E-2</v>
      </c>
      <c r="L19" s="134">
        <f t="shared" si="0"/>
        <v>9.246606950465374E-3</v>
      </c>
      <c r="M19" s="134">
        <f t="shared" si="1"/>
        <v>0</v>
      </c>
      <c r="N19" s="134">
        <f t="shared" si="2"/>
        <v>0</v>
      </c>
    </row>
    <row r="20" spans="1:14">
      <c r="A20" s="110" t="s">
        <v>226</v>
      </c>
      <c r="B20" s="110" t="s">
        <v>95</v>
      </c>
      <c r="C20" s="110" t="s">
        <v>100</v>
      </c>
      <c r="D20" s="110">
        <v>1110</v>
      </c>
      <c r="E20" s="111">
        <v>0.63</v>
      </c>
      <c r="F20" s="111">
        <v>53.6</v>
      </c>
      <c r="G20" s="111">
        <v>0.66</v>
      </c>
      <c r="H20" s="111">
        <v>0.96799999999999997</v>
      </c>
      <c r="I20" s="111">
        <v>0.125</v>
      </c>
      <c r="J20" s="111">
        <v>0.28799999999999998</v>
      </c>
      <c r="K20" s="111">
        <v>0.181885498432</v>
      </c>
      <c r="L20" s="134">
        <f t="shared" si="0"/>
        <v>0.35402193414804478</v>
      </c>
      <c r="M20" s="134">
        <f t="shared" si="1"/>
        <v>0.9</v>
      </c>
      <c r="N20" s="134">
        <f t="shared" si="2"/>
        <v>0.2</v>
      </c>
    </row>
    <row r="21" spans="1:14">
      <c r="A21" s="110" t="s">
        <v>226</v>
      </c>
      <c r="B21" s="110" t="s">
        <v>95</v>
      </c>
      <c r="C21" s="110" t="s">
        <v>150</v>
      </c>
      <c r="D21" s="110">
        <v>1110</v>
      </c>
      <c r="E21" s="111">
        <v>0.22</v>
      </c>
      <c r="F21" s="111">
        <v>50.8</v>
      </c>
      <c r="G21" s="111">
        <v>0</v>
      </c>
      <c r="H21" s="111">
        <v>0.96799999999999997</v>
      </c>
      <c r="I21" s="111">
        <v>0.125</v>
      </c>
      <c r="J21" s="111">
        <v>0.28799999999999998</v>
      </c>
      <c r="K21" s="111">
        <v>6.7121209611700001</v>
      </c>
      <c r="L21" s="134">
        <f t="shared" si="0"/>
        <v>8.1834178758584635</v>
      </c>
      <c r="M21" s="134">
        <f t="shared" si="1"/>
        <v>21.6</v>
      </c>
      <c r="N21" s="134">
        <f t="shared" si="2"/>
        <v>4.3</v>
      </c>
    </row>
    <row r="22" spans="1:14">
      <c r="A22" s="110" t="s">
        <v>226</v>
      </c>
      <c r="B22" s="110" t="s">
        <v>95</v>
      </c>
      <c r="C22" s="110" t="s">
        <v>150</v>
      </c>
      <c r="D22" s="110">
        <v>6410</v>
      </c>
      <c r="E22" s="111">
        <v>0.22</v>
      </c>
      <c r="F22" s="111">
        <v>50.8</v>
      </c>
      <c r="G22" s="111">
        <v>0</v>
      </c>
      <c r="H22" s="111">
        <v>0.60699999999999998</v>
      </c>
      <c r="I22" s="111">
        <v>3.3000000000000002E-2</v>
      </c>
      <c r="J22" s="111">
        <v>2.5999999999999999E-2</v>
      </c>
      <c r="K22" s="111">
        <v>2.8930178085599998</v>
      </c>
      <c r="L22" s="134">
        <f t="shared" si="0"/>
        <v>0.31842482679550393</v>
      </c>
      <c r="M22" s="134">
        <f t="shared" si="1"/>
        <v>0.5</v>
      </c>
      <c r="N22" s="134">
        <f t="shared" si="2"/>
        <v>0.7</v>
      </c>
    </row>
    <row r="23" spans="1:14">
      <c r="A23" s="110" t="s">
        <v>226</v>
      </c>
      <c r="B23" s="110" t="s">
        <v>95</v>
      </c>
      <c r="C23" s="110" t="s">
        <v>150</v>
      </c>
      <c r="D23" s="110">
        <v>1110</v>
      </c>
      <c r="E23" s="111">
        <v>0.22</v>
      </c>
      <c r="F23" s="111">
        <v>50.8</v>
      </c>
      <c r="G23" s="111">
        <v>0</v>
      </c>
      <c r="H23" s="111">
        <v>0.96799999999999997</v>
      </c>
      <c r="I23" s="111">
        <v>0.125</v>
      </c>
      <c r="J23" s="111">
        <v>0.28799999999999998</v>
      </c>
      <c r="K23" s="111">
        <v>5.0070700452899999</v>
      </c>
      <c r="L23" s="134">
        <f t="shared" si="0"/>
        <v>6.1046197992175673</v>
      </c>
      <c r="M23" s="134">
        <f t="shared" si="1"/>
        <v>16.100000000000001</v>
      </c>
      <c r="N23" s="134">
        <f t="shared" si="2"/>
        <v>3.2</v>
      </c>
    </row>
    <row r="24" spans="1:14">
      <c r="A24" s="110" t="s">
        <v>226</v>
      </c>
      <c r="B24" s="110" t="s">
        <v>95</v>
      </c>
      <c r="C24" s="110" t="s">
        <v>150</v>
      </c>
      <c r="D24" s="110">
        <v>8320</v>
      </c>
      <c r="E24" s="111">
        <v>0.22</v>
      </c>
      <c r="F24" s="111">
        <v>50.8</v>
      </c>
      <c r="G24" s="111">
        <v>0</v>
      </c>
      <c r="H24" s="111">
        <v>0.70899999999999996</v>
      </c>
      <c r="I24" s="111">
        <v>0.11700000000000001</v>
      </c>
      <c r="J24" s="111">
        <v>0.26200000000000001</v>
      </c>
      <c r="K24" s="111">
        <v>3.7733084976000003E-2</v>
      </c>
      <c r="L24" s="134">
        <f t="shared" si="0"/>
        <v>4.1851022316380798E-2</v>
      </c>
      <c r="M24" s="134">
        <f t="shared" si="1"/>
        <v>0.1</v>
      </c>
      <c r="N24" s="134">
        <f t="shared" si="2"/>
        <v>0</v>
      </c>
    </row>
    <row r="25" spans="1:14">
      <c r="A25" s="110" t="s">
        <v>226</v>
      </c>
      <c r="B25" s="110" t="s">
        <v>95</v>
      </c>
      <c r="C25" s="110" t="s">
        <v>150</v>
      </c>
      <c r="D25" s="110">
        <v>1210</v>
      </c>
      <c r="E25" s="111">
        <v>0.22</v>
      </c>
      <c r="F25" s="111">
        <v>50.8</v>
      </c>
      <c r="G25" s="111">
        <v>0</v>
      </c>
      <c r="H25" s="111">
        <v>1.2450000000000001</v>
      </c>
      <c r="I25" s="111">
        <v>0.21299999999999999</v>
      </c>
      <c r="J25" s="111">
        <v>0.28799999999999998</v>
      </c>
      <c r="K25" s="111">
        <v>4.2043723185099999</v>
      </c>
      <c r="L25" s="134">
        <f t="shared" si="0"/>
        <v>5.1259707307273912</v>
      </c>
      <c r="M25" s="134">
        <f t="shared" si="1"/>
        <v>17.399999999999999</v>
      </c>
      <c r="N25" s="134">
        <f t="shared" si="2"/>
        <v>3.9</v>
      </c>
    </row>
    <row r="26" spans="1:14">
      <c r="A26" s="110" t="s">
        <v>226</v>
      </c>
      <c r="B26" s="110" t="s">
        <v>95</v>
      </c>
      <c r="C26" s="110" t="s">
        <v>150</v>
      </c>
      <c r="D26" s="110">
        <v>3100</v>
      </c>
      <c r="E26" s="111">
        <v>0.22</v>
      </c>
      <c r="F26" s="111">
        <v>50.8</v>
      </c>
      <c r="G26" s="111">
        <v>0</v>
      </c>
      <c r="H26" s="111">
        <v>0.69099999999999995</v>
      </c>
      <c r="I26" s="111">
        <v>3.5999999999999997E-2</v>
      </c>
      <c r="J26" s="111">
        <v>0.26200000000000001</v>
      </c>
      <c r="K26" s="111">
        <v>4.9460735207999998E-2</v>
      </c>
      <c r="L26" s="134">
        <f t="shared" si="0"/>
        <v>5.4858550110366396E-2</v>
      </c>
      <c r="M26" s="134">
        <f t="shared" si="1"/>
        <v>0.1</v>
      </c>
      <c r="N26" s="134">
        <f t="shared" si="2"/>
        <v>0</v>
      </c>
    </row>
    <row r="27" spans="1:14">
      <c r="A27" s="110" t="s">
        <v>226</v>
      </c>
      <c r="B27" s="110" t="s">
        <v>93</v>
      </c>
      <c r="C27" s="110" t="s">
        <v>150</v>
      </c>
      <c r="D27" s="110">
        <v>1210</v>
      </c>
      <c r="E27" s="111">
        <v>0.22</v>
      </c>
      <c r="F27" s="111">
        <v>50.8</v>
      </c>
      <c r="G27" s="111">
        <v>0</v>
      </c>
      <c r="H27" s="111">
        <v>1.2450000000000001</v>
      </c>
      <c r="I27" s="111">
        <v>0.21299999999999999</v>
      </c>
      <c r="J27" s="111">
        <v>0.28799999999999998</v>
      </c>
      <c r="K27" s="111">
        <v>25.718338516199999</v>
      </c>
      <c r="L27" s="134">
        <f t="shared" si="0"/>
        <v>31.355798318951035</v>
      </c>
      <c r="M27" s="134">
        <f t="shared" si="1"/>
        <v>106.2</v>
      </c>
      <c r="N27" s="134">
        <f t="shared" si="2"/>
        <v>23.8</v>
      </c>
    </row>
    <row r="28" spans="1:14">
      <c r="A28" s="110" t="s">
        <v>226</v>
      </c>
      <c r="B28" s="110" t="s">
        <v>91</v>
      </c>
      <c r="C28" s="110" t="s">
        <v>150</v>
      </c>
      <c r="D28" s="110">
        <v>1210</v>
      </c>
      <c r="E28" s="111">
        <v>0.22</v>
      </c>
      <c r="F28" s="111">
        <v>50.8</v>
      </c>
      <c r="G28" s="111">
        <v>0</v>
      </c>
      <c r="H28" s="111">
        <v>1.2450000000000001</v>
      </c>
      <c r="I28" s="111">
        <v>0.21299999999999999</v>
      </c>
      <c r="J28" s="111">
        <v>0.28799999999999998</v>
      </c>
      <c r="K28" s="111">
        <v>9.0485935543499991</v>
      </c>
      <c r="L28" s="134">
        <f t="shared" si="0"/>
        <v>11.032045261463518</v>
      </c>
      <c r="M28" s="134">
        <f t="shared" si="1"/>
        <v>37.4</v>
      </c>
      <c r="N28" s="134">
        <f t="shared" si="2"/>
        <v>8.4</v>
      </c>
    </row>
    <row r="29" spans="1:14">
      <c r="A29" s="110" t="s">
        <v>226</v>
      </c>
      <c r="B29" s="110" t="s">
        <v>95</v>
      </c>
      <c r="C29" s="110" t="s">
        <v>150</v>
      </c>
      <c r="D29" s="110">
        <v>1210</v>
      </c>
      <c r="E29" s="111">
        <v>0.22</v>
      </c>
      <c r="F29" s="111">
        <v>50.8</v>
      </c>
      <c r="G29" s="111">
        <v>0</v>
      </c>
      <c r="H29" s="111">
        <v>1.2450000000000001</v>
      </c>
      <c r="I29" s="111">
        <v>0.21299999999999999</v>
      </c>
      <c r="J29" s="111">
        <v>0.28799999999999998</v>
      </c>
      <c r="K29" s="111">
        <v>12.5053543164</v>
      </c>
      <c r="L29" s="134">
        <f t="shared" si="0"/>
        <v>15.246527982554879</v>
      </c>
      <c r="M29" s="134">
        <f t="shared" si="1"/>
        <v>51.6</v>
      </c>
      <c r="N29" s="134">
        <f t="shared" si="2"/>
        <v>11.6</v>
      </c>
    </row>
    <row r="30" spans="1:14">
      <c r="A30" s="110" t="s">
        <v>226</v>
      </c>
      <c r="B30" s="110" t="s">
        <v>95</v>
      </c>
      <c r="C30" s="110" t="s">
        <v>150</v>
      </c>
      <c r="D30" s="110">
        <v>1210</v>
      </c>
      <c r="E30" s="111">
        <v>0.22</v>
      </c>
      <c r="F30" s="111">
        <v>50.8</v>
      </c>
      <c r="G30" s="111">
        <v>0</v>
      </c>
      <c r="H30" s="111">
        <v>1.2450000000000001</v>
      </c>
      <c r="I30" s="111">
        <v>0.21299999999999999</v>
      </c>
      <c r="J30" s="111">
        <v>0.28799999999999998</v>
      </c>
      <c r="K30" s="111">
        <v>57.365799302100001</v>
      </c>
      <c r="L30" s="134">
        <f t="shared" si="0"/>
        <v>69.940382509120312</v>
      </c>
      <c r="M30" s="134">
        <f t="shared" si="1"/>
        <v>236.9</v>
      </c>
      <c r="N30" s="134">
        <f t="shared" si="2"/>
        <v>53.2</v>
      </c>
    </row>
    <row r="31" spans="1:14">
      <c r="A31" s="110" t="s">
        <v>226</v>
      </c>
      <c r="B31" s="110" t="s">
        <v>91</v>
      </c>
      <c r="C31" s="110" t="s">
        <v>99</v>
      </c>
      <c r="D31" s="110">
        <v>6172</v>
      </c>
      <c r="E31" s="111">
        <v>0.8</v>
      </c>
      <c r="F31" s="111">
        <v>49.9</v>
      </c>
      <c r="G31" s="111">
        <v>0</v>
      </c>
      <c r="H31" s="111">
        <v>0.60699999999999998</v>
      </c>
      <c r="I31" s="111">
        <v>3.3000000000000002E-2</v>
      </c>
      <c r="J31" s="111">
        <v>2.5999999999999999E-2</v>
      </c>
      <c r="K31" s="111">
        <v>5.8382506243499999E-2</v>
      </c>
      <c r="L31" s="134">
        <f t="shared" si="0"/>
        <v>6.3121219666930741E-3</v>
      </c>
      <c r="M31" s="134">
        <f t="shared" si="1"/>
        <v>0</v>
      </c>
      <c r="N31" s="134">
        <f t="shared" si="2"/>
        <v>0</v>
      </c>
    </row>
    <row r="32" spans="1:14">
      <c r="A32" s="110" t="s">
        <v>226</v>
      </c>
      <c r="B32" s="110" t="s">
        <v>91</v>
      </c>
      <c r="C32" s="110" t="s">
        <v>99</v>
      </c>
      <c r="D32" s="110">
        <v>4110</v>
      </c>
      <c r="E32" s="111">
        <v>0.8</v>
      </c>
      <c r="F32" s="111">
        <v>49.9</v>
      </c>
      <c r="G32" s="111">
        <v>0</v>
      </c>
      <c r="H32" s="111">
        <v>0.69099999999999995</v>
      </c>
      <c r="I32" s="111">
        <v>3.5999999999999997E-2</v>
      </c>
      <c r="J32" s="111">
        <v>0.26200000000000001</v>
      </c>
      <c r="K32" s="111">
        <v>6.1972006922399996E-3</v>
      </c>
      <c r="L32" s="134">
        <f t="shared" si="0"/>
        <v>6.7517468675172762E-3</v>
      </c>
      <c r="M32" s="134">
        <f t="shared" si="1"/>
        <v>0</v>
      </c>
      <c r="N32" s="134">
        <f t="shared" si="2"/>
        <v>0</v>
      </c>
    </row>
    <row r="33" spans="1:14">
      <c r="A33" s="110" t="s">
        <v>226</v>
      </c>
      <c r="B33" s="110" t="s">
        <v>91</v>
      </c>
      <c r="C33" s="110" t="s">
        <v>99</v>
      </c>
      <c r="D33" s="110">
        <v>4110</v>
      </c>
      <c r="E33" s="111">
        <v>0.8</v>
      </c>
      <c r="F33" s="111">
        <v>49.9</v>
      </c>
      <c r="G33" s="111">
        <v>0</v>
      </c>
      <c r="H33" s="111">
        <v>0.69099999999999995</v>
      </c>
      <c r="I33" s="111">
        <v>3.5999999999999997E-2</v>
      </c>
      <c r="J33" s="111">
        <v>0.26200000000000001</v>
      </c>
      <c r="K33" s="111">
        <v>8.1068168953399994E-2</v>
      </c>
      <c r="L33" s="134">
        <f t="shared" si="0"/>
        <v>8.8322418938580075E-2</v>
      </c>
      <c r="M33" s="134">
        <f t="shared" si="1"/>
        <v>0.2</v>
      </c>
      <c r="N33" s="134">
        <f t="shared" si="2"/>
        <v>0.1</v>
      </c>
    </row>
    <row r="34" spans="1:14">
      <c r="A34" s="110" t="s">
        <v>226</v>
      </c>
      <c r="B34" s="110" t="s">
        <v>91</v>
      </c>
      <c r="C34" s="110" t="s">
        <v>99</v>
      </c>
      <c r="D34" s="110">
        <v>1400</v>
      </c>
      <c r="E34" s="111">
        <v>0.8</v>
      </c>
      <c r="F34" s="111">
        <v>49.9</v>
      </c>
      <c r="G34" s="111">
        <v>0</v>
      </c>
      <c r="H34" s="111">
        <v>0.70899999999999996</v>
      </c>
      <c r="I34" s="111">
        <v>0.11700000000000001</v>
      </c>
      <c r="J34" s="111">
        <v>0.43099999999999999</v>
      </c>
      <c r="K34" s="111">
        <v>6.5781256747499996E-3</v>
      </c>
      <c r="L34" s="134">
        <f t="shared" si="0"/>
        <v>1.1789590922856729E-2</v>
      </c>
      <c r="M34" s="134">
        <f t="shared" si="1"/>
        <v>0</v>
      </c>
      <c r="N34" s="134">
        <f t="shared" si="2"/>
        <v>0</v>
      </c>
    </row>
    <row r="35" spans="1:14">
      <c r="A35" s="110" t="s">
        <v>226</v>
      </c>
      <c r="B35" s="110" t="s">
        <v>91</v>
      </c>
      <c r="C35" s="110" t="s">
        <v>150</v>
      </c>
      <c r="D35" s="110">
        <v>6172</v>
      </c>
      <c r="E35" s="111">
        <v>0.22</v>
      </c>
      <c r="F35" s="111">
        <v>50.8</v>
      </c>
      <c r="G35" s="111">
        <v>0</v>
      </c>
      <c r="H35" s="111">
        <v>0.60699999999999998</v>
      </c>
      <c r="I35" s="111">
        <v>3.3000000000000002E-2</v>
      </c>
      <c r="J35" s="111">
        <v>2.5999999999999999E-2</v>
      </c>
      <c r="K35" s="111">
        <v>7.18330451657E-3</v>
      </c>
      <c r="L35" s="134">
        <f t="shared" si="0"/>
        <v>7.9064238379047134E-4</v>
      </c>
      <c r="M35" s="134">
        <f t="shared" si="1"/>
        <v>0</v>
      </c>
      <c r="N35" s="134">
        <f t="shared" si="2"/>
        <v>0</v>
      </c>
    </row>
    <row r="36" spans="1:14">
      <c r="A36" s="110" t="s">
        <v>226</v>
      </c>
      <c r="B36" s="110" t="s">
        <v>91</v>
      </c>
      <c r="C36" s="110" t="s">
        <v>150</v>
      </c>
      <c r="D36" s="110">
        <v>5300</v>
      </c>
      <c r="E36" s="111">
        <v>0.22</v>
      </c>
      <c r="F36" s="111">
        <v>50.8</v>
      </c>
      <c r="G36" s="111">
        <v>0</v>
      </c>
      <c r="H36" s="111">
        <v>0.505</v>
      </c>
      <c r="I36" s="111">
        <v>6.8000000000000005E-2</v>
      </c>
      <c r="J36" s="111">
        <v>5.2999999999999999E-2</v>
      </c>
      <c r="K36" s="111">
        <v>0.30994476654699998</v>
      </c>
      <c r="L36" s="134">
        <f t="shared" si="0"/>
        <v>6.9541274120928559E-2</v>
      </c>
      <c r="M36" s="134">
        <f t="shared" si="1"/>
        <v>0.1</v>
      </c>
      <c r="N36" s="134">
        <f t="shared" si="2"/>
        <v>0.1</v>
      </c>
    </row>
    <row r="37" spans="1:14">
      <c r="A37" s="110" t="s">
        <v>226</v>
      </c>
      <c r="B37" s="110" t="s">
        <v>91</v>
      </c>
      <c r="C37" s="110" t="s">
        <v>150</v>
      </c>
      <c r="D37" s="110">
        <v>5120</v>
      </c>
      <c r="E37" s="111">
        <v>0.22</v>
      </c>
      <c r="F37" s="111">
        <v>50.8</v>
      </c>
      <c r="G37" s="111">
        <v>0</v>
      </c>
      <c r="H37" s="111">
        <v>0.505</v>
      </c>
      <c r="I37" s="111">
        <v>6.8000000000000005E-2</v>
      </c>
      <c r="J37" s="111">
        <v>5.2999999999999999E-2</v>
      </c>
      <c r="K37" s="111">
        <v>4.1965407790300002</v>
      </c>
      <c r="L37" s="134">
        <f t="shared" si="0"/>
        <v>0.94156386612169751</v>
      </c>
      <c r="M37" s="134">
        <f t="shared" si="1"/>
        <v>1.3</v>
      </c>
      <c r="N37" s="134">
        <f t="shared" si="2"/>
        <v>1.1000000000000001</v>
      </c>
    </row>
    <row r="38" spans="1:14">
      <c r="A38" s="110" t="s">
        <v>226</v>
      </c>
      <c r="B38" s="110" t="s">
        <v>91</v>
      </c>
      <c r="C38" s="110" t="s">
        <v>150</v>
      </c>
      <c r="D38" s="110">
        <v>5300</v>
      </c>
      <c r="E38" s="111">
        <v>0.22</v>
      </c>
      <c r="F38" s="111">
        <v>50.8</v>
      </c>
      <c r="G38" s="111">
        <v>0</v>
      </c>
      <c r="H38" s="111">
        <v>0.505</v>
      </c>
      <c r="I38" s="111">
        <v>6.8000000000000005E-2</v>
      </c>
      <c r="J38" s="111">
        <v>5.2999999999999999E-2</v>
      </c>
      <c r="K38" s="111">
        <v>0.19355456659199999</v>
      </c>
      <c r="L38" s="134">
        <f t="shared" si="0"/>
        <v>4.3427192924358392E-2</v>
      </c>
      <c r="M38" s="134">
        <f t="shared" si="1"/>
        <v>0.1</v>
      </c>
      <c r="N38" s="134">
        <f t="shared" si="2"/>
        <v>0.1</v>
      </c>
    </row>
    <row r="39" spans="1:14">
      <c r="A39" s="110" t="s">
        <v>226</v>
      </c>
      <c r="B39" s="110" t="s">
        <v>91</v>
      </c>
      <c r="C39" s="110" t="s">
        <v>150</v>
      </c>
      <c r="D39" s="110">
        <v>1110</v>
      </c>
      <c r="E39" s="111">
        <v>0.22</v>
      </c>
      <c r="F39" s="111">
        <v>50.8</v>
      </c>
      <c r="G39" s="111">
        <v>0</v>
      </c>
      <c r="H39" s="111">
        <v>0.96799999999999997</v>
      </c>
      <c r="I39" s="111">
        <v>0.125</v>
      </c>
      <c r="J39" s="111">
        <v>0.28799999999999998</v>
      </c>
      <c r="K39" s="111">
        <v>3.7150226002200002</v>
      </c>
      <c r="L39" s="134">
        <f t="shared" si="0"/>
        <v>4.529355554188224</v>
      </c>
      <c r="M39" s="134">
        <f t="shared" si="1"/>
        <v>11.9</v>
      </c>
      <c r="N39" s="134">
        <f t="shared" si="2"/>
        <v>2.4</v>
      </c>
    </row>
    <row r="40" spans="1:14">
      <c r="A40" s="110" t="s">
        <v>226</v>
      </c>
      <c r="B40" s="110" t="s">
        <v>91</v>
      </c>
      <c r="C40" s="110" t="s">
        <v>150</v>
      </c>
      <c r="D40" s="110">
        <v>4110</v>
      </c>
      <c r="E40" s="111">
        <v>0.22</v>
      </c>
      <c r="F40" s="111">
        <v>50.8</v>
      </c>
      <c r="G40" s="111">
        <v>0</v>
      </c>
      <c r="H40" s="111">
        <v>0.69099999999999995</v>
      </c>
      <c r="I40" s="111">
        <v>3.5999999999999997E-2</v>
      </c>
      <c r="J40" s="111">
        <v>0.26200000000000001</v>
      </c>
      <c r="K40" s="111">
        <v>19.006918509799998</v>
      </c>
      <c r="L40" s="134">
        <f t="shared" si="0"/>
        <v>21.081206883169504</v>
      </c>
      <c r="M40" s="134">
        <f t="shared" si="1"/>
        <v>39.6</v>
      </c>
      <c r="N40" s="134">
        <f t="shared" si="2"/>
        <v>6.2</v>
      </c>
    </row>
    <row r="41" spans="1:14">
      <c r="A41" s="110" t="s">
        <v>226</v>
      </c>
      <c r="B41" s="110" t="s">
        <v>91</v>
      </c>
      <c r="C41" s="110" t="s">
        <v>150</v>
      </c>
      <c r="D41" s="110">
        <v>1210</v>
      </c>
      <c r="E41" s="111">
        <v>0.22</v>
      </c>
      <c r="F41" s="111">
        <v>50.8</v>
      </c>
      <c r="G41" s="111">
        <v>0</v>
      </c>
      <c r="H41" s="111">
        <v>1.2450000000000001</v>
      </c>
      <c r="I41" s="111">
        <v>0.21299999999999999</v>
      </c>
      <c r="J41" s="111">
        <v>0.28799999999999998</v>
      </c>
      <c r="K41" s="111">
        <v>176.043907838</v>
      </c>
      <c r="L41" s="134">
        <f t="shared" si="0"/>
        <v>214.63273243608955</v>
      </c>
      <c r="M41" s="134">
        <f t="shared" si="1"/>
        <v>727.1</v>
      </c>
      <c r="N41" s="134">
        <f t="shared" si="2"/>
        <v>163.1</v>
      </c>
    </row>
    <row r="42" spans="1:14">
      <c r="A42" s="110" t="s">
        <v>226</v>
      </c>
      <c r="B42" s="110" t="s">
        <v>91</v>
      </c>
      <c r="C42" s="110" t="s">
        <v>150</v>
      </c>
      <c r="D42" s="110">
        <v>1210</v>
      </c>
      <c r="E42" s="111">
        <v>0.22</v>
      </c>
      <c r="F42" s="111">
        <v>50.8</v>
      </c>
      <c r="G42" s="111">
        <v>0</v>
      </c>
      <c r="H42" s="111">
        <v>1.2450000000000001</v>
      </c>
      <c r="I42" s="111">
        <v>0.21299999999999999</v>
      </c>
      <c r="J42" s="111">
        <v>0.28799999999999998</v>
      </c>
      <c r="K42" s="111">
        <v>3.02052963613</v>
      </c>
      <c r="L42" s="134">
        <f t="shared" si="0"/>
        <v>3.6826297323696955</v>
      </c>
      <c r="M42" s="134">
        <f t="shared" si="1"/>
        <v>12.5</v>
      </c>
      <c r="N42" s="134">
        <f t="shared" si="2"/>
        <v>2.8</v>
      </c>
    </row>
    <row r="43" spans="1:14">
      <c r="A43" s="110" t="s">
        <v>226</v>
      </c>
      <c r="B43" s="110" t="s">
        <v>91</v>
      </c>
      <c r="C43" s="110" t="s">
        <v>150</v>
      </c>
      <c r="D43" s="110">
        <v>7430</v>
      </c>
      <c r="E43" s="111">
        <v>0.22</v>
      </c>
      <c r="F43" s="111">
        <v>50.8</v>
      </c>
      <c r="G43" s="111">
        <v>0</v>
      </c>
      <c r="H43" s="111">
        <v>0.70899999999999996</v>
      </c>
      <c r="I43" s="111">
        <v>9.8000000000000004E-2</v>
      </c>
      <c r="J43" s="111">
        <v>0.26200000000000001</v>
      </c>
      <c r="K43" s="111">
        <v>2.2049545737399998</v>
      </c>
      <c r="L43" s="134">
        <f t="shared" si="0"/>
        <v>2.4455886162208249</v>
      </c>
      <c r="M43" s="134">
        <f t="shared" si="1"/>
        <v>4.7</v>
      </c>
      <c r="N43" s="134">
        <f t="shared" si="2"/>
        <v>1.1000000000000001</v>
      </c>
    </row>
    <row r="44" spans="1:14">
      <c r="A44" s="110" t="s">
        <v>226</v>
      </c>
      <c r="B44" s="110" t="s">
        <v>91</v>
      </c>
      <c r="C44" s="110" t="s">
        <v>150</v>
      </c>
      <c r="D44" s="110">
        <v>7430</v>
      </c>
      <c r="E44" s="111">
        <v>0.22</v>
      </c>
      <c r="F44" s="111">
        <v>50.8</v>
      </c>
      <c r="G44" s="111">
        <v>0</v>
      </c>
      <c r="H44" s="111">
        <v>0.70899999999999996</v>
      </c>
      <c r="I44" s="111">
        <v>9.8000000000000004E-2</v>
      </c>
      <c r="J44" s="111">
        <v>0.26200000000000001</v>
      </c>
      <c r="K44" s="111">
        <v>1.27631246506</v>
      </c>
      <c r="L44" s="134">
        <f t="shared" si="0"/>
        <v>1.4156006987468812</v>
      </c>
      <c r="M44" s="134">
        <f t="shared" si="1"/>
        <v>2.7</v>
      </c>
      <c r="N44" s="134">
        <f t="shared" si="2"/>
        <v>0.7</v>
      </c>
    </row>
    <row r="45" spans="1:14">
      <c r="A45" s="110" t="s">
        <v>226</v>
      </c>
      <c r="B45" s="110" t="s">
        <v>91</v>
      </c>
      <c r="C45" s="110" t="s">
        <v>150</v>
      </c>
      <c r="D45" s="110">
        <v>7430</v>
      </c>
      <c r="E45" s="111">
        <v>0.22</v>
      </c>
      <c r="F45" s="111">
        <v>50.8</v>
      </c>
      <c r="G45" s="111">
        <v>0</v>
      </c>
      <c r="H45" s="111">
        <v>0.70899999999999996</v>
      </c>
      <c r="I45" s="111">
        <v>9.8000000000000004E-2</v>
      </c>
      <c r="J45" s="111">
        <v>0.26200000000000001</v>
      </c>
      <c r="K45" s="111">
        <v>0.80383375963699999</v>
      </c>
      <c r="L45" s="134">
        <f t="shared" si="0"/>
        <v>0.89155881727205122</v>
      </c>
      <c r="M45" s="134">
        <f t="shared" si="1"/>
        <v>1.7</v>
      </c>
      <c r="N45" s="134">
        <f t="shared" si="2"/>
        <v>0.4</v>
      </c>
    </row>
    <row r="46" spans="1:14">
      <c r="A46" s="110" t="s">
        <v>226</v>
      </c>
      <c r="B46" s="110" t="s">
        <v>91</v>
      </c>
      <c r="C46" s="110" t="s">
        <v>150</v>
      </c>
      <c r="D46" s="110">
        <v>1400</v>
      </c>
      <c r="E46" s="111">
        <v>0.22</v>
      </c>
      <c r="F46" s="111">
        <v>50.8</v>
      </c>
      <c r="G46" s="111">
        <v>0</v>
      </c>
      <c r="H46" s="111">
        <v>0.70899999999999996</v>
      </c>
      <c r="I46" s="111">
        <v>0.11700000000000001</v>
      </c>
      <c r="J46" s="111">
        <v>0.43099999999999999</v>
      </c>
      <c r="K46" s="111">
        <v>0.68598796611099999</v>
      </c>
      <c r="L46" s="134">
        <f t="shared" si="0"/>
        <v>1.2516307767005934</v>
      </c>
      <c r="M46" s="134">
        <f t="shared" si="1"/>
        <v>2.4</v>
      </c>
      <c r="N46" s="134">
        <f t="shared" si="2"/>
        <v>0.5</v>
      </c>
    </row>
    <row r="47" spans="1:14">
      <c r="A47" s="110" t="s">
        <v>226</v>
      </c>
      <c r="B47" s="110" t="s">
        <v>91</v>
      </c>
      <c r="C47" s="110" t="s">
        <v>150</v>
      </c>
      <c r="D47" s="110">
        <v>1400</v>
      </c>
      <c r="E47" s="111">
        <v>0.22</v>
      </c>
      <c r="F47" s="111">
        <v>50.8</v>
      </c>
      <c r="G47" s="111">
        <v>0</v>
      </c>
      <c r="H47" s="111">
        <v>0.70899999999999996</v>
      </c>
      <c r="I47" s="111">
        <v>0.11700000000000001</v>
      </c>
      <c r="J47" s="111">
        <v>0.43099999999999999</v>
      </c>
      <c r="K47" s="111">
        <v>5.7336351482499999E-2</v>
      </c>
      <c r="L47" s="134">
        <f t="shared" si="0"/>
        <v>0.10461399570325342</v>
      </c>
      <c r="M47" s="134">
        <f t="shared" si="1"/>
        <v>0.2</v>
      </c>
      <c r="N47" s="134">
        <f t="shared" si="2"/>
        <v>0</v>
      </c>
    </row>
    <row r="48" spans="1:14">
      <c r="A48" s="110" t="s">
        <v>226</v>
      </c>
      <c r="B48" s="110" t="s">
        <v>91</v>
      </c>
      <c r="C48" s="110" t="s">
        <v>150</v>
      </c>
      <c r="D48" s="110">
        <v>5300</v>
      </c>
      <c r="E48" s="111">
        <v>0.22</v>
      </c>
      <c r="F48" s="111">
        <v>50.8</v>
      </c>
      <c r="G48" s="111">
        <v>0</v>
      </c>
      <c r="H48" s="111">
        <v>0.505</v>
      </c>
      <c r="I48" s="111">
        <v>6.8000000000000005E-2</v>
      </c>
      <c r="J48" s="111">
        <v>5.2999999999999999E-2</v>
      </c>
      <c r="K48" s="111">
        <v>0.19847536466499999</v>
      </c>
      <c r="L48" s="134">
        <f t="shared" si="0"/>
        <v>4.4531255985337158E-2</v>
      </c>
      <c r="M48" s="134">
        <f t="shared" si="1"/>
        <v>0.1</v>
      </c>
      <c r="N48" s="134">
        <f t="shared" si="2"/>
        <v>0.1</v>
      </c>
    </row>
    <row r="49" spans="1:14">
      <c r="A49" s="110" t="s">
        <v>226</v>
      </c>
      <c r="B49" s="110" t="s">
        <v>91</v>
      </c>
      <c r="C49" s="110" t="s">
        <v>150</v>
      </c>
      <c r="D49" s="110">
        <v>3100</v>
      </c>
      <c r="E49" s="111">
        <v>0.22</v>
      </c>
      <c r="F49" s="111">
        <v>50.8</v>
      </c>
      <c r="G49" s="111">
        <v>0</v>
      </c>
      <c r="H49" s="111">
        <v>0.69099999999999995</v>
      </c>
      <c r="I49" s="111">
        <v>3.5999999999999997E-2</v>
      </c>
      <c r="J49" s="111">
        <v>0.26200000000000001</v>
      </c>
      <c r="K49" s="111">
        <v>2.3526127049399999</v>
      </c>
      <c r="L49" s="134">
        <f t="shared" si="0"/>
        <v>2.6093611714724516</v>
      </c>
      <c r="M49" s="134">
        <f t="shared" si="1"/>
        <v>4.9000000000000004</v>
      </c>
      <c r="N49" s="134">
        <f t="shared" si="2"/>
        <v>0.8</v>
      </c>
    </row>
    <row r="50" spans="1:14">
      <c r="A50" s="110" t="s">
        <v>226</v>
      </c>
      <c r="B50" s="110" t="s">
        <v>93</v>
      </c>
      <c r="C50" s="110" t="s">
        <v>150</v>
      </c>
      <c r="D50" s="110">
        <v>5120</v>
      </c>
      <c r="E50" s="111">
        <v>0.22</v>
      </c>
      <c r="F50" s="111">
        <v>50.8</v>
      </c>
      <c r="G50" s="111">
        <v>0</v>
      </c>
      <c r="H50" s="111">
        <v>0.505</v>
      </c>
      <c r="I50" s="111">
        <v>6.8000000000000005E-2</v>
      </c>
      <c r="J50" s="111">
        <v>5.2999999999999999E-2</v>
      </c>
      <c r="K50" s="111">
        <v>2.4230025686800001E-2</v>
      </c>
      <c r="L50" s="134">
        <f t="shared" si="0"/>
        <v>5.4364100965950263E-3</v>
      </c>
      <c r="M50" s="134">
        <f t="shared" si="1"/>
        <v>0</v>
      </c>
      <c r="N50" s="134">
        <f t="shared" si="2"/>
        <v>0</v>
      </c>
    </row>
    <row r="51" spans="1:14">
      <c r="A51" s="110" t="s">
        <v>226</v>
      </c>
      <c r="B51" s="110" t="s">
        <v>93</v>
      </c>
      <c r="C51" s="110" t="s">
        <v>150</v>
      </c>
      <c r="D51" s="110">
        <v>1210</v>
      </c>
      <c r="E51" s="111">
        <v>0.22</v>
      </c>
      <c r="F51" s="111">
        <v>50.8</v>
      </c>
      <c r="G51" s="111">
        <v>0</v>
      </c>
      <c r="H51" s="111">
        <v>1.2450000000000001</v>
      </c>
      <c r="I51" s="111">
        <v>0.21299999999999999</v>
      </c>
      <c r="J51" s="111">
        <v>0.28799999999999998</v>
      </c>
      <c r="K51" s="111">
        <v>7.78456406927</v>
      </c>
      <c r="L51" s="134">
        <f t="shared" si="0"/>
        <v>9.4909405132539835</v>
      </c>
      <c r="M51" s="134">
        <f t="shared" si="1"/>
        <v>32.200000000000003</v>
      </c>
      <c r="N51" s="134">
        <f t="shared" si="2"/>
        <v>7.2</v>
      </c>
    </row>
    <row r="52" spans="1:14">
      <c r="A52" s="110" t="s">
        <v>226</v>
      </c>
      <c r="B52" s="110" t="s">
        <v>95</v>
      </c>
      <c r="C52" s="110" t="s">
        <v>150</v>
      </c>
      <c r="D52" s="110">
        <v>1210</v>
      </c>
      <c r="E52" s="111">
        <v>0.22</v>
      </c>
      <c r="F52" s="111">
        <v>50.8</v>
      </c>
      <c r="G52" s="111">
        <v>0</v>
      </c>
      <c r="H52" s="111">
        <v>1.2450000000000001</v>
      </c>
      <c r="I52" s="111">
        <v>0.21299999999999999</v>
      </c>
      <c r="J52" s="111">
        <v>0.28799999999999998</v>
      </c>
      <c r="K52" s="111">
        <v>50.992292204800002</v>
      </c>
      <c r="L52" s="134">
        <f t="shared" si="0"/>
        <v>62.169802656092152</v>
      </c>
      <c r="M52" s="134">
        <f t="shared" si="1"/>
        <v>210.6</v>
      </c>
      <c r="N52" s="134">
        <f t="shared" si="2"/>
        <v>47.3</v>
      </c>
    </row>
    <row r="53" spans="1:14">
      <c r="A53" s="110" t="s">
        <v>226</v>
      </c>
      <c r="B53" s="110" t="s">
        <v>95</v>
      </c>
      <c r="C53" s="110" t="s">
        <v>150</v>
      </c>
      <c r="D53" s="110">
        <v>1411</v>
      </c>
      <c r="E53" s="111">
        <v>0.22</v>
      </c>
      <c r="F53" s="111">
        <v>50.8</v>
      </c>
      <c r="G53" s="111">
        <v>0</v>
      </c>
      <c r="H53" s="111">
        <v>1.4430000000000001</v>
      </c>
      <c r="I53" s="111">
        <v>0.22500000000000001</v>
      </c>
      <c r="J53" s="111">
        <v>0.43099999999999999</v>
      </c>
      <c r="K53" s="111">
        <v>0.62936490296699998</v>
      </c>
      <c r="L53" s="134">
        <f t="shared" si="0"/>
        <v>1.1483182231234894</v>
      </c>
      <c r="M53" s="134">
        <f t="shared" si="1"/>
        <v>4.5</v>
      </c>
      <c r="N53" s="134">
        <f t="shared" si="2"/>
        <v>0.8</v>
      </c>
    </row>
    <row r="54" spans="1:14">
      <c r="A54" s="110" t="s">
        <v>226</v>
      </c>
      <c r="B54" s="110" t="s">
        <v>95</v>
      </c>
      <c r="C54" s="110" t="s">
        <v>150</v>
      </c>
      <c r="D54" s="110">
        <v>6410</v>
      </c>
      <c r="E54" s="111">
        <v>0.22</v>
      </c>
      <c r="F54" s="111">
        <v>50.8</v>
      </c>
      <c r="G54" s="111">
        <v>0</v>
      </c>
      <c r="H54" s="111">
        <v>0.60699999999999998</v>
      </c>
      <c r="I54" s="111">
        <v>3.3000000000000002E-2</v>
      </c>
      <c r="J54" s="111">
        <v>2.5999999999999999E-2</v>
      </c>
      <c r="K54" s="111">
        <v>2.8248832431600001E-4</v>
      </c>
      <c r="L54" s="134">
        <f t="shared" si="0"/>
        <v>3.1092548229714399E-5</v>
      </c>
      <c r="M54" s="134">
        <f t="shared" si="1"/>
        <v>0</v>
      </c>
      <c r="N54" s="134">
        <f t="shared" si="2"/>
        <v>0</v>
      </c>
    </row>
    <row r="55" spans="1:14">
      <c r="A55" s="110" t="s">
        <v>226</v>
      </c>
      <c r="B55" s="110" t="s">
        <v>95</v>
      </c>
      <c r="C55" s="110" t="s">
        <v>150</v>
      </c>
      <c r="D55" s="110">
        <v>6410</v>
      </c>
      <c r="E55" s="111">
        <v>0.22</v>
      </c>
      <c r="F55" s="111">
        <v>50.8</v>
      </c>
      <c r="G55" s="111">
        <v>0</v>
      </c>
      <c r="H55" s="111">
        <v>0.60699999999999998</v>
      </c>
      <c r="I55" s="111">
        <v>3.3000000000000002E-2</v>
      </c>
      <c r="J55" s="111">
        <v>2.5999999999999999E-2</v>
      </c>
      <c r="K55" s="111">
        <v>4.5151101977199999E-4</v>
      </c>
      <c r="L55" s="134">
        <f t="shared" si="0"/>
        <v>4.9696312909571463E-5</v>
      </c>
      <c r="M55" s="134">
        <f t="shared" si="1"/>
        <v>0</v>
      </c>
      <c r="N55" s="134">
        <f t="shared" si="2"/>
        <v>0</v>
      </c>
    </row>
    <row r="56" spans="1:14">
      <c r="A56" s="110" t="s">
        <v>226</v>
      </c>
      <c r="B56" s="110" t="s">
        <v>95</v>
      </c>
      <c r="C56" s="110" t="s">
        <v>150</v>
      </c>
      <c r="D56" s="110">
        <v>6410</v>
      </c>
      <c r="E56" s="111">
        <v>0.22</v>
      </c>
      <c r="F56" s="111">
        <v>50.8</v>
      </c>
      <c r="G56" s="111">
        <v>0</v>
      </c>
      <c r="H56" s="111">
        <v>0.60699999999999998</v>
      </c>
      <c r="I56" s="111">
        <v>3.3000000000000002E-2</v>
      </c>
      <c r="J56" s="111">
        <v>2.5999999999999999E-2</v>
      </c>
      <c r="K56" s="111">
        <v>6.2777482992799996E-5</v>
      </c>
      <c r="L56" s="134">
        <f t="shared" si="0"/>
        <v>6.909708294740853E-6</v>
      </c>
      <c r="M56" s="134">
        <f t="shared" si="1"/>
        <v>0</v>
      </c>
      <c r="N56" s="134">
        <f t="shared" si="2"/>
        <v>0</v>
      </c>
    </row>
    <row r="57" spans="1:14">
      <c r="A57" s="110" t="s">
        <v>226</v>
      </c>
      <c r="B57" s="110" t="s">
        <v>95</v>
      </c>
      <c r="C57" s="110" t="s">
        <v>150</v>
      </c>
      <c r="D57" s="110">
        <v>6410</v>
      </c>
      <c r="E57" s="111">
        <v>0.22</v>
      </c>
      <c r="F57" s="111">
        <v>50.8</v>
      </c>
      <c r="G57" s="111">
        <v>0</v>
      </c>
      <c r="H57" s="111">
        <v>0.60699999999999998</v>
      </c>
      <c r="I57" s="111">
        <v>3.3000000000000002E-2</v>
      </c>
      <c r="J57" s="111">
        <v>2.5999999999999999E-2</v>
      </c>
      <c r="K57" s="111">
        <v>1.0529961465500001E-2</v>
      </c>
      <c r="L57" s="134">
        <f t="shared" si="0"/>
        <v>1.1589977586360333E-3</v>
      </c>
      <c r="M57" s="134">
        <f t="shared" si="1"/>
        <v>0</v>
      </c>
      <c r="N57" s="134">
        <f t="shared" si="2"/>
        <v>0</v>
      </c>
    </row>
    <row r="58" spans="1:14">
      <c r="A58" s="110" t="s">
        <v>226</v>
      </c>
      <c r="B58" s="110" t="s">
        <v>95</v>
      </c>
      <c r="C58" s="110" t="s">
        <v>150</v>
      </c>
      <c r="D58" s="110">
        <v>1400</v>
      </c>
      <c r="E58" s="111">
        <v>0.22</v>
      </c>
      <c r="F58" s="111">
        <v>50.8</v>
      </c>
      <c r="G58" s="111">
        <v>0</v>
      </c>
      <c r="H58" s="111">
        <v>0.70899999999999996</v>
      </c>
      <c r="I58" s="111">
        <v>0.11700000000000001</v>
      </c>
      <c r="J58" s="111">
        <v>0.43099999999999999</v>
      </c>
      <c r="K58" s="111">
        <v>0.68874182167200004</v>
      </c>
      <c r="L58" s="134">
        <f t="shared" si="0"/>
        <v>1.2566553697620089</v>
      </c>
      <c r="M58" s="134">
        <f t="shared" si="1"/>
        <v>2.4</v>
      </c>
      <c r="N58" s="134">
        <f t="shared" si="2"/>
        <v>0.6</v>
      </c>
    </row>
    <row r="59" spans="1:14">
      <c r="A59" s="110" t="s">
        <v>226</v>
      </c>
      <c r="B59" s="110" t="s">
        <v>93</v>
      </c>
      <c r="C59" s="110" t="s">
        <v>150</v>
      </c>
      <c r="D59" s="110">
        <v>1210</v>
      </c>
      <c r="E59" s="111">
        <v>0.22</v>
      </c>
      <c r="F59" s="111">
        <v>50.8</v>
      </c>
      <c r="G59" s="111">
        <v>0</v>
      </c>
      <c r="H59" s="111">
        <v>1.2450000000000001</v>
      </c>
      <c r="I59" s="111">
        <v>0.21299999999999999</v>
      </c>
      <c r="J59" s="111">
        <v>0.28799999999999998</v>
      </c>
      <c r="K59" s="111">
        <v>2.1069216772099999</v>
      </c>
      <c r="L59" s="134">
        <f t="shared" si="0"/>
        <v>2.5687589088544316</v>
      </c>
      <c r="M59" s="134">
        <f t="shared" si="1"/>
        <v>8.6999999999999993</v>
      </c>
      <c r="N59" s="134">
        <f t="shared" si="2"/>
        <v>2</v>
      </c>
    </row>
    <row r="60" spans="1:14">
      <c r="A60" s="110" t="s">
        <v>226</v>
      </c>
      <c r="B60" s="110" t="s">
        <v>93</v>
      </c>
      <c r="C60" s="110" t="s">
        <v>150</v>
      </c>
      <c r="D60" s="110">
        <v>6410</v>
      </c>
      <c r="E60" s="111">
        <v>0.22</v>
      </c>
      <c r="F60" s="111">
        <v>50.8</v>
      </c>
      <c r="G60" s="111">
        <v>0</v>
      </c>
      <c r="H60" s="111">
        <v>0.60699999999999998</v>
      </c>
      <c r="I60" s="111">
        <v>3.3000000000000002E-2</v>
      </c>
      <c r="J60" s="111">
        <v>2.5999999999999999E-2</v>
      </c>
      <c r="K60" s="111">
        <v>0.103266437929</v>
      </c>
      <c r="L60" s="134">
        <f t="shared" si="0"/>
        <v>1.1366192601385267E-2</v>
      </c>
      <c r="M60" s="134">
        <f t="shared" si="1"/>
        <v>0</v>
      </c>
      <c r="N60" s="134">
        <f t="shared" si="2"/>
        <v>0</v>
      </c>
    </row>
    <row r="61" spans="1:14">
      <c r="A61" s="110" t="s">
        <v>226</v>
      </c>
      <c r="B61" s="110" t="s">
        <v>95</v>
      </c>
      <c r="C61" s="110" t="s">
        <v>150</v>
      </c>
      <c r="D61" s="110">
        <v>1110</v>
      </c>
      <c r="E61" s="111">
        <v>0.22</v>
      </c>
      <c r="F61" s="111">
        <v>50.8</v>
      </c>
      <c r="G61" s="111">
        <v>0</v>
      </c>
      <c r="H61" s="111">
        <v>0.96799999999999997</v>
      </c>
      <c r="I61" s="111">
        <v>0.125</v>
      </c>
      <c r="J61" s="111">
        <v>0.28799999999999998</v>
      </c>
      <c r="K61" s="111">
        <v>23.703348458899999</v>
      </c>
      <c r="L61" s="134">
        <f t="shared" si="0"/>
        <v>28.899122441090878</v>
      </c>
      <c r="M61" s="134">
        <f t="shared" si="1"/>
        <v>76.099999999999994</v>
      </c>
      <c r="N61" s="134">
        <f t="shared" si="2"/>
        <v>15</v>
      </c>
    </row>
    <row r="62" spans="1:14">
      <c r="A62" s="110" t="s">
        <v>226</v>
      </c>
      <c r="B62" s="110" t="s">
        <v>95</v>
      </c>
      <c r="C62" s="110" t="s">
        <v>150</v>
      </c>
      <c r="D62" s="110">
        <v>6410</v>
      </c>
      <c r="E62" s="111">
        <v>0.22</v>
      </c>
      <c r="F62" s="111">
        <v>50.8</v>
      </c>
      <c r="G62" s="111">
        <v>0</v>
      </c>
      <c r="H62" s="111">
        <v>0.60699999999999998</v>
      </c>
      <c r="I62" s="111">
        <v>3.3000000000000002E-2</v>
      </c>
      <c r="J62" s="111">
        <v>2.5999999999999999E-2</v>
      </c>
      <c r="K62" s="111">
        <v>6.1584890933599999E-2</v>
      </c>
      <c r="L62" s="134">
        <f t="shared" si="0"/>
        <v>6.7784436620915737E-3</v>
      </c>
      <c r="M62" s="134">
        <f t="shared" si="1"/>
        <v>0</v>
      </c>
      <c r="N62" s="134">
        <f t="shared" si="2"/>
        <v>0</v>
      </c>
    </row>
    <row r="63" spans="1:14">
      <c r="A63" s="110" t="s">
        <v>226</v>
      </c>
      <c r="B63" s="110" t="s">
        <v>95</v>
      </c>
      <c r="C63" s="110" t="s">
        <v>99</v>
      </c>
      <c r="D63" s="110">
        <v>8140</v>
      </c>
      <c r="E63" s="111">
        <v>0.8</v>
      </c>
      <c r="F63" s="111">
        <v>49.9</v>
      </c>
      <c r="G63" s="111">
        <v>0</v>
      </c>
      <c r="H63" s="111">
        <v>0.98599999999999999</v>
      </c>
      <c r="I63" s="111">
        <v>0.14299999999999999</v>
      </c>
      <c r="J63" s="111">
        <v>0.44600000000000001</v>
      </c>
      <c r="K63" s="111">
        <v>7.40249621065E-5</v>
      </c>
      <c r="L63" s="134">
        <f t="shared" si="0"/>
        <v>1.3728792847208333E-4</v>
      </c>
      <c r="M63" s="134">
        <f t="shared" si="1"/>
        <v>0</v>
      </c>
      <c r="N63" s="134">
        <f t="shared" si="2"/>
        <v>0</v>
      </c>
    </row>
    <row r="64" spans="1:14">
      <c r="A64" s="110" t="s">
        <v>226</v>
      </c>
      <c r="B64" s="110" t="s">
        <v>95</v>
      </c>
      <c r="C64" s="110" t="s">
        <v>150</v>
      </c>
      <c r="D64" s="110">
        <v>8140</v>
      </c>
      <c r="E64" s="111">
        <v>0.22</v>
      </c>
      <c r="F64" s="111">
        <v>50.8</v>
      </c>
      <c r="G64" s="111">
        <v>0</v>
      </c>
      <c r="H64" s="111">
        <v>0.98599999999999999</v>
      </c>
      <c r="I64" s="111">
        <v>0.14299999999999999</v>
      </c>
      <c r="J64" s="111">
        <v>0.44600000000000001</v>
      </c>
      <c r="K64" s="111">
        <v>1.7371488265499999</v>
      </c>
      <c r="L64" s="134">
        <f t="shared" si="0"/>
        <v>3.2798527944481699</v>
      </c>
      <c r="M64" s="134">
        <f t="shared" si="1"/>
        <v>8.8000000000000007</v>
      </c>
      <c r="N64" s="134">
        <f t="shared" si="2"/>
        <v>1.7</v>
      </c>
    </row>
    <row r="65" spans="1:14">
      <c r="A65" s="110" t="s">
        <v>226</v>
      </c>
      <c r="B65" s="110" t="s">
        <v>95</v>
      </c>
      <c r="C65" s="110" t="s">
        <v>150</v>
      </c>
      <c r="D65" s="110">
        <v>6410</v>
      </c>
      <c r="E65" s="111">
        <v>0.22</v>
      </c>
      <c r="F65" s="111">
        <v>50.8</v>
      </c>
      <c r="G65" s="111">
        <v>0</v>
      </c>
      <c r="H65" s="111">
        <v>0.60699999999999998</v>
      </c>
      <c r="I65" s="111">
        <v>3.3000000000000002E-2</v>
      </c>
      <c r="J65" s="111">
        <v>2.5999999999999999E-2</v>
      </c>
      <c r="K65" s="111">
        <v>0.164917766957</v>
      </c>
      <c r="L65" s="134">
        <f t="shared" si="0"/>
        <v>1.8151948883067131E-2</v>
      </c>
      <c r="M65" s="134">
        <f t="shared" si="1"/>
        <v>0</v>
      </c>
      <c r="N65" s="134">
        <f t="shared" si="2"/>
        <v>0</v>
      </c>
    </row>
    <row r="66" spans="1:14">
      <c r="A66" s="110" t="s">
        <v>226</v>
      </c>
      <c r="B66" s="110" t="s">
        <v>95</v>
      </c>
      <c r="C66" s="110" t="s">
        <v>150</v>
      </c>
      <c r="D66" s="110">
        <v>1110</v>
      </c>
      <c r="E66" s="111">
        <v>0.22</v>
      </c>
      <c r="F66" s="111">
        <v>50.8</v>
      </c>
      <c r="G66" s="111">
        <v>0</v>
      </c>
      <c r="H66" s="111">
        <v>0.96799999999999997</v>
      </c>
      <c r="I66" s="111">
        <v>0.125</v>
      </c>
      <c r="J66" s="111">
        <v>0.28799999999999998</v>
      </c>
      <c r="K66" s="111">
        <v>0.11299031687</v>
      </c>
      <c r="L66" s="134">
        <f t="shared" ref="L66:L129" si="3">(F66*J66*K66/12)+(G66*K66)</f>
        <v>0.13775779432790397</v>
      </c>
      <c r="M66" s="134">
        <f t="shared" ref="M66:M129" si="4">ROUND(2.721*H66*L66,1)</f>
        <v>0.4</v>
      </c>
      <c r="N66" s="134">
        <f t="shared" ref="N66:N129" si="5">ROUND((2.721*I66*L66)+(E66*K66),1)</f>
        <v>0.1</v>
      </c>
    </row>
    <row r="67" spans="1:14">
      <c r="A67" s="110" t="s">
        <v>226</v>
      </c>
      <c r="B67" s="110" t="s">
        <v>95</v>
      </c>
      <c r="C67" s="110" t="s">
        <v>150</v>
      </c>
      <c r="D67" s="110">
        <v>6410</v>
      </c>
      <c r="E67" s="111">
        <v>0.22</v>
      </c>
      <c r="F67" s="111">
        <v>50.8</v>
      </c>
      <c r="G67" s="111">
        <v>0</v>
      </c>
      <c r="H67" s="111">
        <v>0.60699999999999998</v>
      </c>
      <c r="I67" s="111">
        <v>3.3000000000000002E-2</v>
      </c>
      <c r="J67" s="111">
        <v>2.5999999999999999E-2</v>
      </c>
      <c r="K67" s="111">
        <v>7.0528040159500002E-3</v>
      </c>
      <c r="L67" s="134">
        <f t="shared" si="3"/>
        <v>7.7627862868889666E-4</v>
      </c>
      <c r="M67" s="134">
        <f t="shared" si="4"/>
        <v>0</v>
      </c>
      <c r="N67" s="134">
        <f t="shared" si="5"/>
        <v>0</v>
      </c>
    </row>
    <row r="68" spans="1:14">
      <c r="A68" s="110" t="s">
        <v>226</v>
      </c>
      <c r="B68" s="110" t="s">
        <v>95</v>
      </c>
      <c r="C68" s="110" t="s">
        <v>150</v>
      </c>
      <c r="D68" s="110">
        <v>1110</v>
      </c>
      <c r="E68" s="111">
        <v>0.22</v>
      </c>
      <c r="F68" s="111">
        <v>50.8</v>
      </c>
      <c r="G68" s="111">
        <v>0</v>
      </c>
      <c r="H68" s="111">
        <v>0.96799999999999997</v>
      </c>
      <c r="I68" s="111">
        <v>0.125</v>
      </c>
      <c r="J68" s="111">
        <v>0.28799999999999998</v>
      </c>
      <c r="K68" s="111">
        <v>14.369632825</v>
      </c>
      <c r="L68" s="134">
        <f t="shared" si="3"/>
        <v>17.519456340239998</v>
      </c>
      <c r="M68" s="134">
        <f t="shared" si="4"/>
        <v>46.1</v>
      </c>
      <c r="N68" s="134">
        <f t="shared" si="5"/>
        <v>9.1</v>
      </c>
    </row>
    <row r="69" spans="1:14">
      <c r="A69" s="110" t="s">
        <v>226</v>
      </c>
      <c r="B69" s="110" t="s">
        <v>95</v>
      </c>
      <c r="C69" s="110" t="s">
        <v>150</v>
      </c>
      <c r="D69" s="110">
        <v>1210</v>
      </c>
      <c r="E69" s="111">
        <v>0.22</v>
      </c>
      <c r="F69" s="111">
        <v>50.8</v>
      </c>
      <c r="G69" s="111">
        <v>0</v>
      </c>
      <c r="H69" s="111">
        <v>1.2450000000000001</v>
      </c>
      <c r="I69" s="111">
        <v>0.21299999999999999</v>
      </c>
      <c r="J69" s="111">
        <v>0.28799999999999998</v>
      </c>
      <c r="K69" s="111">
        <v>24.086709321899999</v>
      </c>
      <c r="L69" s="134">
        <f t="shared" si="3"/>
        <v>29.366516005260475</v>
      </c>
      <c r="M69" s="134">
        <f t="shared" si="4"/>
        <v>99.5</v>
      </c>
      <c r="N69" s="134">
        <f t="shared" si="5"/>
        <v>22.3</v>
      </c>
    </row>
    <row r="70" spans="1:14">
      <c r="A70" s="110" t="s">
        <v>226</v>
      </c>
      <c r="B70" s="110" t="s">
        <v>95</v>
      </c>
      <c r="C70" s="110" t="s">
        <v>150</v>
      </c>
      <c r="D70" s="110">
        <v>3100</v>
      </c>
      <c r="E70" s="111">
        <v>0.22</v>
      </c>
      <c r="F70" s="111">
        <v>50.8</v>
      </c>
      <c r="G70" s="111">
        <v>0</v>
      </c>
      <c r="H70" s="111">
        <v>0.69099999999999995</v>
      </c>
      <c r="I70" s="111">
        <v>3.5999999999999997E-2</v>
      </c>
      <c r="J70" s="111">
        <v>0.26200000000000001</v>
      </c>
      <c r="K70" s="111">
        <v>3.2949804388600001</v>
      </c>
      <c r="L70" s="134">
        <f t="shared" si="3"/>
        <v>3.6545726374209213</v>
      </c>
      <c r="M70" s="134">
        <f t="shared" si="4"/>
        <v>6.9</v>
      </c>
      <c r="N70" s="134">
        <f t="shared" si="5"/>
        <v>1.1000000000000001</v>
      </c>
    </row>
    <row r="71" spans="1:14">
      <c r="A71" s="110" t="s">
        <v>226</v>
      </c>
      <c r="B71" s="110" t="s">
        <v>95</v>
      </c>
      <c r="C71" s="110" t="s">
        <v>150</v>
      </c>
      <c r="D71" s="110">
        <v>1110</v>
      </c>
      <c r="E71" s="111">
        <v>0.22</v>
      </c>
      <c r="F71" s="111">
        <v>50.8</v>
      </c>
      <c r="G71" s="111">
        <v>0</v>
      </c>
      <c r="H71" s="111">
        <v>0.96799999999999997</v>
      </c>
      <c r="I71" s="111">
        <v>0.125</v>
      </c>
      <c r="J71" s="111">
        <v>0.28799999999999998</v>
      </c>
      <c r="K71" s="111">
        <v>56.355210886000002</v>
      </c>
      <c r="L71" s="134">
        <f t="shared" si="3"/>
        <v>68.708273112211188</v>
      </c>
      <c r="M71" s="134">
        <f t="shared" si="4"/>
        <v>181</v>
      </c>
      <c r="N71" s="134">
        <f t="shared" si="5"/>
        <v>35.799999999999997</v>
      </c>
    </row>
    <row r="72" spans="1:14">
      <c r="A72" s="110" t="s">
        <v>226</v>
      </c>
      <c r="B72" s="110" t="s">
        <v>95</v>
      </c>
      <c r="C72" s="110" t="s">
        <v>150</v>
      </c>
      <c r="D72" s="110">
        <v>1210</v>
      </c>
      <c r="E72" s="111">
        <v>0.22</v>
      </c>
      <c r="F72" s="111">
        <v>50.8</v>
      </c>
      <c r="G72" s="111">
        <v>0</v>
      </c>
      <c r="H72" s="111">
        <v>1.2450000000000001</v>
      </c>
      <c r="I72" s="111">
        <v>0.21299999999999999</v>
      </c>
      <c r="J72" s="111">
        <v>0.28799999999999998</v>
      </c>
      <c r="K72" s="111">
        <v>4.3243045349499996</v>
      </c>
      <c r="L72" s="134">
        <f t="shared" si="3"/>
        <v>5.272192089011039</v>
      </c>
      <c r="M72" s="134">
        <f t="shared" si="4"/>
        <v>17.899999999999999</v>
      </c>
      <c r="N72" s="134">
        <f t="shared" si="5"/>
        <v>4</v>
      </c>
    </row>
    <row r="73" spans="1:14">
      <c r="A73" s="110" t="s">
        <v>226</v>
      </c>
      <c r="B73" s="110" t="s">
        <v>95</v>
      </c>
      <c r="C73" s="110" t="s">
        <v>150</v>
      </c>
      <c r="D73" s="110">
        <v>1210</v>
      </c>
      <c r="E73" s="111">
        <v>0.22</v>
      </c>
      <c r="F73" s="111">
        <v>50.8</v>
      </c>
      <c r="G73" s="111">
        <v>0</v>
      </c>
      <c r="H73" s="111">
        <v>1.2450000000000001</v>
      </c>
      <c r="I73" s="111">
        <v>0.21299999999999999</v>
      </c>
      <c r="J73" s="111">
        <v>0.28799999999999998</v>
      </c>
      <c r="K73" s="111">
        <v>14.450301831199999</v>
      </c>
      <c r="L73" s="134">
        <f t="shared" si="3"/>
        <v>17.617807992599037</v>
      </c>
      <c r="M73" s="134">
        <f t="shared" si="4"/>
        <v>59.7</v>
      </c>
      <c r="N73" s="134">
        <f t="shared" si="5"/>
        <v>13.4</v>
      </c>
    </row>
    <row r="74" spans="1:14">
      <c r="A74" s="110" t="s">
        <v>226</v>
      </c>
      <c r="B74" s="110" t="s">
        <v>95</v>
      </c>
      <c r="C74" s="110" t="s">
        <v>150</v>
      </c>
      <c r="D74" s="110">
        <v>3100</v>
      </c>
      <c r="E74" s="111">
        <v>0.22</v>
      </c>
      <c r="F74" s="111">
        <v>50.8</v>
      </c>
      <c r="G74" s="111">
        <v>0</v>
      </c>
      <c r="H74" s="111">
        <v>0.69099999999999995</v>
      </c>
      <c r="I74" s="111">
        <v>3.5999999999999997E-2</v>
      </c>
      <c r="J74" s="111">
        <v>0.26200000000000001</v>
      </c>
      <c r="K74" s="111">
        <v>1.08037149982</v>
      </c>
      <c r="L74" s="134">
        <f t="shared" si="3"/>
        <v>1.1982760428336894</v>
      </c>
      <c r="M74" s="134">
        <f t="shared" si="4"/>
        <v>2.2999999999999998</v>
      </c>
      <c r="N74" s="134">
        <f t="shared" si="5"/>
        <v>0.4</v>
      </c>
    </row>
    <row r="75" spans="1:14">
      <c r="A75" s="110" t="s">
        <v>226</v>
      </c>
      <c r="B75" s="110" t="s">
        <v>95</v>
      </c>
      <c r="C75" s="110" t="s">
        <v>150</v>
      </c>
      <c r="D75" s="110">
        <v>3100</v>
      </c>
      <c r="E75" s="111">
        <v>0.22</v>
      </c>
      <c r="F75" s="111">
        <v>50.8</v>
      </c>
      <c r="G75" s="111">
        <v>0</v>
      </c>
      <c r="H75" s="111">
        <v>0.69099999999999995</v>
      </c>
      <c r="I75" s="111">
        <v>3.5999999999999997E-2</v>
      </c>
      <c r="J75" s="111">
        <v>0.26200000000000001</v>
      </c>
      <c r="K75" s="111">
        <v>1.7298843806199999</v>
      </c>
      <c r="L75" s="134">
        <f t="shared" si="3"/>
        <v>1.9186724293583293</v>
      </c>
      <c r="M75" s="134">
        <f t="shared" si="4"/>
        <v>3.6</v>
      </c>
      <c r="N75" s="134">
        <f t="shared" si="5"/>
        <v>0.6</v>
      </c>
    </row>
    <row r="76" spans="1:14">
      <c r="A76" s="110" t="s">
        <v>226</v>
      </c>
      <c r="B76" s="110" t="s">
        <v>95</v>
      </c>
      <c r="C76" s="110" t="s">
        <v>99</v>
      </c>
      <c r="D76" s="110">
        <v>4110</v>
      </c>
      <c r="E76" s="111">
        <v>0.8</v>
      </c>
      <c r="F76" s="111">
        <v>49.9</v>
      </c>
      <c r="G76" s="111">
        <v>0</v>
      </c>
      <c r="H76" s="111">
        <v>0.69099999999999995</v>
      </c>
      <c r="I76" s="111">
        <v>3.5999999999999997E-2</v>
      </c>
      <c r="J76" s="111">
        <v>0.26200000000000001</v>
      </c>
      <c r="K76" s="111">
        <v>1.76827584041E-3</v>
      </c>
      <c r="L76" s="134">
        <f t="shared" si="3"/>
        <v>1.9265070568626882E-3</v>
      </c>
      <c r="M76" s="134">
        <f t="shared" si="4"/>
        <v>0</v>
      </c>
      <c r="N76" s="134">
        <f t="shared" si="5"/>
        <v>0</v>
      </c>
    </row>
    <row r="77" spans="1:14">
      <c r="A77" s="110" t="s">
        <v>226</v>
      </c>
      <c r="B77" s="110" t="s">
        <v>95</v>
      </c>
      <c r="C77" s="110" t="s">
        <v>99</v>
      </c>
      <c r="D77" s="110">
        <v>1400</v>
      </c>
      <c r="E77" s="111">
        <v>0.8</v>
      </c>
      <c r="F77" s="111">
        <v>49.9</v>
      </c>
      <c r="G77" s="111">
        <v>0</v>
      </c>
      <c r="H77" s="111">
        <v>0.70899999999999996</v>
      </c>
      <c r="I77" s="111">
        <v>0.11700000000000001</v>
      </c>
      <c r="J77" s="111">
        <v>0.43099999999999999</v>
      </c>
      <c r="K77" s="111">
        <v>0.36087131436300002</v>
      </c>
      <c r="L77" s="134">
        <f t="shared" si="3"/>
        <v>0.64676860590613372</v>
      </c>
      <c r="M77" s="134">
        <f t="shared" si="4"/>
        <v>1.2</v>
      </c>
      <c r="N77" s="134">
        <f t="shared" si="5"/>
        <v>0.5</v>
      </c>
    </row>
    <row r="78" spans="1:14">
      <c r="A78" s="110" t="s">
        <v>226</v>
      </c>
      <c r="B78" s="110" t="s">
        <v>95</v>
      </c>
      <c r="C78" s="110" t="s">
        <v>150</v>
      </c>
      <c r="D78" s="110">
        <v>4110</v>
      </c>
      <c r="E78" s="111">
        <v>0.22</v>
      </c>
      <c r="F78" s="111">
        <v>50.8</v>
      </c>
      <c r="G78" s="111">
        <v>0</v>
      </c>
      <c r="H78" s="111">
        <v>0.69099999999999995</v>
      </c>
      <c r="I78" s="111">
        <v>3.5999999999999997E-2</v>
      </c>
      <c r="J78" s="111">
        <v>0.26200000000000001</v>
      </c>
      <c r="K78" s="111">
        <v>1.2237362070799999E-2</v>
      </c>
      <c r="L78" s="134">
        <f t="shared" si="3"/>
        <v>1.3572866184793307E-2</v>
      </c>
      <c r="M78" s="134">
        <f t="shared" si="4"/>
        <v>0</v>
      </c>
      <c r="N78" s="134">
        <f t="shared" si="5"/>
        <v>0</v>
      </c>
    </row>
    <row r="79" spans="1:14">
      <c r="A79" s="110" t="s">
        <v>226</v>
      </c>
      <c r="B79" s="110" t="s">
        <v>95</v>
      </c>
      <c r="C79" s="110" t="s">
        <v>150</v>
      </c>
      <c r="D79" s="110">
        <v>1400</v>
      </c>
      <c r="E79" s="111">
        <v>0.22</v>
      </c>
      <c r="F79" s="111">
        <v>50.8</v>
      </c>
      <c r="G79" s="111">
        <v>0</v>
      </c>
      <c r="H79" s="111">
        <v>0.70899999999999996</v>
      </c>
      <c r="I79" s="111">
        <v>0.11700000000000001</v>
      </c>
      <c r="J79" s="111">
        <v>0.43099999999999999</v>
      </c>
      <c r="K79" s="111">
        <v>5.23178705618</v>
      </c>
      <c r="L79" s="134">
        <f t="shared" si="3"/>
        <v>9.545744269804155</v>
      </c>
      <c r="M79" s="134">
        <f t="shared" si="4"/>
        <v>18.399999999999999</v>
      </c>
      <c r="N79" s="134">
        <f t="shared" si="5"/>
        <v>4.2</v>
      </c>
    </row>
    <row r="80" spans="1:14">
      <c r="A80" s="110" t="s">
        <v>226</v>
      </c>
      <c r="B80" s="110" t="s">
        <v>95</v>
      </c>
      <c r="C80" s="110" t="s">
        <v>150</v>
      </c>
      <c r="D80" s="110">
        <v>1210</v>
      </c>
      <c r="E80" s="111">
        <v>0.22</v>
      </c>
      <c r="F80" s="111">
        <v>50.8</v>
      </c>
      <c r="G80" s="111">
        <v>0</v>
      </c>
      <c r="H80" s="111">
        <v>1.2450000000000001</v>
      </c>
      <c r="I80" s="111">
        <v>0.21299999999999999</v>
      </c>
      <c r="J80" s="111">
        <v>0.28799999999999998</v>
      </c>
      <c r="K80" s="111">
        <v>0.233578594892</v>
      </c>
      <c r="L80" s="134">
        <f t="shared" si="3"/>
        <v>0.28477902289232637</v>
      </c>
      <c r="M80" s="134">
        <f t="shared" si="4"/>
        <v>1</v>
      </c>
      <c r="N80" s="134">
        <f t="shared" si="5"/>
        <v>0.2</v>
      </c>
    </row>
    <row r="81" spans="1:14">
      <c r="A81" s="110" t="s">
        <v>226</v>
      </c>
      <c r="B81" s="110" t="s">
        <v>95</v>
      </c>
      <c r="C81" s="110" t="s">
        <v>150</v>
      </c>
      <c r="D81" s="110">
        <v>1110</v>
      </c>
      <c r="E81" s="111">
        <v>0.22</v>
      </c>
      <c r="F81" s="111">
        <v>50.8</v>
      </c>
      <c r="G81" s="111">
        <v>0</v>
      </c>
      <c r="H81" s="111">
        <v>0.96799999999999997</v>
      </c>
      <c r="I81" s="111">
        <v>0.125</v>
      </c>
      <c r="J81" s="111">
        <v>0.28799999999999998</v>
      </c>
      <c r="K81" s="111">
        <v>1.3691099253400001</v>
      </c>
      <c r="L81" s="134">
        <f t="shared" si="3"/>
        <v>1.669218820974528</v>
      </c>
      <c r="M81" s="134">
        <f t="shared" si="4"/>
        <v>4.4000000000000004</v>
      </c>
      <c r="N81" s="134">
        <f t="shared" si="5"/>
        <v>0.9</v>
      </c>
    </row>
    <row r="82" spans="1:14">
      <c r="A82" s="110" t="s">
        <v>226</v>
      </c>
      <c r="B82" s="110" t="s">
        <v>95</v>
      </c>
      <c r="C82" s="110" t="s">
        <v>150</v>
      </c>
      <c r="D82" s="110">
        <v>6410</v>
      </c>
      <c r="E82" s="111">
        <v>0.22</v>
      </c>
      <c r="F82" s="111">
        <v>50.8</v>
      </c>
      <c r="G82" s="111">
        <v>0</v>
      </c>
      <c r="H82" s="111">
        <v>0.60699999999999998</v>
      </c>
      <c r="I82" s="111">
        <v>3.3000000000000002E-2</v>
      </c>
      <c r="J82" s="111">
        <v>2.5999999999999999E-2</v>
      </c>
      <c r="K82" s="111">
        <v>0.59861688546299996</v>
      </c>
      <c r="L82" s="134">
        <f t="shared" si="3"/>
        <v>6.5887765193294187E-2</v>
      </c>
      <c r="M82" s="134">
        <f t="shared" si="4"/>
        <v>0.1</v>
      </c>
      <c r="N82" s="134">
        <f t="shared" si="5"/>
        <v>0.1</v>
      </c>
    </row>
    <row r="83" spans="1:14">
      <c r="A83" s="110" t="s">
        <v>226</v>
      </c>
      <c r="B83" s="110" t="s">
        <v>95</v>
      </c>
      <c r="C83" s="110" t="s">
        <v>150</v>
      </c>
      <c r="D83" s="110">
        <v>6410</v>
      </c>
      <c r="E83" s="111">
        <v>0.22</v>
      </c>
      <c r="F83" s="111">
        <v>50.8</v>
      </c>
      <c r="G83" s="111">
        <v>0</v>
      </c>
      <c r="H83" s="111">
        <v>0.60699999999999998</v>
      </c>
      <c r="I83" s="111">
        <v>3.3000000000000002E-2</v>
      </c>
      <c r="J83" s="111">
        <v>2.5999999999999999E-2</v>
      </c>
      <c r="K83" s="111">
        <v>0.12894883873900001</v>
      </c>
      <c r="L83" s="134">
        <f t="shared" si="3"/>
        <v>1.4192968850539266E-2</v>
      </c>
      <c r="M83" s="134">
        <f t="shared" si="4"/>
        <v>0</v>
      </c>
      <c r="N83" s="134">
        <f t="shared" si="5"/>
        <v>0</v>
      </c>
    </row>
    <row r="84" spans="1:14">
      <c r="A84" s="110" t="s">
        <v>226</v>
      </c>
      <c r="B84" s="110" t="s">
        <v>95</v>
      </c>
      <c r="C84" s="110" t="s">
        <v>150</v>
      </c>
      <c r="D84" s="110">
        <v>1110</v>
      </c>
      <c r="E84" s="111">
        <v>0.22</v>
      </c>
      <c r="F84" s="111">
        <v>50.8</v>
      </c>
      <c r="G84" s="111">
        <v>0</v>
      </c>
      <c r="H84" s="111">
        <v>0.96799999999999997</v>
      </c>
      <c r="I84" s="111">
        <v>0.125</v>
      </c>
      <c r="J84" s="111">
        <v>0.28799999999999998</v>
      </c>
      <c r="K84" s="111">
        <v>18.5868851814</v>
      </c>
      <c r="L84" s="134">
        <f t="shared" si="3"/>
        <v>22.661130413162876</v>
      </c>
      <c r="M84" s="134">
        <f t="shared" si="4"/>
        <v>59.7</v>
      </c>
      <c r="N84" s="134">
        <f t="shared" si="5"/>
        <v>11.8</v>
      </c>
    </row>
    <row r="85" spans="1:14">
      <c r="A85" s="110" t="s">
        <v>226</v>
      </c>
      <c r="B85" s="110" t="s">
        <v>95</v>
      </c>
      <c r="C85" s="110" t="s">
        <v>150</v>
      </c>
      <c r="D85" s="110">
        <v>1110</v>
      </c>
      <c r="E85" s="111">
        <v>0.22</v>
      </c>
      <c r="F85" s="111">
        <v>50.8</v>
      </c>
      <c r="G85" s="111">
        <v>0</v>
      </c>
      <c r="H85" s="111">
        <v>0.96799999999999997</v>
      </c>
      <c r="I85" s="111">
        <v>0.125</v>
      </c>
      <c r="J85" s="111">
        <v>0.28799999999999998</v>
      </c>
      <c r="K85" s="111">
        <v>12.038809861000001</v>
      </c>
      <c r="L85" s="134">
        <f t="shared" si="3"/>
        <v>14.6777169825312</v>
      </c>
      <c r="M85" s="134">
        <f t="shared" si="4"/>
        <v>38.700000000000003</v>
      </c>
      <c r="N85" s="134">
        <f t="shared" si="5"/>
        <v>7.6</v>
      </c>
    </row>
    <row r="86" spans="1:14">
      <c r="A86" s="110" t="s">
        <v>226</v>
      </c>
      <c r="B86" s="110" t="s">
        <v>95</v>
      </c>
      <c r="C86" s="110" t="s">
        <v>150</v>
      </c>
      <c r="D86" s="110">
        <v>6410</v>
      </c>
      <c r="E86" s="111">
        <v>0.22</v>
      </c>
      <c r="F86" s="111">
        <v>50.8</v>
      </c>
      <c r="G86" s="111">
        <v>0</v>
      </c>
      <c r="H86" s="111">
        <v>0.60699999999999998</v>
      </c>
      <c r="I86" s="111">
        <v>3.3000000000000002E-2</v>
      </c>
      <c r="J86" s="111">
        <v>2.5999999999999999E-2</v>
      </c>
      <c r="K86" s="111">
        <v>1.27302582867</v>
      </c>
      <c r="L86" s="134">
        <f t="shared" si="3"/>
        <v>0.14011770954227801</v>
      </c>
      <c r="M86" s="134">
        <f t="shared" si="4"/>
        <v>0.2</v>
      </c>
      <c r="N86" s="134">
        <f t="shared" si="5"/>
        <v>0.3</v>
      </c>
    </row>
    <row r="87" spans="1:14">
      <c r="A87" s="110" t="s">
        <v>226</v>
      </c>
      <c r="B87" s="110" t="s">
        <v>95</v>
      </c>
      <c r="C87" s="110" t="s">
        <v>150</v>
      </c>
      <c r="D87" s="110">
        <v>6410</v>
      </c>
      <c r="E87" s="111">
        <v>0.22</v>
      </c>
      <c r="F87" s="111">
        <v>50.8</v>
      </c>
      <c r="G87" s="111">
        <v>0</v>
      </c>
      <c r="H87" s="111">
        <v>0.60699999999999998</v>
      </c>
      <c r="I87" s="111">
        <v>3.3000000000000002E-2</v>
      </c>
      <c r="J87" s="111">
        <v>2.5999999999999999E-2</v>
      </c>
      <c r="K87" s="111">
        <v>5.0582213265199999E-5</v>
      </c>
      <c r="L87" s="134">
        <f t="shared" si="3"/>
        <v>5.5674156067230133E-6</v>
      </c>
      <c r="M87" s="134">
        <f t="shared" si="4"/>
        <v>0</v>
      </c>
      <c r="N87" s="134">
        <f t="shared" si="5"/>
        <v>0</v>
      </c>
    </row>
    <row r="88" spans="1:14">
      <c r="A88" s="110" t="s">
        <v>226</v>
      </c>
      <c r="B88" s="110" t="s">
        <v>95</v>
      </c>
      <c r="C88" s="110" t="s">
        <v>99</v>
      </c>
      <c r="D88" s="110">
        <v>8140</v>
      </c>
      <c r="E88" s="111">
        <v>0.8</v>
      </c>
      <c r="F88" s="111">
        <v>49.9</v>
      </c>
      <c r="G88" s="111">
        <v>0</v>
      </c>
      <c r="H88" s="111">
        <v>0.98599999999999999</v>
      </c>
      <c r="I88" s="111">
        <v>0.14299999999999999</v>
      </c>
      <c r="J88" s="111">
        <v>0.44600000000000001</v>
      </c>
      <c r="K88" s="111">
        <v>6.07683859756E-3</v>
      </c>
      <c r="L88" s="134">
        <f t="shared" si="3"/>
        <v>1.1270206143678067E-2</v>
      </c>
      <c r="M88" s="134">
        <f t="shared" si="4"/>
        <v>0</v>
      </c>
      <c r="N88" s="134">
        <f t="shared" si="5"/>
        <v>0</v>
      </c>
    </row>
    <row r="89" spans="1:14">
      <c r="A89" s="110" t="s">
        <v>226</v>
      </c>
      <c r="B89" s="110" t="s">
        <v>95</v>
      </c>
      <c r="C89" s="110" t="s">
        <v>99</v>
      </c>
      <c r="D89" s="110">
        <v>8140</v>
      </c>
      <c r="E89" s="111">
        <v>0.8</v>
      </c>
      <c r="F89" s="111">
        <v>49.9</v>
      </c>
      <c r="G89" s="111">
        <v>0</v>
      </c>
      <c r="H89" s="111">
        <v>0.98599999999999999</v>
      </c>
      <c r="I89" s="111">
        <v>0.14299999999999999</v>
      </c>
      <c r="J89" s="111">
        <v>0.44600000000000001</v>
      </c>
      <c r="K89" s="111">
        <v>3.2372536548700001E-3</v>
      </c>
      <c r="L89" s="134">
        <f t="shared" si="3"/>
        <v>6.0038645825494829E-3</v>
      </c>
      <c r="M89" s="134">
        <f t="shared" si="4"/>
        <v>0</v>
      </c>
      <c r="N89" s="134">
        <f t="shared" si="5"/>
        <v>0</v>
      </c>
    </row>
    <row r="90" spans="1:14">
      <c r="A90" s="110" t="s">
        <v>226</v>
      </c>
      <c r="B90" s="110" t="s">
        <v>95</v>
      </c>
      <c r="C90" s="110" t="s">
        <v>150</v>
      </c>
      <c r="D90" s="110">
        <v>8140</v>
      </c>
      <c r="E90" s="111">
        <v>0.22</v>
      </c>
      <c r="F90" s="111">
        <v>50.8</v>
      </c>
      <c r="G90" s="111">
        <v>0</v>
      </c>
      <c r="H90" s="111">
        <v>0.98599999999999999</v>
      </c>
      <c r="I90" s="111">
        <v>0.14299999999999999</v>
      </c>
      <c r="J90" s="111">
        <v>0.44600000000000001</v>
      </c>
      <c r="K90" s="111">
        <v>8.5238207597999993E-2</v>
      </c>
      <c r="L90" s="134">
        <f t="shared" si="3"/>
        <v>0.1609354184921972</v>
      </c>
      <c r="M90" s="134">
        <f t="shared" si="4"/>
        <v>0.4</v>
      </c>
      <c r="N90" s="134">
        <f t="shared" si="5"/>
        <v>0.1</v>
      </c>
    </row>
    <row r="91" spans="1:14">
      <c r="A91" s="110" t="s">
        <v>226</v>
      </c>
      <c r="B91" s="110" t="s">
        <v>95</v>
      </c>
      <c r="C91" s="110" t="s">
        <v>150</v>
      </c>
      <c r="D91" s="110">
        <v>8140</v>
      </c>
      <c r="E91" s="111">
        <v>0.22</v>
      </c>
      <c r="F91" s="111">
        <v>50.8</v>
      </c>
      <c r="G91" s="111">
        <v>0</v>
      </c>
      <c r="H91" s="111">
        <v>0.98599999999999999</v>
      </c>
      <c r="I91" s="111">
        <v>0.14299999999999999</v>
      </c>
      <c r="J91" s="111">
        <v>0.44600000000000001</v>
      </c>
      <c r="K91" s="111">
        <v>0.69104487366300005</v>
      </c>
      <c r="L91" s="134">
        <f t="shared" si="3"/>
        <v>1.3047387911339883</v>
      </c>
      <c r="M91" s="134">
        <f t="shared" si="4"/>
        <v>3.5</v>
      </c>
      <c r="N91" s="134">
        <f t="shared" si="5"/>
        <v>0.7</v>
      </c>
    </row>
    <row r="92" spans="1:14">
      <c r="A92" s="110" t="s">
        <v>226</v>
      </c>
      <c r="B92" s="110" t="s">
        <v>95</v>
      </c>
      <c r="C92" s="110" t="s">
        <v>150</v>
      </c>
      <c r="D92" s="110">
        <v>8140</v>
      </c>
      <c r="E92" s="111">
        <v>0.22</v>
      </c>
      <c r="F92" s="111">
        <v>50.8</v>
      </c>
      <c r="G92" s="111">
        <v>0</v>
      </c>
      <c r="H92" s="111">
        <v>0.98599999999999999</v>
      </c>
      <c r="I92" s="111">
        <v>0.14299999999999999</v>
      </c>
      <c r="J92" s="111">
        <v>0.44600000000000001</v>
      </c>
      <c r="K92" s="111">
        <v>0.70385464435199996</v>
      </c>
      <c r="L92" s="134">
        <f t="shared" si="3"/>
        <v>1.3289244921795327</v>
      </c>
      <c r="M92" s="134">
        <f t="shared" si="4"/>
        <v>3.6</v>
      </c>
      <c r="N92" s="134">
        <f t="shared" si="5"/>
        <v>0.7</v>
      </c>
    </row>
    <row r="93" spans="1:14">
      <c r="A93" s="110" t="s">
        <v>226</v>
      </c>
      <c r="B93" s="110" t="s">
        <v>95</v>
      </c>
      <c r="C93" s="110" t="s">
        <v>150</v>
      </c>
      <c r="D93" s="110">
        <v>6410</v>
      </c>
      <c r="E93" s="111">
        <v>0.22</v>
      </c>
      <c r="F93" s="111">
        <v>50.8</v>
      </c>
      <c r="G93" s="111">
        <v>0</v>
      </c>
      <c r="H93" s="111">
        <v>0.60699999999999998</v>
      </c>
      <c r="I93" s="111">
        <v>3.3000000000000002E-2</v>
      </c>
      <c r="J93" s="111">
        <v>2.5999999999999999E-2</v>
      </c>
      <c r="K93" s="111">
        <v>2.2557379061800002E-2</v>
      </c>
      <c r="L93" s="134">
        <f t="shared" si="3"/>
        <v>2.4828155220687868E-3</v>
      </c>
      <c r="M93" s="134">
        <f t="shared" si="4"/>
        <v>0</v>
      </c>
      <c r="N93" s="134">
        <f t="shared" si="5"/>
        <v>0</v>
      </c>
    </row>
    <row r="94" spans="1:14">
      <c r="A94" s="110" t="s">
        <v>226</v>
      </c>
      <c r="B94" s="110" t="s">
        <v>95</v>
      </c>
      <c r="C94" s="110" t="s">
        <v>150</v>
      </c>
      <c r="D94" s="110">
        <v>4110</v>
      </c>
      <c r="E94" s="111">
        <v>0.22</v>
      </c>
      <c r="F94" s="111">
        <v>50.8</v>
      </c>
      <c r="G94" s="111">
        <v>0</v>
      </c>
      <c r="H94" s="111">
        <v>0.69099999999999995</v>
      </c>
      <c r="I94" s="111">
        <v>3.5999999999999997E-2</v>
      </c>
      <c r="J94" s="111">
        <v>0.26200000000000001</v>
      </c>
      <c r="K94" s="111">
        <v>3.6811855057099998</v>
      </c>
      <c r="L94" s="134">
        <f t="shared" si="3"/>
        <v>4.0829255505664843</v>
      </c>
      <c r="M94" s="134">
        <f t="shared" si="4"/>
        <v>7.7</v>
      </c>
      <c r="N94" s="134">
        <f t="shared" si="5"/>
        <v>1.2</v>
      </c>
    </row>
    <row r="95" spans="1:14">
      <c r="A95" s="110" t="s">
        <v>226</v>
      </c>
      <c r="B95" s="110" t="s">
        <v>95</v>
      </c>
      <c r="C95" s="110" t="s">
        <v>150</v>
      </c>
      <c r="D95" s="110">
        <v>4110</v>
      </c>
      <c r="E95" s="111">
        <v>0.22</v>
      </c>
      <c r="F95" s="111">
        <v>50.8</v>
      </c>
      <c r="G95" s="111">
        <v>0</v>
      </c>
      <c r="H95" s="111">
        <v>0.69099999999999995</v>
      </c>
      <c r="I95" s="111">
        <v>3.5999999999999997E-2</v>
      </c>
      <c r="J95" s="111">
        <v>0.26200000000000001</v>
      </c>
      <c r="K95" s="111">
        <v>1.95357330547</v>
      </c>
      <c r="L95" s="134">
        <f t="shared" si="3"/>
        <v>2.1667732722069593</v>
      </c>
      <c r="M95" s="134">
        <f t="shared" si="4"/>
        <v>4.0999999999999996</v>
      </c>
      <c r="N95" s="134">
        <f t="shared" si="5"/>
        <v>0.6</v>
      </c>
    </row>
    <row r="96" spans="1:14">
      <c r="A96" s="110" t="s">
        <v>226</v>
      </c>
      <c r="B96" s="110" t="s">
        <v>95</v>
      </c>
      <c r="C96" s="110" t="s">
        <v>150</v>
      </c>
      <c r="D96" s="110">
        <v>4110</v>
      </c>
      <c r="E96" s="111">
        <v>0.22</v>
      </c>
      <c r="F96" s="111">
        <v>50.8</v>
      </c>
      <c r="G96" s="111">
        <v>0</v>
      </c>
      <c r="H96" s="111">
        <v>0.69099999999999995</v>
      </c>
      <c r="I96" s="111">
        <v>3.5999999999999997E-2</v>
      </c>
      <c r="J96" s="111">
        <v>0.26200000000000001</v>
      </c>
      <c r="K96" s="111">
        <v>1.2120017341</v>
      </c>
      <c r="L96" s="134">
        <f t="shared" si="3"/>
        <v>1.3442715233481133</v>
      </c>
      <c r="M96" s="134">
        <f t="shared" si="4"/>
        <v>2.5</v>
      </c>
      <c r="N96" s="134">
        <f t="shared" si="5"/>
        <v>0.4</v>
      </c>
    </row>
    <row r="97" spans="1:14">
      <c r="A97" s="110" t="s">
        <v>226</v>
      </c>
      <c r="B97" s="110" t="s">
        <v>95</v>
      </c>
      <c r="C97" s="110" t="s">
        <v>150</v>
      </c>
      <c r="D97" s="110">
        <v>1110</v>
      </c>
      <c r="E97" s="111">
        <v>0.22</v>
      </c>
      <c r="F97" s="111">
        <v>50.8</v>
      </c>
      <c r="G97" s="111">
        <v>0</v>
      </c>
      <c r="H97" s="111">
        <v>0.96799999999999997</v>
      </c>
      <c r="I97" s="111">
        <v>0.125</v>
      </c>
      <c r="J97" s="111">
        <v>0.28799999999999998</v>
      </c>
      <c r="K97" s="111">
        <v>65.096094432100003</v>
      </c>
      <c r="L97" s="134">
        <f t="shared" si="3"/>
        <v>79.365158331616314</v>
      </c>
      <c r="M97" s="134">
        <f t="shared" si="4"/>
        <v>209</v>
      </c>
      <c r="N97" s="134">
        <f t="shared" si="5"/>
        <v>41.3</v>
      </c>
    </row>
    <row r="98" spans="1:14">
      <c r="A98" s="110" t="s">
        <v>226</v>
      </c>
      <c r="B98" s="110" t="s">
        <v>95</v>
      </c>
      <c r="C98" s="110" t="s">
        <v>150</v>
      </c>
      <c r="D98" s="110">
        <v>8320</v>
      </c>
      <c r="E98" s="111">
        <v>0.22</v>
      </c>
      <c r="F98" s="111">
        <v>50.8</v>
      </c>
      <c r="G98" s="111">
        <v>0</v>
      </c>
      <c r="H98" s="111">
        <v>0.70899999999999996</v>
      </c>
      <c r="I98" s="111">
        <v>0.11700000000000001</v>
      </c>
      <c r="J98" s="111">
        <v>0.26200000000000001</v>
      </c>
      <c r="K98" s="111">
        <v>6.7349130587600001</v>
      </c>
      <c r="L98" s="134">
        <f t="shared" si="3"/>
        <v>7.4699165705726749</v>
      </c>
      <c r="M98" s="134">
        <f t="shared" si="4"/>
        <v>14.4</v>
      </c>
      <c r="N98" s="134">
        <f t="shared" si="5"/>
        <v>3.9</v>
      </c>
    </row>
    <row r="99" spans="1:14">
      <c r="A99" s="110" t="s">
        <v>226</v>
      </c>
      <c r="B99" s="110" t="s">
        <v>95</v>
      </c>
      <c r="C99" s="110" t="s">
        <v>150</v>
      </c>
      <c r="D99" s="110">
        <v>1210</v>
      </c>
      <c r="E99" s="111">
        <v>0.22</v>
      </c>
      <c r="F99" s="111">
        <v>50.8</v>
      </c>
      <c r="G99" s="111">
        <v>0</v>
      </c>
      <c r="H99" s="111">
        <v>1.2450000000000001</v>
      </c>
      <c r="I99" s="111">
        <v>0.21299999999999999</v>
      </c>
      <c r="J99" s="111">
        <v>0.28799999999999998</v>
      </c>
      <c r="K99" s="111">
        <v>26.133144830100001</v>
      </c>
      <c r="L99" s="134">
        <f t="shared" si="3"/>
        <v>31.861530176857915</v>
      </c>
      <c r="M99" s="134">
        <f t="shared" si="4"/>
        <v>107.9</v>
      </c>
      <c r="N99" s="134">
        <f t="shared" si="5"/>
        <v>24.2</v>
      </c>
    </row>
    <row r="100" spans="1:14">
      <c r="A100" s="110" t="s">
        <v>226</v>
      </c>
      <c r="B100" s="110" t="s">
        <v>95</v>
      </c>
      <c r="C100" s="110" t="s">
        <v>150</v>
      </c>
      <c r="D100" s="110">
        <v>1210</v>
      </c>
      <c r="E100" s="111">
        <v>0.22</v>
      </c>
      <c r="F100" s="111">
        <v>50.8</v>
      </c>
      <c r="G100" s="111">
        <v>0</v>
      </c>
      <c r="H100" s="111">
        <v>1.2450000000000001</v>
      </c>
      <c r="I100" s="111">
        <v>0.21299999999999999</v>
      </c>
      <c r="J100" s="111">
        <v>0.28799999999999998</v>
      </c>
      <c r="K100" s="111">
        <v>8.1157117676199997E-4</v>
      </c>
      <c r="L100" s="134">
        <f t="shared" si="3"/>
        <v>9.8946757870823038E-4</v>
      </c>
      <c r="M100" s="134">
        <f t="shared" si="4"/>
        <v>0</v>
      </c>
      <c r="N100" s="134">
        <f t="shared" si="5"/>
        <v>0</v>
      </c>
    </row>
    <row r="101" spans="1:14">
      <c r="A101" s="110" t="s">
        <v>226</v>
      </c>
      <c r="B101" s="110" t="s">
        <v>95</v>
      </c>
      <c r="C101" s="110" t="s">
        <v>150</v>
      </c>
      <c r="D101" s="110">
        <v>1400</v>
      </c>
      <c r="E101" s="111">
        <v>0.22</v>
      </c>
      <c r="F101" s="111">
        <v>50.8</v>
      </c>
      <c r="G101" s="111">
        <v>0</v>
      </c>
      <c r="H101" s="111">
        <v>0.70899999999999996</v>
      </c>
      <c r="I101" s="111">
        <v>0.11700000000000001</v>
      </c>
      <c r="J101" s="111">
        <v>0.43099999999999999</v>
      </c>
      <c r="K101" s="111">
        <v>16.7164939205</v>
      </c>
      <c r="L101" s="134">
        <f t="shared" si="3"/>
        <v>30.500357590880284</v>
      </c>
      <c r="M101" s="134">
        <f t="shared" si="4"/>
        <v>58.8</v>
      </c>
      <c r="N101" s="134">
        <f t="shared" si="5"/>
        <v>13.4</v>
      </c>
    </row>
    <row r="102" spans="1:14">
      <c r="A102" s="110" t="s">
        <v>226</v>
      </c>
      <c r="B102" s="110" t="s">
        <v>91</v>
      </c>
      <c r="C102" s="110" t="s">
        <v>150</v>
      </c>
      <c r="D102" s="110">
        <v>1210</v>
      </c>
      <c r="E102" s="111">
        <v>0.22</v>
      </c>
      <c r="F102" s="111">
        <v>50.8</v>
      </c>
      <c r="G102" s="111">
        <v>0</v>
      </c>
      <c r="H102" s="111">
        <v>1.2450000000000001</v>
      </c>
      <c r="I102" s="111">
        <v>0.21299999999999999</v>
      </c>
      <c r="J102" s="111">
        <v>0.28799999999999998</v>
      </c>
      <c r="K102" s="111">
        <v>1.8351270175600001</v>
      </c>
      <c r="L102" s="134">
        <f t="shared" si="3"/>
        <v>2.2373868598091518</v>
      </c>
      <c r="M102" s="134">
        <f t="shared" si="4"/>
        <v>7.6</v>
      </c>
      <c r="N102" s="134">
        <f t="shared" si="5"/>
        <v>1.7</v>
      </c>
    </row>
    <row r="103" spans="1:14">
      <c r="A103" s="110" t="s">
        <v>226</v>
      </c>
      <c r="B103" s="110" t="s">
        <v>91</v>
      </c>
      <c r="C103" s="110" t="s">
        <v>150</v>
      </c>
      <c r="D103" s="110">
        <v>7430</v>
      </c>
      <c r="E103" s="111">
        <v>0.22</v>
      </c>
      <c r="F103" s="111">
        <v>50.8</v>
      </c>
      <c r="G103" s="111">
        <v>0</v>
      </c>
      <c r="H103" s="111">
        <v>0.70899999999999996</v>
      </c>
      <c r="I103" s="111">
        <v>9.8000000000000004E-2</v>
      </c>
      <c r="J103" s="111">
        <v>0.26200000000000001</v>
      </c>
      <c r="K103" s="111">
        <v>6.8818443264700005E-2</v>
      </c>
      <c r="L103" s="134">
        <f t="shared" si="3"/>
        <v>7.63288293729876E-2</v>
      </c>
      <c r="M103" s="134">
        <f t="shared" si="4"/>
        <v>0.1</v>
      </c>
      <c r="N103" s="134">
        <f t="shared" si="5"/>
        <v>0</v>
      </c>
    </row>
    <row r="104" spans="1:14">
      <c r="A104" s="110" t="s">
        <v>226</v>
      </c>
      <c r="B104" s="110" t="s">
        <v>91</v>
      </c>
      <c r="C104" s="110" t="s">
        <v>150</v>
      </c>
      <c r="D104" s="110">
        <v>1210</v>
      </c>
      <c r="E104" s="111">
        <v>0.22</v>
      </c>
      <c r="F104" s="111">
        <v>50.8</v>
      </c>
      <c r="G104" s="111">
        <v>0</v>
      </c>
      <c r="H104" s="111">
        <v>1.2450000000000001</v>
      </c>
      <c r="I104" s="111">
        <v>0.21299999999999999</v>
      </c>
      <c r="J104" s="111">
        <v>0.28799999999999998</v>
      </c>
      <c r="K104" s="111">
        <v>1.6268131936500001E-2</v>
      </c>
      <c r="L104" s="134">
        <f t="shared" si="3"/>
        <v>1.9834106456980798E-2</v>
      </c>
      <c r="M104" s="134">
        <f t="shared" si="4"/>
        <v>0.1</v>
      </c>
      <c r="N104" s="134">
        <f t="shared" si="5"/>
        <v>0</v>
      </c>
    </row>
    <row r="105" spans="1:14">
      <c r="A105" s="110" t="s">
        <v>226</v>
      </c>
      <c r="B105" s="110" t="s">
        <v>95</v>
      </c>
      <c r="C105" s="110" t="s">
        <v>150</v>
      </c>
      <c r="D105" s="110">
        <v>1210</v>
      </c>
      <c r="E105" s="111">
        <v>0.22</v>
      </c>
      <c r="F105" s="111">
        <v>50.8</v>
      </c>
      <c r="G105" s="111">
        <v>0</v>
      </c>
      <c r="H105" s="111">
        <v>1.2450000000000001</v>
      </c>
      <c r="I105" s="111">
        <v>0.21299999999999999</v>
      </c>
      <c r="J105" s="111">
        <v>0.28799999999999998</v>
      </c>
      <c r="K105" s="111">
        <v>1.1877962896600001</v>
      </c>
      <c r="L105" s="134">
        <f t="shared" si="3"/>
        <v>1.4481612363534719</v>
      </c>
      <c r="M105" s="134">
        <f t="shared" si="4"/>
        <v>4.9000000000000004</v>
      </c>
      <c r="N105" s="134">
        <f t="shared" si="5"/>
        <v>1.1000000000000001</v>
      </c>
    </row>
    <row r="106" spans="1:14">
      <c r="A106" s="110" t="s">
        <v>226</v>
      </c>
      <c r="B106" s="110" t="s">
        <v>95</v>
      </c>
      <c r="C106" s="110" t="s">
        <v>150</v>
      </c>
      <c r="D106" s="110">
        <v>1210</v>
      </c>
      <c r="E106" s="111">
        <v>0.22</v>
      </c>
      <c r="F106" s="111">
        <v>50.8</v>
      </c>
      <c r="G106" s="111">
        <v>0</v>
      </c>
      <c r="H106" s="111">
        <v>1.2450000000000001</v>
      </c>
      <c r="I106" s="111">
        <v>0.21299999999999999</v>
      </c>
      <c r="J106" s="111">
        <v>0.28799999999999998</v>
      </c>
      <c r="K106" s="111">
        <v>3.9159002886400001</v>
      </c>
      <c r="L106" s="134">
        <f t="shared" si="3"/>
        <v>4.7742656319098877</v>
      </c>
      <c r="M106" s="134">
        <f t="shared" si="4"/>
        <v>16.2</v>
      </c>
      <c r="N106" s="134">
        <f t="shared" si="5"/>
        <v>3.6</v>
      </c>
    </row>
    <row r="107" spans="1:14">
      <c r="A107" s="110" t="s">
        <v>226</v>
      </c>
      <c r="B107" s="110" t="s">
        <v>95</v>
      </c>
      <c r="C107" s="110" t="s">
        <v>150</v>
      </c>
      <c r="D107" s="110">
        <v>5120</v>
      </c>
      <c r="E107" s="111">
        <v>0.22</v>
      </c>
      <c r="F107" s="111">
        <v>50.8</v>
      </c>
      <c r="G107" s="111">
        <v>0</v>
      </c>
      <c r="H107" s="111">
        <v>0.505</v>
      </c>
      <c r="I107" s="111">
        <v>6.8000000000000005E-2</v>
      </c>
      <c r="J107" s="111">
        <v>5.2999999999999999E-2</v>
      </c>
      <c r="K107" s="111">
        <v>1.5501746583099999E-3</v>
      </c>
      <c r="L107" s="134">
        <f t="shared" si="3"/>
        <v>3.4780752083615361E-4</v>
      </c>
      <c r="M107" s="134">
        <f t="shared" si="4"/>
        <v>0</v>
      </c>
      <c r="N107" s="134">
        <f t="shared" si="5"/>
        <v>0</v>
      </c>
    </row>
    <row r="108" spans="1:14">
      <c r="A108" s="110" t="s">
        <v>226</v>
      </c>
      <c r="B108" s="110" t="s">
        <v>95</v>
      </c>
      <c r="C108" s="110" t="s">
        <v>150</v>
      </c>
      <c r="D108" s="110">
        <v>5120</v>
      </c>
      <c r="E108" s="111">
        <v>0.22</v>
      </c>
      <c r="F108" s="111">
        <v>50.8</v>
      </c>
      <c r="G108" s="111">
        <v>0</v>
      </c>
      <c r="H108" s="111">
        <v>0.505</v>
      </c>
      <c r="I108" s="111">
        <v>6.8000000000000005E-2</v>
      </c>
      <c r="J108" s="111">
        <v>5.2999999999999999E-2</v>
      </c>
      <c r="K108" s="111">
        <v>7.1762763378600001E-4</v>
      </c>
      <c r="L108" s="134">
        <f t="shared" si="3"/>
        <v>1.6101172010045219E-4</v>
      </c>
      <c r="M108" s="134">
        <f t="shared" si="4"/>
        <v>0</v>
      </c>
      <c r="N108" s="134">
        <f t="shared" si="5"/>
        <v>0</v>
      </c>
    </row>
    <row r="109" spans="1:14">
      <c r="A109" s="110" t="s">
        <v>226</v>
      </c>
      <c r="B109" s="110" t="s">
        <v>95</v>
      </c>
      <c r="C109" s="110" t="s">
        <v>150</v>
      </c>
      <c r="D109" s="110">
        <v>5120</v>
      </c>
      <c r="E109" s="111">
        <v>0.22</v>
      </c>
      <c r="F109" s="111">
        <v>50.8</v>
      </c>
      <c r="G109" s="111">
        <v>0</v>
      </c>
      <c r="H109" s="111">
        <v>0.505</v>
      </c>
      <c r="I109" s="111">
        <v>6.8000000000000005E-2</v>
      </c>
      <c r="J109" s="111">
        <v>5.2999999999999999E-2</v>
      </c>
      <c r="K109" s="111">
        <v>8.8371366384600008E-3</v>
      </c>
      <c r="L109" s="134">
        <f t="shared" si="3"/>
        <v>1.9827588904491422E-3</v>
      </c>
      <c r="M109" s="134">
        <f t="shared" si="4"/>
        <v>0</v>
      </c>
      <c r="N109" s="134">
        <f t="shared" si="5"/>
        <v>0</v>
      </c>
    </row>
    <row r="110" spans="1:14">
      <c r="A110" s="110" t="s">
        <v>226</v>
      </c>
      <c r="B110" s="110" t="s">
        <v>95</v>
      </c>
      <c r="C110" s="110" t="s">
        <v>150</v>
      </c>
      <c r="D110" s="110">
        <v>1700</v>
      </c>
      <c r="E110" s="111">
        <v>0.22</v>
      </c>
      <c r="F110" s="111">
        <v>50.8</v>
      </c>
      <c r="G110" s="111">
        <v>0</v>
      </c>
      <c r="H110" s="111">
        <v>0.96799999999999997</v>
      </c>
      <c r="I110" s="111">
        <v>0.125</v>
      </c>
      <c r="J110" s="111">
        <v>0.34100000000000003</v>
      </c>
      <c r="K110" s="111">
        <v>5.6249577201000003</v>
      </c>
      <c r="L110" s="134">
        <f t="shared" si="3"/>
        <v>8.1200014661456912</v>
      </c>
      <c r="M110" s="134">
        <f t="shared" si="4"/>
        <v>21.4</v>
      </c>
      <c r="N110" s="134">
        <f t="shared" si="5"/>
        <v>4</v>
      </c>
    </row>
    <row r="111" spans="1:14">
      <c r="A111" s="110" t="s">
        <v>226</v>
      </c>
      <c r="B111" s="110" t="s">
        <v>95</v>
      </c>
      <c r="C111" s="110" t="s">
        <v>150</v>
      </c>
      <c r="D111" s="110">
        <v>1210</v>
      </c>
      <c r="E111" s="111">
        <v>0.22</v>
      </c>
      <c r="F111" s="111">
        <v>50.8</v>
      </c>
      <c r="G111" s="111">
        <v>0</v>
      </c>
      <c r="H111" s="111">
        <v>1.2450000000000001</v>
      </c>
      <c r="I111" s="111">
        <v>0.21299999999999999</v>
      </c>
      <c r="J111" s="111">
        <v>0.28799999999999998</v>
      </c>
      <c r="K111" s="111">
        <v>13.3304342488</v>
      </c>
      <c r="L111" s="134">
        <f t="shared" si="3"/>
        <v>16.252465436136958</v>
      </c>
      <c r="M111" s="134">
        <f t="shared" si="4"/>
        <v>55.1</v>
      </c>
      <c r="N111" s="134">
        <f t="shared" si="5"/>
        <v>12.4</v>
      </c>
    </row>
    <row r="112" spans="1:14">
      <c r="A112" s="110" t="s">
        <v>226</v>
      </c>
      <c r="B112" s="110" t="s">
        <v>95</v>
      </c>
      <c r="C112" s="110" t="s">
        <v>150</v>
      </c>
      <c r="D112" s="110">
        <v>6250</v>
      </c>
      <c r="E112" s="111">
        <v>0.22</v>
      </c>
      <c r="F112" s="111">
        <v>50.8</v>
      </c>
      <c r="G112" s="111">
        <v>0</v>
      </c>
      <c r="H112" s="111">
        <v>0.60699999999999998</v>
      </c>
      <c r="I112" s="111">
        <v>3.3000000000000002E-2</v>
      </c>
      <c r="J112" s="111">
        <v>2.5999999999999999E-2</v>
      </c>
      <c r="K112" s="111">
        <v>0.38875889615199999</v>
      </c>
      <c r="L112" s="134">
        <f t="shared" si="3"/>
        <v>4.2789395836463462E-2</v>
      </c>
      <c r="M112" s="134">
        <f t="shared" si="4"/>
        <v>0.1</v>
      </c>
      <c r="N112" s="134">
        <f t="shared" si="5"/>
        <v>0.1</v>
      </c>
    </row>
    <row r="113" spans="1:14">
      <c r="A113" s="110" t="s">
        <v>226</v>
      </c>
      <c r="B113" s="110" t="s">
        <v>95</v>
      </c>
      <c r="C113" s="110" t="s">
        <v>150</v>
      </c>
      <c r="D113" s="110">
        <v>6410</v>
      </c>
      <c r="E113" s="111">
        <v>0.22</v>
      </c>
      <c r="F113" s="111">
        <v>50.8</v>
      </c>
      <c r="G113" s="111">
        <v>0</v>
      </c>
      <c r="H113" s="111">
        <v>0.60699999999999998</v>
      </c>
      <c r="I113" s="111">
        <v>3.3000000000000002E-2</v>
      </c>
      <c r="J113" s="111">
        <v>2.5999999999999999E-2</v>
      </c>
      <c r="K113" s="111">
        <v>1.5643145267099999E-2</v>
      </c>
      <c r="L113" s="134">
        <f t="shared" si="3"/>
        <v>1.7217888557321398E-3</v>
      </c>
      <c r="M113" s="134">
        <f t="shared" si="4"/>
        <v>0</v>
      </c>
      <c r="N113" s="134">
        <f t="shared" si="5"/>
        <v>0</v>
      </c>
    </row>
    <row r="114" spans="1:14">
      <c r="A114" s="110" t="s">
        <v>226</v>
      </c>
      <c r="B114" s="110" t="s">
        <v>95</v>
      </c>
      <c r="C114" s="110" t="s">
        <v>150</v>
      </c>
      <c r="D114" s="110">
        <v>6410</v>
      </c>
      <c r="E114" s="111">
        <v>0.22</v>
      </c>
      <c r="F114" s="111">
        <v>50.8</v>
      </c>
      <c r="G114" s="111">
        <v>0</v>
      </c>
      <c r="H114" s="111">
        <v>0.60699999999999998</v>
      </c>
      <c r="I114" s="111">
        <v>3.3000000000000002E-2</v>
      </c>
      <c r="J114" s="111">
        <v>2.5999999999999999E-2</v>
      </c>
      <c r="K114" s="111">
        <v>1.7679340812899999E-2</v>
      </c>
      <c r="L114" s="134">
        <f t="shared" si="3"/>
        <v>1.9459061121398597E-3</v>
      </c>
      <c r="M114" s="134">
        <f t="shared" si="4"/>
        <v>0</v>
      </c>
      <c r="N114" s="134">
        <f t="shared" si="5"/>
        <v>0</v>
      </c>
    </row>
    <row r="115" spans="1:14">
      <c r="A115" s="110" t="s">
        <v>226</v>
      </c>
      <c r="B115" s="110" t="s">
        <v>91</v>
      </c>
      <c r="C115" s="110" t="s">
        <v>150</v>
      </c>
      <c r="D115" s="110">
        <v>1210</v>
      </c>
      <c r="E115" s="111">
        <v>0.22</v>
      </c>
      <c r="F115" s="111">
        <v>50.8</v>
      </c>
      <c r="G115" s="111">
        <v>0</v>
      </c>
      <c r="H115" s="111">
        <v>1.2450000000000001</v>
      </c>
      <c r="I115" s="111">
        <v>0.21299999999999999</v>
      </c>
      <c r="J115" s="111">
        <v>0.28799999999999998</v>
      </c>
      <c r="K115" s="111">
        <v>2.6915512266700001</v>
      </c>
      <c r="L115" s="134">
        <f t="shared" si="3"/>
        <v>3.2815392555560638</v>
      </c>
      <c r="M115" s="134">
        <f t="shared" si="4"/>
        <v>11.1</v>
      </c>
      <c r="N115" s="134">
        <f t="shared" si="5"/>
        <v>2.5</v>
      </c>
    </row>
    <row r="116" spans="1:14">
      <c r="A116" s="110" t="s">
        <v>226</v>
      </c>
      <c r="B116" s="110" t="s">
        <v>95</v>
      </c>
      <c r="C116" s="110" t="s">
        <v>150</v>
      </c>
      <c r="D116" s="110">
        <v>1210</v>
      </c>
      <c r="E116" s="111">
        <v>0.22</v>
      </c>
      <c r="F116" s="111">
        <v>50.8</v>
      </c>
      <c r="G116" s="111">
        <v>0</v>
      </c>
      <c r="H116" s="111">
        <v>1.2450000000000001</v>
      </c>
      <c r="I116" s="111">
        <v>0.21299999999999999</v>
      </c>
      <c r="J116" s="111">
        <v>0.28799999999999998</v>
      </c>
      <c r="K116" s="111">
        <v>11.036510889300001</v>
      </c>
      <c r="L116" s="134">
        <f t="shared" si="3"/>
        <v>13.455714076234559</v>
      </c>
      <c r="M116" s="134">
        <f t="shared" si="4"/>
        <v>45.6</v>
      </c>
      <c r="N116" s="134">
        <f t="shared" si="5"/>
        <v>10.199999999999999</v>
      </c>
    </row>
    <row r="117" spans="1:14">
      <c r="A117" s="110" t="s">
        <v>226</v>
      </c>
      <c r="B117" s="110" t="s">
        <v>95</v>
      </c>
      <c r="C117" s="110" t="s">
        <v>150</v>
      </c>
      <c r="D117" s="110">
        <v>1400</v>
      </c>
      <c r="E117" s="111">
        <v>0.22</v>
      </c>
      <c r="F117" s="111">
        <v>50.8</v>
      </c>
      <c r="G117" s="111">
        <v>0</v>
      </c>
      <c r="H117" s="111">
        <v>0.70899999999999996</v>
      </c>
      <c r="I117" s="111">
        <v>0.11700000000000001</v>
      </c>
      <c r="J117" s="111">
        <v>0.43099999999999999</v>
      </c>
      <c r="K117" s="111">
        <v>1.02907445516</v>
      </c>
      <c r="L117" s="134">
        <f t="shared" si="3"/>
        <v>1.8776149484030971</v>
      </c>
      <c r="M117" s="134">
        <f t="shared" si="4"/>
        <v>3.6</v>
      </c>
      <c r="N117" s="134">
        <f t="shared" si="5"/>
        <v>0.8</v>
      </c>
    </row>
    <row r="118" spans="1:14">
      <c r="A118" s="110" t="s">
        <v>226</v>
      </c>
      <c r="B118" s="109"/>
      <c r="C118" s="110" t="s">
        <v>150</v>
      </c>
      <c r="D118" s="110">
        <v>5300</v>
      </c>
      <c r="E118" s="111">
        <v>0.22</v>
      </c>
      <c r="F118" s="111">
        <v>50.8</v>
      </c>
      <c r="G118" s="111">
        <v>0</v>
      </c>
      <c r="H118" s="111">
        <v>0.505</v>
      </c>
      <c r="I118" s="111">
        <v>6.8000000000000005E-2</v>
      </c>
      <c r="J118" s="111">
        <v>5.2999999999999999E-2</v>
      </c>
      <c r="K118" s="111">
        <v>7.6776385619600003</v>
      </c>
      <c r="L118" s="134">
        <f t="shared" si="3"/>
        <v>1.7226061720184251</v>
      </c>
      <c r="M118" s="134">
        <f t="shared" si="4"/>
        <v>2.4</v>
      </c>
      <c r="N118" s="134">
        <f t="shared" si="5"/>
        <v>2</v>
      </c>
    </row>
    <row r="119" spans="1:14">
      <c r="A119" s="110" t="s">
        <v>226</v>
      </c>
      <c r="B119" s="109"/>
      <c r="C119" s="110" t="s">
        <v>150</v>
      </c>
      <c r="D119" s="110">
        <v>7430</v>
      </c>
      <c r="E119" s="111">
        <v>0.22</v>
      </c>
      <c r="F119" s="111">
        <v>50.8</v>
      </c>
      <c r="G119" s="111">
        <v>0</v>
      </c>
      <c r="H119" s="111">
        <v>0.70899999999999996</v>
      </c>
      <c r="I119" s="111">
        <v>9.8000000000000004E-2</v>
      </c>
      <c r="J119" s="111">
        <v>0.26200000000000001</v>
      </c>
      <c r="K119" s="111">
        <v>5.71889738855E-3</v>
      </c>
      <c r="L119" s="134">
        <f t="shared" si="3"/>
        <v>6.3430197235537569E-3</v>
      </c>
      <c r="M119" s="134">
        <f t="shared" si="4"/>
        <v>0</v>
      </c>
      <c r="N119" s="134">
        <f t="shared" si="5"/>
        <v>0</v>
      </c>
    </row>
    <row r="120" spans="1:14">
      <c r="A120" s="110" t="s">
        <v>226</v>
      </c>
      <c r="B120" s="109"/>
      <c r="C120" s="110" t="s">
        <v>150</v>
      </c>
      <c r="D120" s="110">
        <v>7430</v>
      </c>
      <c r="E120" s="111">
        <v>0.22</v>
      </c>
      <c r="F120" s="111">
        <v>50.8</v>
      </c>
      <c r="G120" s="111">
        <v>0</v>
      </c>
      <c r="H120" s="111">
        <v>0.70899999999999996</v>
      </c>
      <c r="I120" s="111">
        <v>9.8000000000000004E-2</v>
      </c>
      <c r="J120" s="111">
        <v>0.26200000000000001</v>
      </c>
      <c r="K120" s="111">
        <v>2.1055666319100001E-3</v>
      </c>
      <c r="L120" s="134">
        <f t="shared" si="3"/>
        <v>2.3353541370057782E-3</v>
      </c>
      <c r="M120" s="134">
        <f t="shared" si="4"/>
        <v>0</v>
      </c>
      <c r="N120" s="134">
        <f t="shared" si="5"/>
        <v>0</v>
      </c>
    </row>
    <row r="121" spans="1:14">
      <c r="A121" s="110" t="s">
        <v>226</v>
      </c>
      <c r="B121" s="109"/>
      <c r="C121" s="110" t="s">
        <v>150</v>
      </c>
      <c r="D121" s="110">
        <v>7430</v>
      </c>
      <c r="E121" s="111">
        <v>0.22</v>
      </c>
      <c r="F121" s="111">
        <v>50.8</v>
      </c>
      <c r="G121" s="111">
        <v>0</v>
      </c>
      <c r="H121" s="111">
        <v>0.70899999999999996</v>
      </c>
      <c r="I121" s="111">
        <v>9.8000000000000004E-2</v>
      </c>
      <c r="J121" s="111">
        <v>0.26200000000000001</v>
      </c>
      <c r="K121" s="111">
        <v>2.7422549650200001E-5</v>
      </c>
      <c r="L121" s="134">
        <f t="shared" si="3"/>
        <v>3.0415263902025161E-5</v>
      </c>
      <c r="M121" s="134">
        <f t="shared" si="4"/>
        <v>0</v>
      </c>
      <c r="N121" s="134">
        <f t="shared" si="5"/>
        <v>0</v>
      </c>
    </row>
    <row r="122" spans="1:14">
      <c r="A122" s="110" t="s">
        <v>226</v>
      </c>
      <c r="B122" s="109"/>
      <c r="C122" s="110" t="s">
        <v>150</v>
      </c>
      <c r="D122" s="110">
        <v>7430</v>
      </c>
      <c r="E122" s="111">
        <v>0.22</v>
      </c>
      <c r="F122" s="111">
        <v>50.8</v>
      </c>
      <c r="G122" s="111">
        <v>0</v>
      </c>
      <c r="H122" s="111">
        <v>0.70899999999999996</v>
      </c>
      <c r="I122" s="111">
        <v>9.8000000000000004E-2</v>
      </c>
      <c r="J122" s="111">
        <v>0.26200000000000001</v>
      </c>
      <c r="K122" s="111">
        <v>8.3295904814400003E-3</v>
      </c>
      <c r="L122" s="134">
        <f t="shared" si="3"/>
        <v>9.2386264559811519E-3</v>
      </c>
      <c r="M122" s="134">
        <f t="shared" si="4"/>
        <v>0</v>
      </c>
      <c r="N122" s="134">
        <f t="shared" si="5"/>
        <v>0</v>
      </c>
    </row>
    <row r="123" spans="1:14">
      <c r="A123" s="110" t="s">
        <v>226</v>
      </c>
      <c r="B123" s="110" t="s">
        <v>95</v>
      </c>
      <c r="C123" s="110" t="s">
        <v>150</v>
      </c>
      <c r="D123" s="110">
        <v>5300</v>
      </c>
      <c r="E123" s="111">
        <v>0.22</v>
      </c>
      <c r="F123" s="111">
        <v>50.8</v>
      </c>
      <c r="G123" s="111">
        <v>0</v>
      </c>
      <c r="H123" s="111">
        <v>0.505</v>
      </c>
      <c r="I123" s="111">
        <v>6.8000000000000005E-2</v>
      </c>
      <c r="J123" s="111">
        <v>5.2999999999999999E-2</v>
      </c>
      <c r="K123" s="111">
        <v>0.12478682192600001</v>
      </c>
      <c r="L123" s="134">
        <f t="shared" si="3"/>
        <v>2.7998003279463529E-2</v>
      </c>
      <c r="M123" s="134">
        <f t="shared" si="4"/>
        <v>0</v>
      </c>
      <c r="N123" s="134">
        <f t="shared" si="5"/>
        <v>0</v>
      </c>
    </row>
    <row r="124" spans="1:14">
      <c r="A124" s="110" t="s">
        <v>226</v>
      </c>
      <c r="B124" s="110" t="s">
        <v>95</v>
      </c>
      <c r="C124" s="110" t="s">
        <v>150</v>
      </c>
      <c r="D124" s="110">
        <v>7430</v>
      </c>
      <c r="E124" s="111">
        <v>0.22</v>
      </c>
      <c r="F124" s="111">
        <v>50.8</v>
      </c>
      <c r="G124" s="111">
        <v>0</v>
      </c>
      <c r="H124" s="111">
        <v>0.70899999999999996</v>
      </c>
      <c r="I124" s="111">
        <v>9.8000000000000004E-2</v>
      </c>
      <c r="J124" s="111">
        <v>0.26200000000000001</v>
      </c>
      <c r="K124" s="111">
        <v>0.55075184488700002</v>
      </c>
      <c r="L124" s="134">
        <f t="shared" si="3"/>
        <v>0.61085722955900124</v>
      </c>
      <c r="M124" s="134">
        <f t="shared" si="4"/>
        <v>1.2</v>
      </c>
      <c r="N124" s="134">
        <f t="shared" si="5"/>
        <v>0.3</v>
      </c>
    </row>
    <row r="125" spans="1:14">
      <c r="A125" s="110" t="s">
        <v>226</v>
      </c>
      <c r="B125" s="110" t="s">
        <v>95</v>
      </c>
      <c r="C125" s="110" t="s">
        <v>150</v>
      </c>
      <c r="D125" s="110">
        <v>1110</v>
      </c>
      <c r="E125" s="111">
        <v>0.22</v>
      </c>
      <c r="F125" s="111">
        <v>50.8</v>
      </c>
      <c r="G125" s="111">
        <v>0</v>
      </c>
      <c r="H125" s="111">
        <v>0.96799999999999997</v>
      </c>
      <c r="I125" s="111">
        <v>0.125</v>
      </c>
      <c r="J125" s="111">
        <v>0.28799999999999998</v>
      </c>
      <c r="K125" s="111">
        <v>103.56452200299999</v>
      </c>
      <c r="L125" s="134">
        <f t="shared" si="3"/>
        <v>126.26586522605758</v>
      </c>
      <c r="M125" s="134">
        <f t="shared" si="4"/>
        <v>332.6</v>
      </c>
      <c r="N125" s="134">
        <f t="shared" si="5"/>
        <v>65.7</v>
      </c>
    </row>
    <row r="126" spans="1:14">
      <c r="A126" s="110" t="s">
        <v>226</v>
      </c>
      <c r="B126" s="110" t="s">
        <v>95</v>
      </c>
      <c r="C126" s="110" t="s">
        <v>150</v>
      </c>
      <c r="D126" s="110">
        <v>1110</v>
      </c>
      <c r="E126" s="111">
        <v>0.22</v>
      </c>
      <c r="F126" s="111">
        <v>50.8</v>
      </c>
      <c r="G126" s="111">
        <v>0</v>
      </c>
      <c r="H126" s="111">
        <v>0.96799999999999997</v>
      </c>
      <c r="I126" s="111">
        <v>0.125</v>
      </c>
      <c r="J126" s="111">
        <v>0.28799999999999998</v>
      </c>
      <c r="K126" s="111">
        <v>1.4122861584899999</v>
      </c>
      <c r="L126" s="134">
        <f t="shared" si="3"/>
        <v>1.7218592844310077</v>
      </c>
      <c r="M126" s="134">
        <f t="shared" si="4"/>
        <v>4.5</v>
      </c>
      <c r="N126" s="134">
        <f t="shared" si="5"/>
        <v>0.9</v>
      </c>
    </row>
    <row r="127" spans="1:14">
      <c r="A127" s="110" t="s">
        <v>226</v>
      </c>
      <c r="B127" s="110" t="s">
        <v>95</v>
      </c>
      <c r="C127" s="110" t="s">
        <v>150</v>
      </c>
      <c r="D127" s="110">
        <v>1210</v>
      </c>
      <c r="E127" s="111">
        <v>0.22</v>
      </c>
      <c r="F127" s="111">
        <v>50.8</v>
      </c>
      <c r="G127" s="111">
        <v>0</v>
      </c>
      <c r="H127" s="111">
        <v>1.2450000000000001</v>
      </c>
      <c r="I127" s="111">
        <v>0.21299999999999999</v>
      </c>
      <c r="J127" s="111">
        <v>0.28799999999999998</v>
      </c>
      <c r="K127" s="111">
        <v>62.417671040000002</v>
      </c>
      <c r="L127" s="134">
        <f t="shared" si="3"/>
        <v>76.09962453196799</v>
      </c>
      <c r="M127" s="134">
        <f t="shared" si="4"/>
        <v>257.8</v>
      </c>
      <c r="N127" s="134">
        <f t="shared" si="5"/>
        <v>57.8</v>
      </c>
    </row>
    <row r="128" spans="1:14">
      <c r="A128" s="110" t="s">
        <v>226</v>
      </c>
      <c r="B128" s="110" t="s">
        <v>95</v>
      </c>
      <c r="C128" s="110" t="s">
        <v>150</v>
      </c>
      <c r="D128" s="110">
        <v>3100</v>
      </c>
      <c r="E128" s="111">
        <v>0.22</v>
      </c>
      <c r="F128" s="111">
        <v>50.8</v>
      </c>
      <c r="G128" s="111">
        <v>0</v>
      </c>
      <c r="H128" s="111">
        <v>0.69099999999999995</v>
      </c>
      <c r="I128" s="111">
        <v>3.5999999999999997E-2</v>
      </c>
      <c r="J128" s="111">
        <v>0.26200000000000001</v>
      </c>
      <c r="K128" s="111">
        <v>4.2735362477000001</v>
      </c>
      <c r="L128" s="134">
        <f t="shared" si="3"/>
        <v>4.7399215035323268</v>
      </c>
      <c r="M128" s="134">
        <f t="shared" si="4"/>
        <v>8.9</v>
      </c>
      <c r="N128" s="134">
        <f t="shared" si="5"/>
        <v>1.4</v>
      </c>
    </row>
    <row r="129" spans="1:14">
      <c r="A129" s="110" t="s">
        <v>226</v>
      </c>
      <c r="B129" s="110" t="s">
        <v>95</v>
      </c>
      <c r="C129" s="110" t="s">
        <v>150</v>
      </c>
      <c r="D129" s="110">
        <v>1210</v>
      </c>
      <c r="E129" s="111">
        <v>0.22</v>
      </c>
      <c r="F129" s="111">
        <v>50.8</v>
      </c>
      <c r="G129" s="111">
        <v>0</v>
      </c>
      <c r="H129" s="111">
        <v>1.2450000000000001</v>
      </c>
      <c r="I129" s="111">
        <v>0.21299999999999999</v>
      </c>
      <c r="J129" s="111">
        <v>0.28799999999999998</v>
      </c>
      <c r="K129" s="111">
        <v>4.6008682949099997</v>
      </c>
      <c r="L129" s="134">
        <f t="shared" si="3"/>
        <v>5.609378625154271</v>
      </c>
      <c r="M129" s="134">
        <f t="shared" si="4"/>
        <v>19</v>
      </c>
      <c r="N129" s="134">
        <f t="shared" si="5"/>
        <v>4.3</v>
      </c>
    </row>
    <row r="130" spans="1:14">
      <c r="A130" s="110" t="s">
        <v>226</v>
      </c>
      <c r="B130" s="110" t="s">
        <v>95</v>
      </c>
      <c r="C130" s="110" t="s">
        <v>150</v>
      </c>
      <c r="D130" s="110">
        <v>1210</v>
      </c>
      <c r="E130" s="111">
        <v>0.22</v>
      </c>
      <c r="F130" s="111">
        <v>50.8</v>
      </c>
      <c r="G130" s="111">
        <v>0</v>
      </c>
      <c r="H130" s="111">
        <v>1.2450000000000001</v>
      </c>
      <c r="I130" s="111">
        <v>0.21299999999999999</v>
      </c>
      <c r="J130" s="111">
        <v>0.28799999999999998</v>
      </c>
      <c r="K130" s="111">
        <v>11.541590822</v>
      </c>
      <c r="L130" s="134">
        <f t="shared" ref="L130:L193" si="6">(F130*J130*K130/12)+(G130*K130)</f>
        <v>14.0715075301824</v>
      </c>
      <c r="M130" s="134">
        <f t="shared" ref="M130:M193" si="7">ROUND(2.721*H130*L130,1)</f>
        <v>47.7</v>
      </c>
      <c r="N130" s="134">
        <f t="shared" ref="N130:N193" si="8">ROUND((2.721*I130*L130)+(E130*K130),1)</f>
        <v>10.7</v>
      </c>
    </row>
    <row r="131" spans="1:14">
      <c r="A131" s="110" t="s">
        <v>226</v>
      </c>
      <c r="B131" s="110" t="s">
        <v>95</v>
      </c>
      <c r="C131" s="110" t="s">
        <v>150</v>
      </c>
      <c r="D131" s="110">
        <v>5120</v>
      </c>
      <c r="E131" s="111">
        <v>0.22</v>
      </c>
      <c r="F131" s="111">
        <v>50.8</v>
      </c>
      <c r="G131" s="111">
        <v>0</v>
      </c>
      <c r="H131" s="111">
        <v>0.505</v>
      </c>
      <c r="I131" s="111">
        <v>6.8000000000000005E-2</v>
      </c>
      <c r="J131" s="111">
        <v>5.2999999999999999E-2</v>
      </c>
      <c r="K131" s="111">
        <v>3.9433687738100001</v>
      </c>
      <c r="L131" s="134">
        <f t="shared" si="6"/>
        <v>0.88476050721717014</v>
      </c>
      <c r="M131" s="134">
        <f t="shared" si="7"/>
        <v>1.2</v>
      </c>
      <c r="N131" s="134">
        <f t="shared" si="8"/>
        <v>1</v>
      </c>
    </row>
    <row r="132" spans="1:14">
      <c r="A132" s="110" t="s">
        <v>226</v>
      </c>
      <c r="B132" s="110" t="s">
        <v>95</v>
      </c>
      <c r="C132" s="110" t="s">
        <v>150</v>
      </c>
      <c r="D132" s="110">
        <v>1210</v>
      </c>
      <c r="E132" s="111">
        <v>0.22</v>
      </c>
      <c r="F132" s="111">
        <v>50.8</v>
      </c>
      <c r="G132" s="111">
        <v>0</v>
      </c>
      <c r="H132" s="111">
        <v>1.2450000000000001</v>
      </c>
      <c r="I132" s="111">
        <v>0.21299999999999999</v>
      </c>
      <c r="J132" s="111">
        <v>0.28799999999999998</v>
      </c>
      <c r="K132" s="111">
        <v>186.68077870299999</v>
      </c>
      <c r="L132" s="134">
        <f t="shared" si="6"/>
        <v>227.60120539469756</v>
      </c>
      <c r="M132" s="134">
        <f t="shared" si="7"/>
        <v>771</v>
      </c>
      <c r="N132" s="134">
        <f t="shared" si="8"/>
        <v>173</v>
      </c>
    </row>
    <row r="133" spans="1:14">
      <c r="A133" s="110" t="s">
        <v>226</v>
      </c>
      <c r="B133" s="110" t="s">
        <v>93</v>
      </c>
      <c r="C133" s="110" t="s">
        <v>150</v>
      </c>
      <c r="D133" s="110">
        <v>1210</v>
      </c>
      <c r="E133" s="111">
        <v>0.22</v>
      </c>
      <c r="F133" s="111">
        <v>50.8</v>
      </c>
      <c r="G133" s="111">
        <v>0</v>
      </c>
      <c r="H133" s="111">
        <v>1.2450000000000001</v>
      </c>
      <c r="I133" s="111">
        <v>0.21299999999999999</v>
      </c>
      <c r="J133" s="111">
        <v>0.28799999999999998</v>
      </c>
      <c r="K133" s="111">
        <v>9.0534700728100006</v>
      </c>
      <c r="L133" s="134">
        <f t="shared" si="6"/>
        <v>11.037990712769952</v>
      </c>
      <c r="M133" s="134">
        <f t="shared" si="7"/>
        <v>37.4</v>
      </c>
      <c r="N133" s="134">
        <f t="shared" si="8"/>
        <v>8.4</v>
      </c>
    </row>
    <row r="134" spans="1:14">
      <c r="A134" s="110" t="s">
        <v>226</v>
      </c>
      <c r="B134" s="110" t="s">
        <v>91</v>
      </c>
      <c r="C134" s="110" t="s">
        <v>150</v>
      </c>
      <c r="D134" s="110">
        <v>5120</v>
      </c>
      <c r="E134" s="111">
        <v>0.22</v>
      </c>
      <c r="F134" s="111">
        <v>50.8</v>
      </c>
      <c r="G134" s="111">
        <v>0</v>
      </c>
      <c r="H134" s="111">
        <v>0.505</v>
      </c>
      <c r="I134" s="111">
        <v>6.8000000000000005E-2</v>
      </c>
      <c r="J134" s="111">
        <v>5.2999999999999999E-2</v>
      </c>
      <c r="K134" s="111">
        <v>1.2682027589700001E-2</v>
      </c>
      <c r="L134" s="134">
        <f t="shared" si="6"/>
        <v>2.84542425687569E-3</v>
      </c>
      <c r="M134" s="134">
        <f t="shared" si="7"/>
        <v>0</v>
      </c>
      <c r="N134" s="134">
        <f t="shared" si="8"/>
        <v>0</v>
      </c>
    </row>
    <row r="135" spans="1:14">
      <c r="A135" s="110" t="s">
        <v>226</v>
      </c>
      <c r="B135" s="110" t="s">
        <v>91</v>
      </c>
      <c r="C135" s="110" t="s">
        <v>150</v>
      </c>
      <c r="D135" s="110">
        <v>1210</v>
      </c>
      <c r="E135" s="111">
        <v>0.22</v>
      </c>
      <c r="F135" s="111">
        <v>50.8</v>
      </c>
      <c r="G135" s="111">
        <v>0</v>
      </c>
      <c r="H135" s="111">
        <v>1.2450000000000001</v>
      </c>
      <c r="I135" s="111">
        <v>0.21299999999999999</v>
      </c>
      <c r="J135" s="111">
        <v>0.28799999999999998</v>
      </c>
      <c r="K135" s="111">
        <v>3.8373783990499999</v>
      </c>
      <c r="L135" s="134">
        <f t="shared" si="6"/>
        <v>4.6785317441217593</v>
      </c>
      <c r="M135" s="134">
        <f t="shared" si="7"/>
        <v>15.8</v>
      </c>
      <c r="N135" s="134">
        <f t="shared" si="8"/>
        <v>3.6</v>
      </c>
    </row>
    <row r="136" spans="1:14">
      <c r="A136" s="110" t="s">
        <v>226</v>
      </c>
      <c r="B136" s="110" t="s">
        <v>91</v>
      </c>
      <c r="C136" s="110" t="s">
        <v>150</v>
      </c>
      <c r="D136" s="110">
        <v>5300</v>
      </c>
      <c r="E136" s="111">
        <v>0.22</v>
      </c>
      <c r="F136" s="111">
        <v>50.8</v>
      </c>
      <c r="G136" s="111">
        <v>0</v>
      </c>
      <c r="H136" s="111">
        <v>0.505</v>
      </c>
      <c r="I136" s="111">
        <v>6.8000000000000005E-2</v>
      </c>
      <c r="J136" s="111">
        <v>5.2999999999999999E-2</v>
      </c>
      <c r="K136" s="111">
        <v>2.26801975257E-2</v>
      </c>
      <c r="L136" s="134">
        <f t="shared" si="6"/>
        <v>5.0886803181828897E-3</v>
      </c>
      <c r="M136" s="134">
        <f t="shared" si="7"/>
        <v>0</v>
      </c>
      <c r="N136" s="134">
        <f t="shared" si="8"/>
        <v>0</v>
      </c>
    </row>
    <row r="137" spans="1:14">
      <c r="A137" s="110" t="s">
        <v>226</v>
      </c>
      <c r="B137" s="110" t="s">
        <v>91</v>
      </c>
      <c r="C137" s="110" t="s">
        <v>150</v>
      </c>
      <c r="D137" s="110">
        <v>5300</v>
      </c>
      <c r="E137" s="111">
        <v>0.22</v>
      </c>
      <c r="F137" s="111">
        <v>50.8</v>
      </c>
      <c r="G137" s="111">
        <v>0</v>
      </c>
      <c r="H137" s="111">
        <v>0.505</v>
      </c>
      <c r="I137" s="111">
        <v>6.8000000000000005E-2</v>
      </c>
      <c r="J137" s="111">
        <v>5.2999999999999999E-2</v>
      </c>
      <c r="K137" s="111">
        <v>1.75405317538E-4</v>
      </c>
      <c r="L137" s="134">
        <f t="shared" si="6"/>
        <v>3.9355106411609259E-5</v>
      </c>
      <c r="M137" s="134">
        <f t="shared" si="7"/>
        <v>0</v>
      </c>
      <c r="N137" s="134">
        <f t="shared" si="8"/>
        <v>0</v>
      </c>
    </row>
    <row r="138" spans="1:14">
      <c r="A138" s="110" t="s">
        <v>226</v>
      </c>
      <c r="B138" s="110" t="s">
        <v>91</v>
      </c>
      <c r="C138" s="110" t="s">
        <v>150</v>
      </c>
      <c r="D138" s="110">
        <v>5300</v>
      </c>
      <c r="E138" s="111">
        <v>0.22</v>
      </c>
      <c r="F138" s="111">
        <v>50.8</v>
      </c>
      <c r="G138" s="111">
        <v>0</v>
      </c>
      <c r="H138" s="111">
        <v>0.505</v>
      </c>
      <c r="I138" s="111">
        <v>6.8000000000000005E-2</v>
      </c>
      <c r="J138" s="111">
        <v>5.2999999999999999E-2</v>
      </c>
      <c r="K138" s="111">
        <v>6.9728183378599999E-3</v>
      </c>
      <c r="L138" s="134">
        <f t="shared" si="6"/>
        <v>1.5644680077378551E-3</v>
      </c>
      <c r="M138" s="134">
        <f t="shared" si="7"/>
        <v>0</v>
      </c>
      <c r="N138" s="134">
        <f t="shared" si="8"/>
        <v>0</v>
      </c>
    </row>
    <row r="139" spans="1:14">
      <c r="A139" s="110" t="s">
        <v>226</v>
      </c>
      <c r="B139" s="110" t="s">
        <v>91</v>
      </c>
      <c r="C139" s="110" t="s">
        <v>150</v>
      </c>
      <c r="D139" s="110">
        <v>5300</v>
      </c>
      <c r="E139" s="111">
        <v>0.22</v>
      </c>
      <c r="F139" s="111">
        <v>50.8</v>
      </c>
      <c r="G139" s="111">
        <v>0</v>
      </c>
      <c r="H139" s="111">
        <v>0.505</v>
      </c>
      <c r="I139" s="111">
        <v>6.8000000000000005E-2</v>
      </c>
      <c r="J139" s="111">
        <v>5.2999999999999999E-2</v>
      </c>
      <c r="K139" s="111">
        <v>5.0551688574200005E-4</v>
      </c>
      <c r="L139" s="134">
        <f t="shared" si="6"/>
        <v>1.1342113859764674E-4</v>
      </c>
      <c r="M139" s="134">
        <f t="shared" si="7"/>
        <v>0</v>
      </c>
      <c r="N139" s="134">
        <f t="shared" si="8"/>
        <v>0</v>
      </c>
    </row>
    <row r="140" spans="1:14">
      <c r="A140" s="110" t="s">
        <v>226</v>
      </c>
      <c r="B140" s="110" t="s">
        <v>91</v>
      </c>
      <c r="C140" s="110" t="s">
        <v>150</v>
      </c>
      <c r="D140" s="110">
        <v>5300</v>
      </c>
      <c r="E140" s="111">
        <v>0.22</v>
      </c>
      <c r="F140" s="111">
        <v>50.8</v>
      </c>
      <c r="G140" s="111">
        <v>0</v>
      </c>
      <c r="H140" s="111">
        <v>0.505</v>
      </c>
      <c r="I140" s="111">
        <v>6.8000000000000005E-2</v>
      </c>
      <c r="J140" s="111">
        <v>5.2999999999999999E-2</v>
      </c>
      <c r="K140" s="111">
        <v>4.1400771721599996E-3</v>
      </c>
      <c r="L140" s="134">
        <f t="shared" si="6"/>
        <v>9.2889531486029843E-4</v>
      </c>
      <c r="M140" s="134">
        <f t="shared" si="7"/>
        <v>0</v>
      </c>
      <c r="N140" s="134">
        <f t="shared" si="8"/>
        <v>0</v>
      </c>
    </row>
    <row r="141" spans="1:14">
      <c r="A141" s="110" t="s">
        <v>226</v>
      </c>
      <c r="B141" s="110" t="s">
        <v>95</v>
      </c>
      <c r="C141" s="110" t="s">
        <v>150</v>
      </c>
      <c r="D141" s="110">
        <v>1110</v>
      </c>
      <c r="E141" s="111">
        <v>0.22</v>
      </c>
      <c r="F141" s="111">
        <v>50.8</v>
      </c>
      <c r="G141" s="111">
        <v>0</v>
      </c>
      <c r="H141" s="111">
        <v>0.96799999999999997</v>
      </c>
      <c r="I141" s="111">
        <v>0.125</v>
      </c>
      <c r="J141" s="111">
        <v>0.28799999999999998</v>
      </c>
      <c r="K141" s="111">
        <v>0.27183595596299998</v>
      </c>
      <c r="L141" s="134">
        <f t="shared" si="6"/>
        <v>0.33142239751008956</v>
      </c>
      <c r="M141" s="134">
        <f t="shared" si="7"/>
        <v>0.9</v>
      </c>
      <c r="N141" s="134">
        <f t="shared" si="8"/>
        <v>0.2</v>
      </c>
    </row>
    <row r="142" spans="1:14">
      <c r="A142" s="110" t="s">
        <v>226</v>
      </c>
      <c r="B142" s="110" t="s">
        <v>95</v>
      </c>
      <c r="C142" s="110" t="s">
        <v>150</v>
      </c>
      <c r="D142" s="110">
        <v>6410</v>
      </c>
      <c r="E142" s="111">
        <v>0.22</v>
      </c>
      <c r="F142" s="111">
        <v>50.8</v>
      </c>
      <c r="G142" s="111">
        <v>0</v>
      </c>
      <c r="H142" s="111">
        <v>0.60699999999999998</v>
      </c>
      <c r="I142" s="111">
        <v>3.3000000000000002E-2</v>
      </c>
      <c r="J142" s="111">
        <v>2.5999999999999999E-2</v>
      </c>
      <c r="K142" s="111">
        <v>0.30887026407000001</v>
      </c>
      <c r="L142" s="134">
        <f t="shared" si="6"/>
        <v>3.3996320398638001E-2</v>
      </c>
      <c r="M142" s="134">
        <f t="shared" si="7"/>
        <v>0.1</v>
      </c>
      <c r="N142" s="134">
        <f t="shared" si="8"/>
        <v>0.1</v>
      </c>
    </row>
    <row r="143" spans="1:14">
      <c r="A143" s="110" t="s">
        <v>226</v>
      </c>
      <c r="B143" s="110" t="s">
        <v>95</v>
      </c>
      <c r="C143" s="110" t="s">
        <v>150</v>
      </c>
      <c r="D143" s="110">
        <v>1110</v>
      </c>
      <c r="E143" s="111">
        <v>0.22</v>
      </c>
      <c r="F143" s="111">
        <v>50.8</v>
      </c>
      <c r="G143" s="111">
        <v>0</v>
      </c>
      <c r="H143" s="111">
        <v>0.96799999999999997</v>
      </c>
      <c r="I143" s="111">
        <v>0.125</v>
      </c>
      <c r="J143" s="111">
        <v>0.28799999999999998</v>
      </c>
      <c r="K143" s="111">
        <v>0.29999185993100003</v>
      </c>
      <c r="L143" s="134">
        <f t="shared" si="6"/>
        <v>0.36575007562787515</v>
      </c>
      <c r="M143" s="134">
        <f t="shared" si="7"/>
        <v>1</v>
      </c>
      <c r="N143" s="134">
        <f t="shared" si="8"/>
        <v>0.2</v>
      </c>
    </row>
    <row r="144" spans="1:14">
      <c r="A144" s="110" t="s">
        <v>226</v>
      </c>
      <c r="B144" s="110" t="s">
        <v>95</v>
      </c>
      <c r="C144" s="110" t="s">
        <v>150</v>
      </c>
      <c r="D144" s="110">
        <v>6410</v>
      </c>
      <c r="E144" s="111">
        <v>0.22</v>
      </c>
      <c r="F144" s="111">
        <v>50.8</v>
      </c>
      <c r="G144" s="111">
        <v>0</v>
      </c>
      <c r="H144" s="111">
        <v>0.60699999999999998</v>
      </c>
      <c r="I144" s="111">
        <v>3.3000000000000002E-2</v>
      </c>
      <c r="J144" s="111">
        <v>2.5999999999999999E-2</v>
      </c>
      <c r="K144" s="111">
        <v>0.20712405391399999</v>
      </c>
      <c r="L144" s="134">
        <f t="shared" si="6"/>
        <v>2.279745420080093E-2</v>
      </c>
      <c r="M144" s="134">
        <f t="shared" si="7"/>
        <v>0</v>
      </c>
      <c r="N144" s="134">
        <f t="shared" si="8"/>
        <v>0</v>
      </c>
    </row>
    <row r="145" spans="1:14">
      <c r="A145" s="110" t="s">
        <v>226</v>
      </c>
      <c r="B145" s="110" t="s">
        <v>95</v>
      </c>
      <c r="C145" s="110" t="s">
        <v>150</v>
      </c>
      <c r="D145" s="110">
        <v>1110</v>
      </c>
      <c r="E145" s="111">
        <v>0.22</v>
      </c>
      <c r="F145" s="111">
        <v>50.8</v>
      </c>
      <c r="G145" s="111">
        <v>0</v>
      </c>
      <c r="H145" s="111">
        <v>0.96799999999999997</v>
      </c>
      <c r="I145" s="111">
        <v>0.125</v>
      </c>
      <c r="J145" s="111">
        <v>0.28799999999999998</v>
      </c>
      <c r="K145" s="111">
        <v>15.837061798800001</v>
      </c>
      <c r="L145" s="134">
        <f t="shared" si="6"/>
        <v>19.308545745096957</v>
      </c>
      <c r="M145" s="134">
        <f t="shared" si="7"/>
        <v>50.9</v>
      </c>
      <c r="N145" s="134">
        <f t="shared" si="8"/>
        <v>10.1</v>
      </c>
    </row>
    <row r="146" spans="1:14">
      <c r="A146" s="110" t="s">
        <v>226</v>
      </c>
      <c r="B146" s="110" t="s">
        <v>95</v>
      </c>
      <c r="C146" s="110" t="s">
        <v>99</v>
      </c>
      <c r="D146" s="110">
        <v>8140</v>
      </c>
      <c r="E146" s="111">
        <v>0.8</v>
      </c>
      <c r="F146" s="111">
        <v>49.9</v>
      </c>
      <c r="G146" s="111">
        <v>0</v>
      </c>
      <c r="H146" s="111">
        <v>0.98599999999999999</v>
      </c>
      <c r="I146" s="111">
        <v>0.14299999999999999</v>
      </c>
      <c r="J146" s="111">
        <v>0.44600000000000001</v>
      </c>
      <c r="K146" s="111">
        <v>7.0800156340500003E-3</v>
      </c>
      <c r="L146" s="134">
        <f t="shared" si="6"/>
        <v>1.3130714995169697E-2</v>
      </c>
      <c r="M146" s="134">
        <f t="shared" si="7"/>
        <v>0</v>
      </c>
      <c r="N146" s="134">
        <f t="shared" si="8"/>
        <v>0</v>
      </c>
    </row>
    <row r="147" spans="1:14">
      <c r="A147" s="110" t="s">
        <v>226</v>
      </c>
      <c r="B147" s="110" t="s">
        <v>95</v>
      </c>
      <c r="C147" s="110" t="s">
        <v>150</v>
      </c>
      <c r="D147" s="110">
        <v>8140</v>
      </c>
      <c r="E147" s="111">
        <v>0.22</v>
      </c>
      <c r="F147" s="111">
        <v>50.8</v>
      </c>
      <c r="G147" s="111">
        <v>0</v>
      </c>
      <c r="H147" s="111">
        <v>0.98599999999999999</v>
      </c>
      <c r="I147" s="111">
        <v>0.14299999999999999</v>
      </c>
      <c r="J147" s="111">
        <v>0.44600000000000001</v>
      </c>
      <c r="K147" s="111">
        <v>0.453506670251</v>
      </c>
      <c r="L147" s="134">
        <f t="shared" si="6"/>
        <v>0.85625082721190482</v>
      </c>
      <c r="M147" s="134">
        <f t="shared" si="7"/>
        <v>2.2999999999999998</v>
      </c>
      <c r="N147" s="134">
        <f t="shared" si="8"/>
        <v>0.4</v>
      </c>
    </row>
    <row r="148" spans="1:14">
      <c r="A148" s="110" t="s">
        <v>226</v>
      </c>
      <c r="B148" s="110" t="s">
        <v>95</v>
      </c>
      <c r="C148" s="110" t="s">
        <v>150</v>
      </c>
      <c r="D148" s="110">
        <v>1110</v>
      </c>
      <c r="E148" s="111">
        <v>0.22</v>
      </c>
      <c r="F148" s="111">
        <v>50.8</v>
      </c>
      <c r="G148" s="111">
        <v>0</v>
      </c>
      <c r="H148" s="111">
        <v>0.96799999999999997</v>
      </c>
      <c r="I148" s="111">
        <v>0.125</v>
      </c>
      <c r="J148" s="111">
        <v>0.28799999999999998</v>
      </c>
      <c r="K148" s="111">
        <v>0.12774825264</v>
      </c>
      <c r="L148" s="134">
        <f t="shared" si="6"/>
        <v>0.15575066961868797</v>
      </c>
      <c r="M148" s="134">
        <f t="shared" si="7"/>
        <v>0.4</v>
      </c>
      <c r="N148" s="134">
        <f t="shared" si="8"/>
        <v>0.1</v>
      </c>
    </row>
    <row r="149" spans="1:14">
      <c r="A149" s="110" t="s">
        <v>226</v>
      </c>
      <c r="B149" s="110" t="s">
        <v>91</v>
      </c>
      <c r="C149" s="110" t="s">
        <v>150</v>
      </c>
      <c r="D149" s="110">
        <v>4110</v>
      </c>
      <c r="E149" s="111">
        <v>0.22</v>
      </c>
      <c r="F149" s="111">
        <v>50.8</v>
      </c>
      <c r="G149" s="111">
        <v>0</v>
      </c>
      <c r="H149" s="111">
        <v>0.69099999999999995</v>
      </c>
      <c r="I149" s="111">
        <v>3.5999999999999997E-2</v>
      </c>
      <c r="J149" s="111">
        <v>0.26200000000000001</v>
      </c>
      <c r="K149" s="111">
        <v>6.5836813754800003</v>
      </c>
      <c r="L149" s="134">
        <f t="shared" si="6"/>
        <v>7.3021804695907173</v>
      </c>
      <c r="M149" s="134">
        <f t="shared" si="7"/>
        <v>13.7</v>
      </c>
      <c r="N149" s="134">
        <f t="shared" si="8"/>
        <v>2.2000000000000002</v>
      </c>
    </row>
    <row r="150" spans="1:14">
      <c r="A150" s="110" t="s">
        <v>226</v>
      </c>
      <c r="B150" s="110" t="s">
        <v>91</v>
      </c>
      <c r="C150" s="110" t="s">
        <v>150</v>
      </c>
      <c r="D150" s="110">
        <v>1400</v>
      </c>
      <c r="E150" s="111">
        <v>0.22</v>
      </c>
      <c r="F150" s="111">
        <v>50.8</v>
      </c>
      <c r="G150" s="111">
        <v>0</v>
      </c>
      <c r="H150" s="111">
        <v>0.70899999999999996</v>
      </c>
      <c r="I150" s="111">
        <v>0.11700000000000001</v>
      </c>
      <c r="J150" s="111">
        <v>0.43099999999999999</v>
      </c>
      <c r="K150" s="111">
        <v>0.48554567906599999</v>
      </c>
      <c r="L150" s="134">
        <f t="shared" si="6"/>
        <v>0.88591046116785466</v>
      </c>
      <c r="M150" s="134">
        <f t="shared" si="7"/>
        <v>1.7</v>
      </c>
      <c r="N150" s="134">
        <f t="shared" si="8"/>
        <v>0.4</v>
      </c>
    </row>
    <row r="151" spans="1:14">
      <c r="A151" s="110" t="s">
        <v>226</v>
      </c>
      <c r="B151" s="110" t="s">
        <v>91</v>
      </c>
      <c r="C151" s="110" t="s">
        <v>150</v>
      </c>
      <c r="D151" s="110">
        <v>1400</v>
      </c>
      <c r="E151" s="111">
        <v>0.22</v>
      </c>
      <c r="F151" s="111">
        <v>50.8</v>
      </c>
      <c r="G151" s="111">
        <v>0</v>
      </c>
      <c r="H151" s="111">
        <v>0.70899999999999996</v>
      </c>
      <c r="I151" s="111">
        <v>0.11700000000000001</v>
      </c>
      <c r="J151" s="111">
        <v>0.43099999999999999</v>
      </c>
      <c r="K151" s="111">
        <v>0.42909977610799999</v>
      </c>
      <c r="L151" s="134">
        <f t="shared" si="6"/>
        <v>0.78292114816078662</v>
      </c>
      <c r="M151" s="134">
        <f t="shared" si="7"/>
        <v>1.5</v>
      </c>
      <c r="N151" s="134">
        <f t="shared" si="8"/>
        <v>0.3</v>
      </c>
    </row>
    <row r="152" spans="1:14">
      <c r="A152" s="110" t="s">
        <v>226</v>
      </c>
      <c r="B152" s="110" t="s">
        <v>95</v>
      </c>
      <c r="C152" s="110" t="s">
        <v>150</v>
      </c>
      <c r="D152" s="110">
        <v>4110</v>
      </c>
      <c r="E152" s="111">
        <v>0.22</v>
      </c>
      <c r="F152" s="111">
        <v>50.8</v>
      </c>
      <c r="G152" s="111">
        <v>0</v>
      </c>
      <c r="H152" s="111">
        <v>0.69099999999999995</v>
      </c>
      <c r="I152" s="111">
        <v>3.5999999999999997E-2</v>
      </c>
      <c r="J152" s="111">
        <v>0.26200000000000001</v>
      </c>
      <c r="K152" s="111">
        <v>16.4207160162</v>
      </c>
      <c r="L152" s="134">
        <f t="shared" si="6"/>
        <v>18.212763490767959</v>
      </c>
      <c r="M152" s="134">
        <f t="shared" si="7"/>
        <v>34.200000000000003</v>
      </c>
      <c r="N152" s="134">
        <f t="shared" si="8"/>
        <v>5.4</v>
      </c>
    </row>
    <row r="153" spans="1:14">
      <c r="A153" s="110" t="s">
        <v>226</v>
      </c>
      <c r="B153" s="110" t="s">
        <v>95</v>
      </c>
      <c r="C153" s="110" t="s">
        <v>150</v>
      </c>
      <c r="D153" s="110">
        <v>1210</v>
      </c>
      <c r="E153" s="111">
        <v>0.22</v>
      </c>
      <c r="F153" s="111">
        <v>50.8</v>
      </c>
      <c r="G153" s="111">
        <v>0</v>
      </c>
      <c r="H153" s="111">
        <v>1.2450000000000001</v>
      </c>
      <c r="I153" s="111">
        <v>0.21299999999999999</v>
      </c>
      <c r="J153" s="111">
        <v>0.28799999999999998</v>
      </c>
      <c r="K153" s="111">
        <v>3.20314002784</v>
      </c>
      <c r="L153" s="134">
        <f t="shared" si="6"/>
        <v>3.9052683219425273</v>
      </c>
      <c r="M153" s="134">
        <f t="shared" si="7"/>
        <v>13.2</v>
      </c>
      <c r="N153" s="134">
        <f t="shared" si="8"/>
        <v>3</v>
      </c>
    </row>
    <row r="154" spans="1:14">
      <c r="A154" s="110" t="s">
        <v>226</v>
      </c>
      <c r="B154" s="110" t="s">
        <v>95</v>
      </c>
      <c r="C154" s="110" t="s">
        <v>150</v>
      </c>
      <c r="D154" s="110">
        <v>1400</v>
      </c>
      <c r="E154" s="111">
        <v>0.22</v>
      </c>
      <c r="F154" s="111">
        <v>50.8</v>
      </c>
      <c r="G154" s="111">
        <v>0</v>
      </c>
      <c r="H154" s="111">
        <v>0.70899999999999996</v>
      </c>
      <c r="I154" s="111">
        <v>0.11700000000000001</v>
      </c>
      <c r="J154" s="111">
        <v>0.43099999999999999</v>
      </c>
      <c r="K154" s="111">
        <v>0.14318188532000001</v>
      </c>
      <c r="L154" s="134">
        <f t="shared" si="6"/>
        <v>0.26124489522536137</v>
      </c>
      <c r="M154" s="134">
        <f t="shared" si="7"/>
        <v>0.5</v>
      </c>
      <c r="N154" s="134">
        <f t="shared" si="8"/>
        <v>0.1</v>
      </c>
    </row>
    <row r="155" spans="1:14">
      <c r="A155" s="110" t="s">
        <v>226</v>
      </c>
      <c r="B155" s="110" t="s">
        <v>95</v>
      </c>
      <c r="C155" s="110" t="s">
        <v>150</v>
      </c>
      <c r="D155" s="110">
        <v>1400</v>
      </c>
      <c r="E155" s="111">
        <v>0.22</v>
      </c>
      <c r="F155" s="111">
        <v>50.8</v>
      </c>
      <c r="G155" s="111">
        <v>0</v>
      </c>
      <c r="H155" s="111">
        <v>0.70899999999999996</v>
      </c>
      <c r="I155" s="111">
        <v>0.11700000000000001</v>
      </c>
      <c r="J155" s="111">
        <v>0.43099999999999999</v>
      </c>
      <c r="K155" s="111">
        <v>1.5933032818899999</v>
      </c>
      <c r="L155" s="134">
        <f t="shared" si="6"/>
        <v>2.9070880580270977</v>
      </c>
      <c r="M155" s="134">
        <f t="shared" si="7"/>
        <v>5.6</v>
      </c>
      <c r="N155" s="134">
        <f t="shared" si="8"/>
        <v>1.3</v>
      </c>
    </row>
    <row r="156" spans="1:14">
      <c r="A156" s="110" t="s">
        <v>226</v>
      </c>
      <c r="B156" s="110" t="s">
        <v>95</v>
      </c>
      <c r="C156" s="110" t="s">
        <v>150</v>
      </c>
      <c r="D156" s="110">
        <v>1400</v>
      </c>
      <c r="E156" s="111">
        <v>0.22</v>
      </c>
      <c r="F156" s="111">
        <v>50.8</v>
      </c>
      <c r="G156" s="111">
        <v>0</v>
      </c>
      <c r="H156" s="111">
        <v>0.70899999999999996</v>
      </c>
      <c r="I156" s="111">
        <v>0.11700000000000001</v>
      </c>
      <c r="J156" s="111">
        <v>0.43099999999999999</v>
      </c>
      <c r="K156" s="111">
        <v>8.0565430664100002E-5</v>
      </c>
      <c r="L156" s="134">
        <f t="shared" si="6"/>
        <v>1.4699699927536139E-4</v>
      </c>
      <c r="M156" s="134">
        <f t="shared" si="7"/>
        <v>0</v>
      </c>
      <c r="N156" s="134">
        <f t="shared" si="8"/>
        <v>0</v>
      </c>
    </row>
    <row r="157" spans="1:14">
      <c r="A157" s="110" t="s">
        <v>226</v>
      </c>
      <c r="B157" s="110" t="s">
        <v>95</v>
      </c>
      <c r="C157" s="110" t="s">
        <v>150</v>
      </c>
      <c r="D157" s="110">
        <v>1400</v>
      </c>
      <c r="E157" s="111">
        <v>0.22</v>
      </c>
      <c r="F157" s="111">
        <v>50.8</v>
      </c>
      <c r="G157" s="111">
        <v>0</v>
      </c>
      <c r="H157" s="111">
        <v>0.70899999999999996</v>
      </c>
      <c r="I157" s="111">
        <v>0.11700000000000001</v>
      </c>
      <c r="J157" s="111">
        <v>0.43099999999999999</v>
      </c>
      <c r="K157" s="111">
        <v>2.5575199084000002</v>
      </c>
      <c r="L157" s="134">
        <f t="shared" si="6"/>
        <v>4.6663655742030272</v>
      </c>
      <c r="M157" s="134">
        <f t="shared" si="7"/>
        <v>9</v>
      </c>
      <c r="N157" s="134">
        <f t="shared" si="8"/>
        <v>2</v>
      </c>
    </row>
    <row r="158" spans="1:14">
      <c r="A158" s="110" t="s">
        <v>226</v>
      </c>
      <c r="B158" s="110" t="s">
        <v>93</v>
      </c>
      <c r="C158" s="110" t="s">
        <v>150</v>
      </c>
      <c r="D158" s="110">
        <v>5300</v>
      </c>
      <c r="E158" s="111">
        <v>0.22</v>
      </c>
      <c r="F158" s="111">
        <v>50.8</v>
      </c>
      <c r="G158" s="111">
        <v>0</v>
      </c>
      <c r="H158" s="111">
        <v>0.505</v>
      </c>
      <c r="I158" s="111">
        <v>6.8000000000000005E-2</v>
      </c>
      <c r="J158" s="111">
        <v>5.2999999999999999E-2</v>
      </c>
      <c r="K158" s="111">
        <v>3.43440632317E-3</v>
      </c>
      <c r="L158" s="134">
        <f t="shared" si="6"/>
        <v>7.7056629870857554E-4</v>
      </c>
      <c r="M158" s="134">
        <f t="shared" si="7"/>
        <v>0</v>
      </c>
      <c r="N158" s="134">
        <f t="shared" si="8"/>
        <v>0</v>
      </c>
    </row>
    <row r="159" spans="1:14">
      <c r="A159" s="110" t="s">
        <v>226</v>
      </c>
      <c r="B159" s="110" t="s">
        <v>93</v>
      </c>
      <c r="C159" s="110" t="s">
        <v>150</v>
      </c>
      <c r="D159" s="110">
        <v>5300</v>
      </c>
      <c r="E159" s="111">
        <v>0.22</v>
      </c>
      <c r="F159" s="111">
        <v>50.8</v>
      </c>
      <c r="G159" s="111">
        <v>0</v>
      </c>
      <c r="H159" s="111">
        <v>0.505</v>
      </c>
      <c r="I159" s="111">
        <v>6.8000000000000005E-2</v>
      </c>
      <c r="J159" s="111">
        <v>5.2999999999999999E-2</v>
      </c>
      <c r="K159" s="111">
        <v>5.9565770053399997E-2</v>
      </c>
      <c r="L159" s="134">
        <f t="shared" si="6"/>
        <v>1.3364573274314511E-2</v>
      </c>
      <c r="M159" s="134">
        <f t="shared" si="7"/>
        <v>0</v>
      </c>
      <c r="N159" s="134">
        <f t="shared" si="8"/>
        <v>0</v>
      </c>
    </row>
    <row r="160" spans="1:14">
      <c r="A160" s="110" t="s">
        <v>226</v>
      </c>
      <c r="B160" s="110" t="s">
        <v>93</v>
      </c>
      <c r="C160" s="110" t="s">
        <v>150</v>
      </c>
      <c r="D160" s="110">
        <v>5300</v>
      </c>
      <c r="E160" s="111">
        <v>0.22</v>
      </c>
      <c r="F160" s="111">
        <v>50.8</v>
      </c>
      <c r="G160" s="111">
        <v>0</v>
      </c>
      <c r="H160" s="111">
        <v>0.505</v>
      </c>
      <c r="I160" s="111">
        <v>6.8000000000000005E-2</v>
      </c>
      <c r="J160" s="111">
        <v>5.2999999999999999E-2</v>
      </c>
      <c r="K160" s="111">
        <v>1.5916394329500001E-2</v>
      </c>
      <c r="L160" s="134">
        <f t="shared" si="6"/>
        <v>3.5711083410621494E-3</v>
      </c>
      <c r="M160" s="134">
        <f t="shared" si="7"/>
        <v>0</v>
      </c>
      <c r="N160" s="134">
        <f t="shared" si="8"/>
        <v>0</v>
      </c>
    </row>
    <row r="161" spans="1:14">
      <c r="A161" s="110" t="s">
        <v>226</v>
      </c>
      <c r="B161" s="110" t="s">
        <v>93</v>
      </c>
      <c r="C161" s="110" t="s">
        <v>150</v>
      </c>
      <c r="D161" s="110">
        <v>5300</v>
      </c>
      <c r="E161" s="111">
        <v>0.22</v>
      </c>
      <c r="F161" s="111">
        <v>50.8</v>
      </c>
      <c r="G161" s="111">
        <v>0</v>
      </c>
      <c r="H161" s="111">
        <v>0.505</v>
      </c>
      <c r="I161" s="111">
        <v>6.8000000000000005E-2</v>
      </c>
      <c r="J161" s="111">
        <v>5.2999999999999999E-2</v>
      </c>
      <c r="K161" s="111">
        <v>1.2687283395499999E-4</v>
      </c>
      <c r="L161" s="134">
        <f t="shared" si="6"/>
        <v>2.8466034845036827E-5</v>
      </c>
      <c r="M161" s="134">
        <f t="shared" si="7"/>
        <v>0</v>
      </c>
      <c r="N161" s="134">
        <f t="shared" si="8"/>
        <v>0</v>
      </c>
    </row>
    <row r="162" spans="1:14">
      <c r="A162" s="110" t="s">
        <v>226</v>
      </c>
      <c r="B162" s="110" t="s">
        <v>93</v>
      </c>
      <c r="C162" s="110" t="s">
        <v>150</v>
      </c>
      <c r="D162" s="110">
        <v>1210</v>
      </c>
      <c r="E162" s="111">
        <v>0.22</v>
      </c>
      <c r="F162" s="111">
        <v>50.8</v>
      </c>
      <c r="G162" s="111">
        <v>0</v>
      </c>
      <c r="H162" s="111">
        <v>1.2450000000000001</v>
      </c>
      <c r="I162" s="111">
        <v>0.21299999999999999</v>
      </c>
      <c r="J162" s="111">
        <v>0.28799999999999998</v>
      </c>
      <c r="K162" s="111">
        <v>16.877361755700001</v>
      </c>
      <c r="L162" s="134">
        <f t="shared" si="6"/>
        <v>20.576879452549438</v>
      </c>
      <c r="M162" s="134">
        <f t="shared" si="7"/>
        <v>69.7</v>
      </c>
      <c r="N162" s="134">
        <f t="shared" si="8"/>
        <v>15.6</v>
      </c>
    </row>
    <row r="163" spans="1:14">
      <c r="A163" s="110" t="s">
        <v>226</v>
      </c>
      <c r="B163" s="110" t="s">
        <v>93</v>
      </c>
      <c r="C163" s="110" t="s">
        <v>150</v>
      </c>
      <c r="D163" s="110">
        <v>7430</v>
      </c>
      <c r="E163" s="111">
        <v>0.22</v>
      </c>
      <c r="F163" s="111">
        <v>50.8</v>
      </c>
      <c r="G163" s="111">
        <v>0</v>
      </c>
      <c r="H163" s="111">
        <v>0.70899999999999996</v>
      </c>
      <c r="I163" s="111">
        <v>9.8000000000000004E-2</v>
      </c>
      <c r="J163" s="111">
        <v>0.26200000000000001</v>
      </c>
      <c r="K163" s="111">
        <v>3.1918616577100001</v>
      </c>
      <c r="L163" s="134">
        <f t="shared" si="6"/>
        <v>3.5402001599547517</v>
      </c>
      <c r="M163" s="134">
        <f t="shared" si="7"/>
        <v>6.8</v>
      </c>
      <c r="N163" s="134">
        <f t="shared" si="8"/>
        <v>1.6</v>
      </c>
    </row>
    <row r="164" spans="1:14">
      <c r="A164" s="110" t="s">
        <v>226</v>
      </c>
      <c r="B164" s="110" t="s">
        <v>95</v>
      </c>
      <c r="C164" s="110" t="s">
        <v>100</v>
      </c>
      <c r="D164" s="110">
        <v>1210</v>
      </c>
      <c r="E164" s="111">
        <v>0.63</v>
      </c>
      <c r="F164" s="111">
        <v>53.6</v>
      </c>
      <c r="G164" s="111">
        <v>0.66</v>
      </c>
      <c r="H164" s="111">
        <v>1.2450000000000001</v>
      </c>
      <c r="I164" s="111">
        <v>0.21299999999999999</v>
      </c>
      <c r="J164" s="111">
        <v>0.28799999999999998</v>
      </c>
      <c r="K164" s="111">
        <v>4.49754138511E-4</v>
      </c>
      <c r="L164" s="134">
        <f t="shared" si="6"/>
        <v>8.7540145519781048E-4</v>
      </c>
      <c r="M164" s="134">
        <f t="shared" si="7"/>
        <v>0</v>
      </c>
      <c r="N164" s="134">
        <f t="shared" si="8"/>
        <v>0</v>
      </c>
    </row>
    <row r="165" spans="1:14">
      <c r="A165" s="110" t="s">
        <v>226</v>
      </c>
      <c r="B165" s="110" t="s">
        <v>95</v>
      </c>
      <c r="C165" s="110" t="s">
        <v>150</v>
      </c>
      <c r="D165" s="110">
        <v>1210</v>
      </c>
      <c r="E165" s="111">
        <v>0.22</v>
      </c>
      <c r="F165" s="111">
        <v>50.8</v>
      </c>
      <c r="G165" s="111">
        <v>0</v>
      </c>
      <c r="H165" s="111">
        <v>1.2450000000000001</v>
      </c>
      <c r="I165" s="111">
        <v>0.21299999999999999</v>
      </c>
      <c r="J165" s="111">
        <v>0.28799999999999998</v>
      </c>
      <c r="K165" s="111">
        <v>17.147928227400001</v>
      </c>
      <c r="L165" s="134">
        <f t="shared" si="6"/>
        <v>20.906754094846079</v>
      </c>
      <c r="M165" s="134">
        <f t="shared" si="7"/>
        <v>70.8</v>
      </c>
      <c r="N165" s="134">
        <f t="shared" si="8"/>
        <v>15.9</v>
      </c>
    </row>
    <row r="166" spans="1:14">
      <c r="A166" s="110" t="s">
        <v>226</v>
      </c>
      <c r="B166" s="110" t="s">
        <v>95</v>
      </c>
      <c r="C166" s="110" t="s">
        <v>150</v>
      </c>
      <c r="D166" s="110">
        <v>4110</v>
      </c>
      <c r="E166" s="111">
        <v>0.22</v>
      </c>
      <c r="F166" s="111">
        <v>50.8</v>
      </c>
      <c r="G166" s="111">
        <v>0</v>
      </c>
      <c r="H166" s="111">
        <v>0.69099999999999995</v>
      </c>
      <c r="I166" s="111">
        <v>3.5999999999999997E-2</v>
      </c>
      <c r="J166" s="111">
        <v>0.26200000000000001</v>
      </c>
      <c r="K166" s="111">
        <v>1.62922361361</v>
      </c>
      <c r="L166" s="134">
        <f t="shared" si="6"/>
        <v>1.807026217308638</v>
      </c>
      <c r="M166" s="134">
        <f t="shared" si="7"/>
        <v>3.4</v>
      </c>
      <c r="N166" s="134">
        <f t="shared" si="8"/>
        <v>0.5</v>
      </c>
    </row>
    <row r="167" spans="1:14">
      <c r="A167" s="110" t="s">
        <v>226</v>
      </c>
      <c r="B167" s="110" t="s">
        <v>95</v>
      </c>
      <c r="C167" s="110" t="s">
        <v>150</v>
      </c>
      <c r="D167" s="110">
        <v>6172</v>
      </c>
      <c r="E167" s="111">
        <v>0.22</v>
      </c>
      <c r="F167" s="111">
        <v>50.8</v>
      </c>
      <c r="G167" s="111">
        <v>0</v>
      </c>
      <c r="H167" s="111">
        <v>0.60699999999999998</v>
      </c>
      <c r="I167" s="111">
        <v>3.3000000000000002E-2</v>
      </c>
      <c r="J167" s="111">
        <v>2.5999999999999999E-2</v>
      </c>
      <c r="K167" s="111">
        <v>4.9091976008899998E-3</v>
      </c>
      <c r="L167" s="134">
        <f t="shared" si="6"/>
        <v>5.4033901593795932E-4</v>
      </c>
      <c r="M167" s="134">
        <f t="shared" si="7"/>
        <v>0</v>
      </c>
      <c r="N167" s="134">
        <f t="shared" si="8"/>
        <v>0</v>
      </c>
    </row>
    <row r="168" spans="1:14">
      <c r="A168" s="110" t="s">
        <v>226</v>
      </c>
      <c r="B168" s="110" t="s">
        <v>95</v>
      </c>
      <c r="C168" s="110" t="s">
        <v>150</v>
      </c>
      <c r="D168" s="110">
        <v>1210</v>
      </c>
      <c r="E168" s="111">
        <v>0.22</v>
      </c>
      <c r="F168" s="111">
        <v>50.8</v>
      </c>
      <c r="G168" s="111">
        <v>0</v>
      </c>
      <c r="H168" s="111">
        <v>1.2450000000000001</v>
      </c>
      <c r="I168" s="111">
        <v>0.21299999999999999</v>
      </c>
      <c r="J168" s="111">
        <v>0.28799999999999998</v>
      </c>
      <c r="K168" s="111">
        <v>11.0931259132</v>
      </c>
      <c r="L168" s="134">
        <f t="shared" si="6"/>
        <v>13.524739113373437</v>
      </c>
      <c r="M168" s="134">
        <f t="shared" si="7"/>
        <v>45.8</v>
      </c>
      <c r="N168" s="134">
        <f t="shared" si="8"/>
        <v>10.3</v>
      </c>
    </row>
    <row r="169" spans="1:14">
      <c r="A169" s="110" t="s">
        <v>226</v>
      </c>
      <c r="B169" s="110" t="s">
        <v>91</v>
      </c>
      <c r="C169" s="110" t="s">
        <v>150</v>
      </c>
      <c r="D169" s="110">
        <v>1210</v>
      </c>
      <c r="E169" s="111">
        <v>0.22</v>
      </c>
      <c r="F169" s="111">
        <v>50.8</v>
      </c>
      <c r="G169" s="111">
        <v>0</v>
      </c>
      <c r="H169" s="111">
        <v>1.2450000000000001</v>
      </c>
      <c r="I169" s="111">
        <v>0.21299999999999999</v>
      </c>
      <c r="J169" s="111">
        <v>0.28799999999999998</v>
      </c>
      <c r="K169" s="111">
        <v>1.28231147199</v>
      </c>
      <c r="L169" s="134">
        <f t="shared" si="6"/>
        <v>1.5633941466502079</v>
      </c>
      <c r="M169" s="134">
        <f t="shared" si="7"/>
        <v>5.3</v>
      </c>
      <c r="N169" s="134">
        <f t="shared" si="8"/>
        <v>1.2</v>
      </c>
    </row>
    <row r="170" spans="1:14">
      <c r="A170" s="110" t="s">
        <v>226</v>
      </c>
      <c r="B170" s="110" t="s">
        <v>95</v>
      </c>
      <c r="C170" s="110" t="s">
        <v>150</v>
      </c>
      <c r="D170" s="110">
        <v>1210</v>
      </c>
      <c r="E170" s="111">
        <v>0.22</v>
      </c>
      <c r="F170" s="111">
        <v>50.8</v>
      </c>
      <c r="G170" s="111">
        <v>0</v>
      </c>
      <c r="H170" s="111">
        <v>1.2450000000000001</v>
      </c>
      <c r="I170" s="111">
        <v>0.21299999999999999</v>
      </c>
      <c r="J170" s="111">
        <v>0.28799999999999998</v>
      </c>
      <c r="K170" s="111">
        <v>2.8940192686500001</v>
      </c>
      <c r="L170" s="134">
        <f t="shared" si="6"/>
        <v>3.52838829233808</v>
      </c>
      <c r="M170" s="134">
        <f t="shared" si="7"/>
        <v>12</v>
      </c>
      <c r="N170" s="134">
        <f t="shared" si="8"/>
        <v>2.7</v>
      </c>
    </row>
    <row r="171" spans="1:14">
      <c r="A171" s="110" t="s">
        <v>226</v>
      </c>
      <c r="B171" s="110" t="s">
        <v>93</v>
      </c>
      <c r="C171" s="110" t="s">
        <v>99</v>
      </c>
      <c r="D171" s="110">
        <v>4110</v>
      </c>
      <c r="E171" s="111">
        <v>0.8</v>
      </c>
      <c r="F171" s="111">
        <v>49.9</v>
      </c>
      <c r="G171" s="111">
        <v>0</v>
      </c>
      <c r="H171" s="111">
        <v>0.69099999999999995</v>
      </c>
      <c r="I171" s="111">
        <v>3.5999999999999997E-2</v>
      </c>
      <c r="J171" s="111">
        <v>0.26200000000000001</v>
      </c>
      <c r="K171" s="111">
        <v>9.2721825600699994E-3</v>
      </c>
      <c r="L171" s="134">
        <f t="shared" si="6"/>
        <v>1.0101888362820263E-2</v>
      </c>
      <c r="M171" s="134">
        <f t="shared" si="7"/>
        <v>0</v>
      </c>
      <c r="N171" s="134">
        <f t="shared" si="8"/>
        <v>0</v>
      </c>
    </row>
    <row r="172" spans="1:14">
      <c r="A172" s="110" t="s">
        <v>226</v>
      </c>
      <c r="B172" s="110" t="s">
        <v>93</v>
      </c>
      <c r="C172" s="110" t="s">
        <v>99</v>
      </c>
      <c r="D172" s="110">
        <v>1400</v>
      </c>
      <c r="E172" s="111">
        <v>0.8</v>
      </c>
      <c r="F172" s="111">
        <v>49.9</v>
      </c>
      <c r="G172" s="111">
        <v>0</v>
      </c>
      <c r="H172" s="111">
        <v>0.70899999999999996</v>
      </c>
      <c r="I172" s="111">
        <v>0.11700000000000001</v>
      </c>
      <c r="J172" s="111">
        <v>0.43099999999999999</v>
      </c>
      <c r="K172" s="111">
        <v>4.0290679759399997E-2</v>
      </c>
      <c r="L172" s="134">
        <f t="shared" si="6"/>
        <v>7.2210635043119975E-2</v>
      </c>
      <c r="M172" s="134">
        <f t="shared" si="7"/>
        <v>0.1</v>
      </c>
      <c r="N172" s="134">
        <f t="shared" si="8"/>
        <v>0.1</v>
      </c>
    </row>
    <row r="173" spans="1:14">
      <c r="A173" s="110" t="s">
        <v>226</v>
      </c>
      <c r="B173" s="110" t="s">
        <v>93</v>
      </c>
      <c r="C173" s="110" t="s">
        <v>150</v>
      </c>
      <c r="D173" s="110">
        <v>4110</v>
      </c>
      <c r="E173" s="111">
        <v>0.22</v>
      </c>
      <c r="F173" s="111">
        <v>50.8</v>
      </c>
      <c r="G173" s="111">
        <v>0</v>
      </c>
      <c r="H173" s="111">
        <v>0.69099999999999995</v>
      </c>
      <c r="I173" s="111">
        <v>3.5999999999999997E-2</v>
      </c>
      <c r="J173" s="111">
        <v>0.26200000000000001</v>
      </c>
      <c r="K173" s="111">
        <v>0.72082154028900003</v>
      </c>
      <c r="L173" s="134">
        <f t="shared" si="6"/>
        <v>0.79948719771920629</v>
      </c>
      <c r="M173" s="134">
        <f t="shared" si="7"/>
        <v>1.5</v>
      </c>
      <c r="N173" s="134">
        <f t="shared" si="8"/>
        <v>0.2</v>
      </c>
    </row>
    <row r="174" spans="1:14">
      <c r="A174" s="110" t="s">
        <v>226</v>
      </c>
      <c r="B174" s="110" t="s">
        <v>93</v>
      </c>
      <c r="C174" s="110" t="s">
        <v>150</v>
      </c>
      <c r="D174" s="110">
        <v>1400</v>
      </c>
      <c r="E174" s="111">
        <v>0.22</v>
      </c>
      <c r="F174" s="111">
        <v>50.8</v>
      </c>
      <c r="G174" s="111">
        <v>0</v>
      </c>
      <c r="H174" s="111">
        <v>0.70899999999999996</v>
      </c>
      <c r="I174" s="111">
        <v>0.11700000000000001</v>
      </c>
      <c r="J174" s="111">
        <v>0.43099999999999999</v>
      </c>
      <c r="K174" s="111">
        <v>1.5628986069599999</v>
      </c>
      <c r="L174" s="134">
        <f t="shared" si="6"/>
        <v>2.8516127016389841</v>
      </c>
      <c r="M174" s="134">
        <f t="shared" si="7"/>
        <v>5.5</v>
      </c>
      <c r="N174" s="134">
        <f t="shared" si="8"/>
        <v>1.3</v>
      </c>
    </row>
    <row r="175" spans="1:14">
      <c r="A175" s="110" t="s">
        <v>226</v>
      </c>
      <c r="B175" s="110" t="s">
        <v>95</v>
      </c>
      <c r="C175" s="110" t="s">
        <v>150</v>
      </c>
      <c r="D175" s="110">
        <v>1110</v>
      </c>
      <c r="E175" s="111">
        <v>0.22</v>
      </c>
      <c r="F175" s="111">
        <v>50.8</v>
      </c>
      <c r="G175" s="111">
        <v>0</v>
      </c>
      <c r="H175" s="111">
        <v>0.96799999999999997</v>
      </c>
      <c r="I175" s="111">
        <v>0.125</v>
      </c>
      <c r="J175" s="111">
        <v>0.28799999999999998</v>
      </c>
      <c r="K175" s="111">
        <v>1.5737649033000001</v>
      </c>
      <c r="L175" s="134">
        <f t="shared" si="6"/>
        <v>1.9187341701033598</v>
      </c>
      <c r="M175" s="134">
        <f t="shared" si="7"/>
        <v>5.0999999999999996</v>
      </c>
      <c r="N175" s="134">
        <f t="shared" si="8"/>
        <v>1</v>
      </c>
    </row>
    <row r="176" spans="1:14">
      <c r="A176" s="110" t="s">
        <v>226</v>
      </c>
      <c r="B176" s="110" t="s">
        <v>95</v>
      </c>
      <c r="C176" s="110" t="s">
        <v>150</v>
      </c>
      <c r="D176" s="110">
        <v>1110</v>
      </c>
      <c r="E176" s="111">
        <v>0.22</v>
      </c>
      <c r="F176" s="111">
        <v>50.8</v>
      </c>
      <c r="G176" s="111">
        <v>0</v>
      </c>
      <c r="H176" s="111">
        <v>0.96799999999999997</v>
      </c>
      <c r="I176" s="111">
        <v>0.125</v>
      </c>
      <c r="J176" s="111">
        <v>0.28799999999999998</v>
      </c>
      <c r="K176" s="111">
        <v>6.37849049163</v>
      </c>
      <c r="L176" s="134">
        <f t="shared" si="6"/>
        <v>7.7766556073952948</v>
      </c>
      <c r="M176" s="134">
        <f t="shared" si="7"/>
        <v>20.5</v>
      </c>
      <c r="N176" s="134">
        <f t="shared" si="8"/>
        <v>4</v>
      </c>
    </row>
    <row r="177" spans="1:14">
      <c r="A177" s="110" t="s">
        <v>226</v>
      </c>
      <c r="B177" s="110" t="s">
        <v>95</v>
      </c>
      <c r="C177" s="110" t="s">
        <v>150</v>
      </c>
      <c r="D177" s="110">
        <v>1110</v>
      </c>
      <c r="E177" s="111">
        <v>0.22</v>
      </c>
      <c r="F177" s="111">
        <v>50.8</v>
      </c>
      <c r="G177" s="111">
        <v>0</v>
      </c>
      <c r="H177" s="111">
        <v>0.96799999999999997</v>
      </c>
      <c r="I177" s="111">
        <v>0.125</v>
      </c>
      <c r="J177" s="111">
        <v>0.28799999999999998</v>
      </c>
      <c r="K177" s="111">
        <v>4.0687489776000003</v>
      </c>
      <c r="L177" s="134">
        <f t="shared" si="6"/>
        <v>4.9606187534899195</v>
      </c>
      <c r="M177" s="134">
        <f t="shared" si="7"/>
        <v>13.1</v>
      </c>
      <c r="N177" s="134">
        <f t="shared" si="8"/>
        <v>2.6</v>
      </c>
    </row>
    <row r="178" spans="1:14">
      <c r="A178" s="110" t="s">
        <v>226</v>
      </c>
      <c r="B178" s="110" t="s">
        <v>95</v>
      </c>
      <c r="C178" s="110" t="s">
        <v>150</v>
      </c>
      <c r="D178" s="110">
        <v>1210</v>
      </c>
      <c r="E178" s="111">
        <v>0.22</v>
      </c>
      <c r="F178" s="111">
        <v>50.8</v>
      </c>
      <c r="G178" s="111">
        <v>0</v>
      </c>
      <c r="H178" s="111">
        <v>1.2450000000000001</v>
      </c>
      <c r="I178" s="111">
        <v>0.21299999999999999</v>
      </c>
      <c r="J178" s="111">
        <v>0.28799999999999998</v>
      </c>
      <c r="K178" s="111">
        <v>8.4917297554399997</v>
      </c>
      <c r="L178" s="134">
        <f t="shared" si="6"/>
        <v>10.353116917832446</v>
      </c>
      <c r="M178" s="134">
        <f t="shared" si="7"/>
        <v>35.1</v>
      </c>
      <c r="N178" s="134">
        <f t="shared" si="8"/>
        <v>7.9</v>
      </c>
    </row>
    <row r="179" spans="1:14">
      <c r="A179" s="110" t="s">
        <v>226</v>
      </c>
      <c r="B179" s="110" t="s">
        <v>91</v>
      </c>
      <c r="C179" s="110" t="s">
        <v>150</v>
      </c>
      <c r="D179" s="110">
        <v>5300</v>
      </c>
      <c r="E179" s="111">
        <v>0.22</v>
      </c>
      <c r="F179" s="111">
        <v>50.8</v>
      </c>
      <c r="G179" s="111">
        <v>0</v>
      </c>
      <c r="H179" s="111">
        <v>0.505</v>
      </c>
      <c r="I179" s="111">
        <v>6.8000000000000005E-2</v>
      </c>
      <c r="J179" s="111">
        <v>5.2999999999999999E-2</v>
      </c>
      <c r="K179" s="111">
        <v>2.1033487881299998E-2</v>
      </c>
      <c r="L179" s="134">
        <f t="shared" si="6"/>
        <v>4.7192135643010094E-3</v>
      </c>
      <c r="M179" s="134">
        <f t="shared" si="7"/>
        <v>0</v>
      </c>
      <c r="N179" s="134">
        <f t="shared" si="8"/>
        <v>0</v>
      </c>
    </row>
    <row r="180" spans="1:14">
      <c r="A180" s="110" t="s">
        <v>226</v>
      </c>
      <c r="B180" s="110" t="s">
        <v>91</v>
      </c>
      <c r="C180" s="110" t="s">
        <v>150</v>
      </c>
      <c r="D180" s="110">
        <v>5300</v>
      </c>
      <c r="E180" s="111">
        <v>0.22</v>
      </c>
      <c r="F180" s="111">
        <v>50.8</v>
      </c>
      <c r="G180" s="111">
        <v>0</v>
      </c>
      <c r="H180" s="111">
        <v>0.505</v>
      </c>
      <c r="I180" s="111">
        <v>6.8000000000000005E-2</v>
      </c>
      <c r="J180" s="111">
        <v>5.2999999999999999E-2</v>
      </c>
      <c r="K180" s="111">
        <v>1.34565235543E-2</v>
      </c>
      <c r="L180" s="134">
        <f t="shared" si="6"/>
        <v>3.0191953347997766E-3</v>
      </c>
      <c r="M180" s="134">
        <f t="shared" si="7"/>
        <v>0</v>
      </c>
      <c r="N180" s="134">
        <f t="shared" si="8"/>
        <v>0</v>
      </c>
    </row>
    <row r="181" spans="1:14">
      <c r="A181" s="110" t="s">
        <v>226</v>
      </c>
      <c r="B181" s="110" t="s">
        <v>91</v>
      </c>
      <c r="C181" s="110" t="s">
        <v>150</v>
      </c>
      <c r="D181" s="110">
        <v>1210</v>
      </c>
      <c r="E181" s="111">
        <v>0.22</v>
      </c>
      <c r="F181" s="111">
        <v>50.8</v>
      </c>
      <c r="G181" s="111">
        <v>0</v>
      </c>
      <c r="H181" s="111">
        <v>1.2450000000000001</v>
      </c>
      <c r="I181" s="111">
        <v>0.21299999999999999</v>
      </c>
      <c r="J181" s="111">
        <v>0.28799999999999998</v>
      </c>
      <c r="K181" s="111">
        <v>7.4575046452400002</v>
      </c>
      <c r="L181" s="134">
        <f t="shared" si="6"/>
        <v>9.0921896634766082</v>
      </c>
      <c r="M181" s="134">
        <f t="shared" si="7"/>
        <v>30.8</v>
      </c>
      <c r="N181" s="134">
        <f t="shared" si="8"/>
        <v>6.9</v>
      </c>
    </row>
    <row r="182" spans="1:14">
      <c r="A182" s="110" t="s">
        <v>226</v>
      </c>
      <c r="B182" s="110" t="s">
        <v>91</v>
      </c>
      <c r="C182" s="110" t="s">
        <v>150</v>
      </c>
      <c r="D182" s="110">
        <v>7430</v>
      </c>
      <c r="E182" s="111">
        <v>0.22</v>
      </c>
      <c r="F182" s="111">
        <v>50.8</v>
      </c>
      <c r="G182" s="111">
        <v>0</v>
      </c>
      <c r="H182" s="111">
        <v>0.70899999999999996</v>
      </c>
      <c r="I182" s="111">
        <v>9.8000000000000004E-2</v>
      </c>
      <c r="J182" s="111">
        <v>0.26200000000000001</v>
      </c>
      <c r="K182" s="111">
        <v>0.95633013454799998</v>
      </c>
      <c r="L182" s="134">
        <f t="shared" si="6"/>
        <v>1.0606976298983384</v>
      </c>
      <c r="M182" s="134">
        <f t="shared" si="7"/>
        <v>2</v>
      </c>
      <c r="N182" s="134">
        <f t="shared" si="8"/>
        <v>0.5</v>
      </c>
    </row>
    <row r="183" spans="1:14">
      <c r="A183" s="110" t="s">
        <v>226</v>
      </c>
      <c r="B183" s="110" t="s">
        <v>95</v>
      </c>
      <c r="C183" s="110" t="s">
        <v>99</v>
      </c>
      <c r="D183" s="110">
        <v>6172</v>
      </c>
      <c r="E183" s="111">
        <v>0.8</v>
      </c>
      <c r="F183" s="111">
        <v>49.9</v>
      </c>
      <c r="G183" s="111">
        <v>0</v>
      </c>
      <c r="H183" s="111">
        <v>0.60699999999999998</v>
      </c>
      <c r="I183" s="111">
        <v>3.3000000000000002E-2</v>
      </c>
      <c r="J183" s="111">
        <v>2.5999999999999999E-2</v>
      </c>
      <c r="K183" s="111">
        <v>3.9969742631199998E-2</v>
      </c>
      <c r="L183" s="134">
        <f t="shared" si="6"/>
        <v>4.3213953408099059E-3</v>
      </c>
      <c r="M183" s="134">
        <f t="shared" si="7"/>
        <v>0</v>
      </c>
      <c r="N183" s="134">
        <f t="shared" si="8"/>
        <v>0</v>
      </c>
    </row>
    <row r="184" spans="1:14">
      <c r="A184" s="110" t="s">
        <v>226</v>
      </c>
      <c r="B184" s="110" t="s">
        <v>95</v>
      </c>
      <c r="C184" s="110" t="s">
        <v>99</v>
      </c>
      <c r="D184" s="110">
        <v>4110</v>
      </c>
      <c r="E184" s="111">
        <v>0.8</v>
      </c>
      <c r="F184" s="111">
        <v>49.9</v>
      </c>
      <c r="G184" s="111">
        <v>0</v>
      </c>
      <c r="H184" s="111">
        <v>0.69099999999999995</v>
      </c>
      <c r="I184" s="111">
        <v>3.5999999999999997E-2</v>
      </c>
      <c r="J184" s="111">
        <v>0.26200000000000001</v>
      </c>
      <c r="K184" s="111">
        <v>4.9792415652299998E-2</v>
      </c>
      <c r="L184" s="134">
        <f t="shared" si="6"/>
        <v>5.4248006979586642E-2</v>
      </c>
      <c r="M184" s="134">
        <f t="shared" si="7"/>
        <v>0.1</v>
      </c>
      <c r="N184" s="134">
        <f t="shared" si="8"/>
        <v>0</v>
      </c>
    </row>
    <row r="185" spans="1:14">
      <c r="A185" s="110" t="s">
        <v>226</v>
      </c>
      <c r="B185" s="110" t="s">
        <v>95</v>
      </c>
      <c r="C185" s="110" t="s">
        <v>150</v>
      </c>
      <c r="D185" s="110">
        <v>6172</v>
      </c>
      <c r="E185" s="111">
        <v>0.22</v>
      </c>
      <c r="F185" s="111">
        <v>50.8</v>
      </c>
      <c r="G185" s="111">
        <v>0</v>
      </c>
      <c r="H185" s="111">
        <v>0.60699999999999998</v>
      </c>
      <c r="I185" s="111">
        <v>3.3000000000000002E-2</v>
      </c>
      <c r="J185" s="111">
        <v>2.5999999999999999E-2</v>
      </c>
      <c r="K185" s="111">
        <v>4.1640406314300002E-3</v>
      </c>
      <c r="L185" s="134">
        <f t="shared" si="6"/>
        <v>4.5832207216606197E-4</v>
      </c>
      <c r="M185" s="134">
        <f t="shared" si="7"/>
        <v>0</v>
      </c>
      <c r="N185" s="134">
        <f t="shared" si="8"/>
        <v>0</v>
      </c>
    </row>
    <row r="186" spans="1:14">
      <c r="A186" s="110" t="s">
        <v>226</v>
      </c>
      <c r="B186" s="110" t="s">
        <v>95</v>
      </c>
      <c r="C186" s="110" t="s">
        <v>150</v>
      </c>
      <c r="D186" s="110">
        <v>4110</v>
      </c>
      <c r="E186" s="111">
        <v>0.22</v>
      </c>
      <c r="F186" s="111">
        <v>50.8</v>
      </c>
      <c r="G186" s="111">
        <v>0</v>
      </c>
      <c r="H186" s="111">
        <v>0.69099999999999995</v>
      </c>
      <c r="I186" s="111">
        <v>3.5999999999999997E-2</v>
      </c>
      <c r="J186" s="111">
        <v>0.26200000000000001</v>
      </c>
      <c r="K186" s="111">
        <v>0.10597983861599999</v>
      </c>
      <c r="L186" s="134">
        <f t="shared" si="6"/>
        <v>0.11754577167029279</v>
      </c>
      <c r="M186" s="134">
        <f t="shared" si="7"/>
        <v>0.2</v>
      </c>
      <c r="N186" s="134">
        <f t="shared" si="8"/>
        <v>0</v>
      </c>
    </row>
    <row r="187" spans="1:14">
      <c r="A187" s="110" t="s">
        <v>226</v>
      </c>
      <c r="B187" s="110" t="s">
        <v>95</v>
      </c>
      <c r="C187" s="110" t="s">
        <v>150</v>
      </c>
      <c r="D187" s="110">
        <v>1210</v>
      </c>
      <c r="E187" s="111">
        <v>0.22</v>
      </c>
      <c r="F187" s="111">
        <v>50.8</v>
      </c>
      <c r="G187" s="111">
        <v>0</v>
      </c>
      <c r="H187" s="111">
        <v>1.2450000000000001</v>
      </c>
      <c r="I187" s="111">
        <v>0.21299999999999999</v>
      </c>
      <c r="J187" s="111">
        <v>0.28799999999999998</v>
      </c>
      <c r="K187" s="111">
        <v>6.4706367162799996</v>
      </c>
      <c r="L187" s="134">
        <f t="shared" si="6"/>
        <v>7.8890002844885743</v>
      </c>
      <c r="M187" s="134">
        <f t="shared" si="7"/>
        <v>26.7</v>
      </c>
      <c r="N187" s="134">
        <f t="shared" si="8"/>
        <v>6</v>
      </c>
    </row>
    <row r="188" spans="1:14">
      <c r="A188" s="110" t="s">
        <v>226</v>
      </c>
      <c r="B188" s="110" t="s">
        <v>95</v>
      </c>
      <c r="C188" s="110" t="s">
        <v>150</v>
      </c>
      <c r="D188" s="110">
        <v>4110</v>
      </c>
      <c r="E188" s="111">
        <v>0.22</v>
      </c>
      <c r="F188" s="111">
        <v>50.8</v>
      </c>
      <c r="G188" s="111">
        <v>0</v>
      </c>
      <c r="H188" s="111">
        <v>0.69099999999999995</v>
      </c>
      <c r="I188" s="111">
        <v>3.5999999999999997E-2</v>
      </c>
      <c r="J188" s="111">
        <v>0.26200000000000001</v>
      </c>
      <c r="K188" s="111">
        <v>2.0915795910199999</v>
      </c>
      <c r="L188" s="134">
        <f t="shared" si="6"/>
        <v>2.3198406437199828</v>
      </c>
      <c r="M188" s="134">
        <f t="shared" si="7"/>
        <v>4.4000000000000004</v>
      </c>
      <c r="N188" s="134">
        <f t="shared" si="8"/>
        <v>0.7</v>
      </c>
    </row>
    <row r="189" spans="1:14">
      <c r="A189" s="110" t="s">
        <v>226</v>
      </c>
      <c r="B189" s="110" t="s">
        <v>95</v>
      </c>
      <c r="C189" s="110" t="s">
        <v>150</v>
      </c>
      <c r="D189" s="110">
        <v>1210</v>
      </c>
      <c r="E189" s="111">
        <v>0.22</v>
      </c>
      <c r="F189" s="111">
        <v>50.8</v>
      </c>
      <c r="G189" s="111">
        <v>0</v>
      </c>
      <c r="H189" s="111">
        <v>1.2450000000000001</v>
      </c>
      <c r="I189" s="111">
        <v>0.21299999999999999</v>
      </c>
      <c r="J189" s="111">
        <v>0.28799999999999998</v>
      </c>
      <c r="K189" s="111">
        <v>8.3022809433300004</v>
      </c>
      <c r="L189" s="134">
        <f t="shared" si="6"/>
        <v>10.122140926107935</v>
      </c>
      <c r="M189" s="134">
        <f t="shared" si="7"/>
        <v>34.299999999999997</v>
      </c>
      <c r="N189" s="134">
        <f t="shared" si="8"/>
        <v>7.7</v>
      </c>
    </row>
    <row r="190" spans="1:14">
      <c r="A190" s="110" t="s">
        <v>226</v>
      </c>
      <c r="B190" s="110" t="s">
        <v>95</v>
      </c>
      <c r="C190" s="110" t="s">
        <v>150</v>
      </c>
      <c r="D190" s="110">
        <v>1210</v>
      </c>
      <c r="E190" s="111">
        <v>0.22</v>
      </c>
      <c r="F190" s="111">
        <v>50.8</v>
      </c>
      <c r="G190" s="111">
        <v>0</v>
      </c>
      <c r="H190" s="111">
        <v>1.2450000000000001</v>
      </c>
      <c r="I190" s="111">
        <v>0.21299999999999999</v>
      </c>
      <c r="J190" s="111">
        <v>0.28799999999999998</v>
      </c>
      <c r="K190" s="111">
        <v>79.772406584300001</v>
      </c>
      <c r="L190" s="134">
        <f t="shared" si="6"/>
        <v>97.258518107578539</v>
      </c>
      <c r="M190" s="134">
        <f t="shared" si="7"/>
        <v>329.5</v>
      </c>
      <c r="N190" s="134">
        <f t="shared" si="8"/>
        <v>73.900000000000006</v>
      </c>
    </row>
    <row r="191" spans="1:14">
      <c r="A191" s="110" t="s">
        <v>226</v>
      </c>
      <c r="B191" s="110" t="s">
        <v>95</v>
      </c>
      <c r="C191" s="110" t="s">
        <v>150</v>
      </c>
      <c r="D191" s="110">
        <v>7430</v>
      </c>
      <c r="E191" s="111">
        <v>0.22</v>
      </c>
      <c r="F191" s="111">
        <v>50.8</v>
      </c>
      <c r="G191" s="111">
        <v>0</v>
      </c>
      <c r="H191" s="111">
        <v>0.70899999999999996</v>
      </c>
      <c r="I191" s="111">
        <v>9.8000000000000004E-2</v>
      </c>
      <c r="J191" s="111">
        <v>0.26200000000000001</v>
      </c>
      <c r="K191" s="111">
        <v>3.37600958673E-2</v>
      </c>
      <c r="L191" s="134">
        <f t="shared" si="6"/>
        <v>3.7444447662951338E-2</v>
      </c>
      <c r="M191" s="134">
        <f t="shared" si="7"/>
        <v>0.1</v>
      </c>
      <c r="N191" s="134">
        <f t="shared" si="8"/>
        <v>0</v>
      </c>
    </row>
    <row r="192" spans="1:14">
      <c r="A192" s="110" t="s">
        <v>226</v>
      </c>
      <c r="B192" s="110" t="s">
        <v>95</v>
      </c>
      <c r="C192" s="110" t="s">
        <v>150</v>
      </c>
      <c r="D192" s="110">
        <v>4110</v>
      </c>
      <c r="E192" s="111">
        <v>0.22</v>
      </c>
      <c r="F192" s="111">
        <v>50.8</v>
      </c>
      <c r="G192" s="111">
        <v>0</v>
      </c>
      <c r="H192" s="111">
        <v>0.69099999999999995</v>
      </c>
      <c r="I192" s="111">
        <v>3.5999999999999997E-2</v>
      </c>
      <c r="J192" s="111">
        <v>0.26200000000000001</v>
      </c>
      <c r="K192" s="111">
        <v>1.9883377928799999</v>
      </c>
      <c r="L192" s="134">
        <f t="shared" si="6"/>
        <v>2.2053317240096373</v>
      </c>
      <c r="M192" s="134">
        <f t="shared" si="7"/>
        <v>4.0999999999999996</v>
      </c>
      <c r="N192" s="134">
        <f t="shared" si="8"/>
        <v>0.7</v>
      </c>
    </row>
    <row r="193" spans="1:14">
      <c r="A193" s="110" t="s">
        <v>226</v>
      </c>
      <c r="B193" s="110" t="s">
        <v>95</v>
      </c>
      <c r="C193" s="110" t="s">
        <v>150</v>
      </c>
      <c r="D193" s="110">
        <v>1210</v>
      </c>
      <c r="E193" s="111">
        <v>0.22</v>
      </c>
      <c r="F193" s="111">
        <v>50.8</v>
      </c>
      <c r="G193" s="111">
        <v>0</v>
      </c>
      <c r="H193" s="111">
        <v>1.2450000000000001</v>
      </c>
      <c r="I193" s="111">
        <v>0.21299999999999999</v>
      </c>
      <c r="J193" s="111">
        <v>0.28799999999999998</v>
      </c>
      <c r="K193" s="111">
        <v>15.584556127999999</v>
      </c>
      <c r="L193" s="134">
        <f t="shared" si="6"/>
        <v>19.000690831257597</v>
      </c>
      <c r="M193" s="134">
        <f t="shared" si="7"/>
        <v>64.400000000000006</v>
      </c>
      <c r="N193" s="134">
        <f t="shared" si="8"/>
        <v>14.4</v>
      </c>
    </row>
    <row r="194" spans="1:14">
      <c r="A194" s="110" t="s">
        <v>226</v>
      </c>
      <c r="B194" s="110" t="s">
        <v>93</v>
      </c>
      <c r="C194" s="110" t="s">
        <v>150</v>
      </c>
      <c r="D194" s="110">
        <v>1210</v>
      </c>
      <c r="E194" s="111">
        <v>0.22</v>
      </c>
      <c r="F194" s="111">
        <v>50.8</v>
      </c>
      <c r="G194" s="111">
        <v>0</v>
      </c>
      <c r="H194" s="111">
        <v>1.2450000000000001</v>
      </c>
      <c r="I194" s="111">
        <v>0.21299999999999999</v>
      </c>
      <c r="J194" s="111">
        <v>0.28799999999999998</v>
      </c>
      <c r="K194" s="111">
        <v>1.2770342046800001</v>
      </c>
      <c r="L194" s="134">
        <f t="shared" ref="L194:L260" si="9">(F194*J194*K194/12)+(G194*K194)</f>
        <v>1.5569601023458557</v>
      </c>
      <c r="M194" s="134">
        <f t="shared" ref="M194:M260" si="10">ROUND(2.721*H194*L194,1)</f>
        <v>5.3</v>
      </c>
      <c r="N194" s="134">
        <f t="shared" ref="N194:N260" si="11">ROUND((2.721*I194*L194)+(E194*K194),1)</f>
        <v>1.2</v>
      </c>
    </row>
    <row r="195" spans="1:14">
      <c r="A195" s="110" t="s">
        <v>226</v>
      </c>
      <c r="B195" s="110" t="s">
        <v>95</v>
      </c>
      <c r="C195" s="110" t="s">
        <v>150</v>
      </c>
      <c r="D195" s="110">
        <v>1210</v>
      </c>
      <c r="E195" s="111">
        <v>0.22</v>
      </c>
      <c r="F195" s="111">
        <v>50.8</v>
      </c>
      <c r="G195" s="111">
        <v>0</v>
      </c>
      <c r="H195" s="111">
        <v>1.2450000000000001</v>
      </c>
      <c r="I195" s="111">
        <v>0.21299999999999999</v>
      </c>
      <c r="J195" s="111">
        <v>0.28799999999999998</v>
      </c>
      <c r="K195" s="111">
        <v>7.4256442850099997</v>
      </c>
      <c r="L195" s="134">
        <f t="shared" si="9"/>
        <v>9.0533455122841904</v>
      </c>
      <c r="M195" s="134">
        <f t="shared" si="10"/>
        <v>30.7</v>
      </c>
      <c r="N195" s="134">
        <f t="shared" si="11"/>
        <v>6.9</v>
      </c>
    </row>
    <row r="196" spans="1:14">
      <c r="A196" s="110" t="s">
        <v>226</v>
      </c>
      <c r="B196" s="110" t="s">
        <v>95</v>
      </c>
      <c r="C196" s="110" t="s">
        <v>150</v>
      </c>
      <c r="D196" s="110">
        <v>1210</v>
      </c>
      <c r="E196" s="111">
        <v>0.22</v>
      </c>
      <c r="F196" s="111">
        <v>50.8</v>
      </c>
      <c r="G196" s="111">
        <v>0</v>
      </c>
      <c r="H196" s="111">
        <v>1.2450000000000001</v>
      </c>
      <c r="I196" s="111">
        <v>0.21299999999999999</v>
      </c>
      <c r="J196" s="111">
        <v>0.28799999999999998</v>
      </c>
      <c r="K196" s="111">
        <v>9.1687052664300008</v>
      </c>
      <c r="L196" s="134">
        <f t="shared" si="9"/>
        <v>11.178485460831455</v>
      </c>
      <c r="M196" s="134">
        <f t="shared" si="10"/>
        <v>37.9</v>
      </c>
      <c r="N196" s="134">
        <f t="shared" si="11"/>
        <v>8.5</v>
      </c>
    </row>
    <row r="197" spans="1:14">
      <c r="A197" s="110" t="s">
        <v>226</v>
      </c>
      <c r="B197" s="110" t="s">
        <v>91</v>
      </c>
      <c r="C197" s="110" t="s">
        <v>150</v>
      </c>
      <c r="D197" s="110">
        <v>1210</v>
      </c>
      <c r="E197" s="111">
        <v>0.22</v>
      </c>
      <c r="F197" s="111">
        <v>50.8</v>
      </c>
      <c r="G197" s="111">
        <v>0</v>
      </c>
      <c r="H197" s="111">
        <v>1.2450000000000001</v>
      </c>
      <c r="I197" s="111">
        <v>0.21299999999999999</v>
      </c>
      <c r="J197" s="111">
        <v>0.28799999999999998</v>
      </c>
      <c r="K197" s="111">
        <v>2.3953561098099998</v>
      </c>
      <c r="L197" s="134">
        <f t="shared" si="9"/>
        <v>2.9204181690803512</v>
      </c>
      <c r="M197" s="134">
        <f t="shared" si="10"/>
        <v>9.9</v>
      </c>
      <c r="N197" s="134">
        <f t="shared" si="11"/>
        <v>2.2000000000000002</v>
      </c>
    </row>
    <row r="198" spans="1:14">
      <c r="A198" s="110" t="s">
        <v>226</v>
      </c>
      <c r="B198" s="109"/>
      <c r="C198" s="110" t="s">
        <v>100</v>
      </c>
      <c r="D198" s="110">
        <v>5120</v>
      </c>
      <c r="E198" s="111">
        <v>0.63</v>
      </c>
      <c r="F198" s="111">
        <v>53.6</v>
      </c>
      <c r="G198" s="111">
        <v>0.66</v>
      </c>
      <c r="H198" s="111">
        <v>0.505</v>
      </c>
      <c r="I198" s="111">
        <v>6.8000000000000005E-2</v>
      </c>
      <c r="J198" s="111">
        <v>5.2999999999999999E-2</v>
      </c>
      <c r="K198" s="111">
        <v>1.53118737428E-2</v>
      </c>
      <c r="L198" s="134">
        <f t="shared" si="9"/>
        <v>1.3730667580960188E-2</v>
      </c>
      <c r="M198" s="134">
        <f t="shared" si="10"/>
        <v>0</v>
      </c>
      <c r="N198" s="134">
        <f t="shared" si="11"/>
        <v>0</v>
      </c>
    </row>
    <row r="199" spans="1:14">
      <c r="A199" s="110" t="s">
        <v>226</v>
      </c>
      <c r="B199" s="109"/>
      <c r="C199" s="110" t="s">
        <v>100</v>
      </c>
      <c r="D199" s="110">
        <v>1110</v>
      </c>
      <c r="E199" s="111">
        <v>0.63</v>
      </c>
      <c r="F199" s="111">
        <v>53.6</v>
      </c>
      <c r="G199" s="111">
        <v>0.66</v>
      </c>
      <c r="H199" s="111">
        <v>0.96799999999999997</v>
      </c>
      <c r="I199" s="111">
        <v>0.125</v>
      </c>
      <c r="J199" s="111">
        <v>0.28799999999999998</v>
      </c>
      <c r="K199" s="111">
        <v>1.1572692509200001E-3</v>
      </c>
      <c r="L199" s="134">
        <f t="shared" si="9"/>
        <v>2.2525088699906883E-3</v>
      </c>
      <c r="M199" s="134">
        <f t="shared" si="10"/>
        <v>0</v>
      </c>
      <c r="N199" s="134">
        <f t="shared" si="11"/>
        <v>0</v>
      </c>
    </row>
    <row r="200" spans="1:14">
      <c r="A200" s="110" t="s">
        <v>226</v>
      </c>
      <c r="B200" s="109"/>
      <c r="C200" s="110" t="s">
        <v>150</v>
      </c>
      <c r="D200" s="110">
        <v>5120</v>
      </c>
      <c r="E200" s="111">
        <v>0.22</v>
      </c>
      <c r="F200" s="111">
        <v>50.8</v>
      </c>
      <c r="G200" s="111">
        <v>0</v>
      </c>
      <c r="H200" s="111">
        <v>0.505</v>
      </c>
      <c r="I200" s="111">
        <v>6.8000000000000005E-2</v>
      </c>
      <c r="J200" s="111">
        <v>5.2999999999999999E-2</v>
      </c>
      <c r="K200" s="111">
        <v>7.31182508886</v>
      </c>
      <c r="L200" s="134">
        <f t="shared" si="9"/>
        <v>1.640529822437222</v>
      </c>
      <c r="M200" s="134">
        <f t="shared" si="10"/>
        <v>2.2999999999999998</v>
      </c>
      <c r="N200" s="134">
        <f t="shared" si="11"/>
        <v>1.9</v>
      </c>
    </row>
    <row r="201" spans="1:14">
      <c r="A201" s="110" t="s">
        <v>226</v>
      </c>
      <c r="B201" s="109"/>
      <c r="C201" s="110" t="s">
        <v>150</v>
      </c>
      <c r="D201" s="110">
        <v>1700</v>
      </c>
      <c r="E201" s="111">
        <v>0.22</v>
      </c>
      <c r="F201" s="111">
        <v>50.8</v>
      </c>
      <c r="G201" s="111">
        <v>0</v>
      </c>
      <c r="H201" s="111">
        <v>0.96799999999999997</v>
      </c>
      <c r="I201" s="111">
        <v>0.125</v>
      </c>
      <c r="J201" s="111">
        <v>0.34100000000000003</v>
      </c>
      <c r="K201" s="111">
        <v>1.0694627661100001E-3</v>
      </c>
      <c r="L201" s="134">
        <f t="shared" si="9"/>
        <v>1.5438408003975257E-3</v>
      </c>
      <c r="M201" s="134">
        <f t="shared" si="10"/>
        <v>0</v>
      </c>
      <c r="N201" s="134">
        <f t="shared" si="11"/>
        <v>0</v>
      </c>
    </row>
    <row r="202" spans="1:14">
      <c r="A202" s="110" t="s">
        <v>226</v>
      </c>
      <c r="B202" s="109"/>
      <c r="C202" s="110" t="s">
        <v>150</v>
      </c>
      <c r="D202" s="110">
        <v>1700</v>
      </c>
      <c r="E202" s="111">
        <v>0.22</v>
      </c>
      <c r="F202" s="111">
        <v>50.8</v>
      </c>
      <c r="G202" s="111">
        <v>0</v>
      </c>
      <c r="H202" s="111">
        <v>0.96799999999999997</v>
      </c>
      <c r="I202" s="111">
        <v>0.125</v>
      </c>
      <c r="J202" s="111">
        <v>0.34100000000000003</v>
      </c>
      <c r="K202" s="111">
        <v>0.122592973738</v>
      </c>
      <c r="L202" s="134">
        <f t="shared" si="9"/>
        <v>0.17697113045571888</v>
      </c>
      <c r="M202" s="134">
        <f t="shared" si="10"/>
        <v>0.5</v>
      </c>
      <c r="N202" s="134">
        <f t="shared" si="11"/>
        <v>0.1</v>
      </c>
    </row>
    <row r="203" spans="1:14">
      <c r="A203" s="110" t="s">
        <v>226</v>
      </c>
      <c r="B203" s="109"/>
      <c r="C203" s="110" t="s">
        <v>150</v>
      </c>
      <c r="D203" s="110">
        <v>1700</v>
      </c>
      <c r="E203" s="111">
        <v>0.22</v>
      </c>
      <c r="F203" s="111">
        <v>50.8</v>
      </c>
      <c r="G203" s="111">
        <v>0</v>
      </c>
      <c r="H203" s="111">
        <v>0.96799999999999997</v>
      </c>
      <c r="I203" s="111">
        <v>0.125</v>
      </c>
      <c r="J203" s="111">
        <v>0.34100000000000003</v>
      </c>
      <c r="K203" s="111">
        <v>1.0802963849200001E-2</v>
      </c>
      <c r="L203" s="134">
        <f t="shared" si="9"/>
        <v>1.5594798513910149E-2</v>
      </c>
      <c r="M203" s="134">
        <f t="shared" si="10"/>
        <v>0</v>
      </c>
      <c r="N203" s="134">
        <f t="shared" si="11"/>
        <v>0</v>
      </c>
    </row>
    <row r="204" spans="1:14">
      <c r="A204" s="110" t="s">
        <v>226</v>
      </c>
      <c r="B204" s="109"/>
      <c r="C204" s="110" t="s">
        <v>150</v>
      </c>
      <c r="D204" s="110">
        <v>1700</v>
      </c>
      <c r="E204" s="111">
        <v>0.22</v>
      </c>
      <c r="F204" s="111">
        <v>50.8</v>
      </c>
      <c r="G204" s="111">
        <v>0</v>
      </c>
      <c r="H204" s="111">
        <v>0.96799999999999997</v>
      </c>
      <c r="I204" s="111">
        <v>0.125</v>
      </c>
      <c r="J204" s="111">
        <v>0.34100000000000003</v>
      </c>
      <c r="K204" s="111">
        <v>4.0711027695800001E-4</v>
      </c>
      <c r="L204" s="134">
        <f t="shared" si="9"/>
        <v>5.8769082547400358E-4</v>
      </c>
      <c r="M204" s="134">
        <f t="shared" si="10"/>
        <v>0</v>
      </c>
      <c r="N204" s="134">
        <f t="shared" si="11"/>
        <v>0</v>
      </c>
    </row>
    <row r="205" spans="1:14">
      <c r="A205" s="110" t="s">
        <v>226</v>
      </c>
      <c r="B205" s="109"/>
      <c r="C205" s="110" t="s">
        <v>150</v>
      </c>
      <c r="D205" s="110">
        <v>1700</v>
      </c>
      <c r="E205" s="111">
        <v>0.22</v>
      </c>
      <c r="F205" s="111">
        <v>50.8</v>
      </c>
      <c r="G205" s="111">
        <v>0</v>
      </c>
      <c r="H205" s="111">
        <v>0.96799999999999997</v>
      </c>
      <c r="I205" s="111">
        <v>0.125</v>
      </c>
      <c r="J205" s="111">
        <v>0.34100000000000003</v>
      </c>
      <c r="K205" s="111">
        <v>5.4200658618799996E-3</v>
      </c>
      <c r="L205" s="134">
        <f t="shared" si="9"/>
        <v>7.8242264093479046E-3</v>
      </c>
      <c r="M205" s="134">
        <f t="shared" si="10"/>
        <v>0</v>
      </c>
      <c r="N205" s="134">
        <f t="shared" si="11"/>
        <v>0</v>
      </c>
    </row>
    <row r="206" spans="1:14">
      <c r="A206" s="110" t="s">
        <v>226</v>
      </c>
      <c r="B206" s="109"/>
      <c r="C206" s="110" t="s">
        <v>150</v>
      </c>
      <c r="D206" s="110">
        <v>1210</v>
      </c>
      <c r="E206" s="111">
        <v>0.22</v>
      </c>
      <c r="F206" s="111">
        <v>50.8</v>
      </c>
      <c r="G206" s="111">
        <v>0</v>
      </c>
      <c r="H206" s="111">
        <v>1.2450000000000001</v>
      </c>
      <c r="I206" s="111">
        <v>0.21299999999999999</v>
      </c>
      <c r="J206" s="111">
        <v>0.28799999999999998</v>
      </c>
      <c r="K206" s="111">
        <v>0.238573628127</v>
      </c>
      <c r="L206" s="134">
        <f t="shared" si="9"/>
        <v>0.29086896741243834</v>
      </c>
      <c r="M206" s="134">
        <f t="shared" si="10"/>
        <v>1</v>
      </c>
      <c r="N206" s="134">
        <f t="shared" si="11"/>
        <v>0.2</v>
      </c>
    </row>
    <row r="207" spans="1:14">
      <c r="A207" s="110" t="s">
        <v>226</v>
      </c>
      <c r="B207" s="109"/>
      <c r="C207" s="110" t="s">
        <v>150</v>
      </c>
      <c r="D207" s="110">
        <v>1210</v>
      </c>
      <c r="E207" s="111">
        <v>0.22</v>
      </c>
      <c r="F207" s="111">
        <v>50.8</v>
      </c>
      <c r="G207" s="111">
        <v>0</v>
      </c>
      <c r="H207" s="111">
        <v>1.2450000000000001</v>
      </c>
      <c r="I207" s="111">
        <v>0.21299999999999999</v>
      </c>
      <c r="J207" s="111">
        <v>0.28799999999999998</v>
      </c>
      <c r="K207" s="111">
        <v>2.52119387445E-2</v>
      </c>
      <c r="L207" s="134">
        <f t="shared" si="9"/>
        <v>3.0738395717294396E-2</v>
      </c>
      <c r="M207" s="134">
        <f t="shared" si="10"/>
        <v>0.1</v>
      </c>
      <c r="N207" s="134">
        <f t="shared" si="11"/>
        <v>0</v>
      </c>
    </row>
    <row r="208" spans="1:14">
      <c r="A208" s="110" t="s">
        <v>226</v>
      </c>
      <c r="B208" s="109"/>
      <c r="C208" s="110" t="s">
        <v>150</v>
      </c>
      <c r="D208" s="110">
        <v>1210</v>
      </c>
      <c r="E208" s="111">
        <v>0.22</v>
      </c>
      <c r="F208" s="111">
        <v>50.8</v>
      </c>
      <c r="G208" s="111">
        <v>0</v>
      </c>
      <c r="H208" s="111">
        <v>1.2450000000000001</v>
      </c>
      <c r="I208" s="111">
        <v>0.21299999999999999</v>
      </c>
      <c r="J208" s="111">
        <v>0.28799999999999998</v>
      </c>
      <c r="K208" s="111">
        <v>0.28679140147100002</v>
      </c>
      <c r="L208" s="134">
        <f t="shared" si="9"/>
        <v>0.34965607667344317</v>
      </c>
      <c r="M208" s="134">
        <f t="shared" si="10"/>
        <v>1.2</v>
      </c>
      <c r="N208" s="134">
        <f t="shared" si="11"/>
        <v>0.3</v>
      </c>
    </row>
    <row r="209" spans="1:14">
      <c r="A209" s="110" t="s">
        <v>226</v>
      </c>
      <c r="B209" s="109"/>
      <c r="C209" s="110" t="s">
        <v>150</v>
      </c>
      <c r="D209" s="110">
        <v>1210</v>
      </c>
      <c r="E209" s="111">
        <v>0.22</v>
      </c>
      <c r="F209" s="111">
        <v>50.8</v>
      </c>
      <c r="G209" s="111">
        <v>0</v>
      </c>
      <c r="H209" s="111">
        <v>1.2450000000000001</v>
      </c>
      <c r="I209" s="111">
        <v>0.21299999999999999</v>
      </c>
      <c r="J209" s="111">
        <v>0.28799999999999998</v>
      </c>
      <c r="K209" s="111">
        <v>3.8690843983000003E-2</v>
      </c>
      <c r="L209" s="134">
        <f t="shared" si="9"/>
        <v>4.7171876984073602E-2</v>
      </c>
      <c r="M209" s="134">
        <f t="shared" si="10"/>
        <v>0.2</v>
      </c>
      <c r="N209" s="134">
        <f t="shared" si="11"/>
        <v>0</v>
      </c>
    </row>
    <row r="210" spans="1:14">
      <c r="A210" s="110" t="s">
        <v>226</v>
      </c>
      <c r="B210" s="109"/>
      <c r="C210" s="110" t="s">
        <v>150</v>
      </c>
      <c r="D210" s="110">
        <v>1210</v>
      </c>
      <c r="E210" s="111">
        <v>0.22</v>
      </c>
      <c r="F210" s="111">
        <v>50.8</v>
      </c>
      <c r="G210" s="111">
        <v>0</v>
      </c>
      <c r="H210" s="111">
        <v>1.2450000000000001</v>
      </c>
      <c r="I210" s="111">
        <v>0.21299999999999999</v>
      </c>
      <c r="J210" s="111">
        <v>0.28799999999999998</v>
      </c>
      <c r="K210" s="111">
        <v>0.50604722392400003</v>
      </c>
      <c r="L210" s="134">
        <f t="shared" si="9"/>
        <v>0.61697277540814077</v>
      </c>
      <c r="M210" s="134">
        <f t="shared" si="10"/>
        <v>2.1</v>
      </c>
      <c r="N210" s="134">
        <f t="shared" si="11"/>
        <v>0.5</v>
      </c>
    </row>
    <row r="211" spans="1:14">
      <c r="A211" s="110" t="s">
        <v>226</v>
      </c>
      <c r="B211" s="109"/>
      <c r="C211" s="110" t="s">
        <v>150</v>
      </c>
      <c r="D211" s="110">
        <v>1210</v>
      </c>
      <c r="E211" s="111">
        <v>0.22</v>
      </c>
      <c r="F211" s="111">
        <v>50.8</v>
      </c>
      <c r="G211" s="111">
        <v>0</v>
      </c>
      <c r="H211" s="111">
        <v>1.2450000000000001</v>
      </c>
      <c r="I211" s="111">
        <v>0.21299999999999999</v>
      </c>
      <c r="J211" s="111">
        <v>0.28799999999999998</v>
      </c>
      <c r="K211" s="111">
        <v>7.53891817333E-3</v>
      </c>
      <c r="L211" s="134">
        <f t="shared" si="9"/>
        <v>9.1914490369239352E-3</v>
      </c>
      <c r="M211" s="134">
        <f t="shared" si="10"/>
        <v>0</v>
      </c>
      <c r="N211" s="134">
        <f t="shared" si="11"/>
        <v>0</v>
      </c>
    </row>
    <row r="212" spans="1:14">
      <c r="A212" s="110" t="s">
        <v>226</v>
      </c>
      <c r="B212" s="109"/>
      <c r="C212" s="110" t="s">
        <v>150</v>
      </c>
      <c r="D212" s="110">
        <v>1210</v>
      </c>
      <c r="E212" s="111">
        <v>0.22</v>
      </c>
      <c r="F212" s="111">
        <v>50.8</v>
      </c>
      <c r="G212" s="111">
        <v>0</v>
      </c>
      <c r="H212" s="111">
        <v>1.2450000000000001</v>
      </c>
      <c r="I212" s="111">
        <v>0.21299999999999999</v>
      </c>
      <c r="J212" s="111">
        <v>0.28799999999999998</v>
      </c>
      <c r="K212" s="111">
        <v>4.3232498751799998E-4</v>
      </c>
      <c r="L212" s="134">
        <f t="shared" si="9"/>
        <v>5.270906247819455E-4</v>
      </c>
      <c r="M212" s="134">
        <f t="shared" si="10"/>
        <v>0</v>
      </c>
      <c r="N212" s="134">
        <f t="shared" si="11"/>
        <v>0</v>
      </c>
    </row>
    <row r="213" spans="1:14">
      <c r="A213" s="110" t="s">
        <v>226</v>
      </c>
      <c r="B213" s="109"/>
      <c r="C213" s="110" t="s">
        <v>150</v>
      </c>
      <c r="D213" s="110">
        <v>1210</v>
      </c>
      <c r="E213" s="111">
        <v>0.22</v>
      </c>
      <c r="F213" s="111">
        <v>50.8</v>
      </c>
      <c r="G213" s="111">
        <v>0</v>
      </c>
      <c r="H213" s="111">
        <v>1.2450000000000001</v>
      </c>
      <c r="I213" s="111">
        <v>0.21299999999999999</v>
      </c>
      <c r="J213" s="111">
        <v>0.28799999999999998</v>
      </c>
      <c r="K213" s="111">
        <v>1.5162530939500001E-2</v>
      </c>
      <c r="L213" s="134">
        <f t="shared" si="9"/>
        <v>1.8486157721438398E-2</v>
      </c>
      <c r="M213" s="134">
        <f t="shared" si="10"/>
        <v>0.1</v>
      </c>
      <c r="N213" s="134">
        <f t="shared" si="11"/>
        <v>0</v>
      </c>
    </row>
    <row r="214" spans="1:14">
      <c r="A214" s="110" t="s">
        <v>226</v>
      </c>
      <c r="B214" s="109"/>
      <c r="C214" s="110" t="s">
        <v>150</v>
      </c>
      <c r="D214" s="110">
        <v>1210</v>
      </c>
      <c r="E214" s="111">
        <v>0.22</v>
      </c>
      <c r="F214" s="111">
        <v>50.8</v>
      </c>
      <c r="G214" s="111">
        <v>0</v>
      </c>
      <c r="H214" s="111">
        <v>1.2450000000000001</v>
      </c>
      <c r="I214" s="111">
        <v>0.21299999999999999</v>
      </c>
      <c r="J214" s="111">
        <v>0.28799999999999998</v>
      </c>
      <c r="K214" s="111">
        <v>1.29361108527E-2</v>
      </c>
      <c r="L214" s="134">
        <f t="shared" si="9"/>
        <v>1.5771706351611837E-2</v>
      </c>
      <c r="M214" s="134">
        <f t="shared" si="10"/>
        <v>0.1</v>
      </c>
      <c r="N214" s="134">
        <f t="shared" si="11"/>
        <v>0</v>
      </c>
    </row>
    <row r="215" spans="1:14">
      <c r="A215" s="110" t="s">
        <v>226</v>
      </c>
      <c r="B215" s="109"/>
      <c r="C215" s="110" t="s">
        <v>150</v>
      </c>
      <c r="D215" s="110">
        <v>1210</v>
      </c>
      <c r="E215" s="111">
        <v>0.22</v>
      </c>
      <c r="F215" s="111">
        <v>50.8</v>
      </c>
      <c r="G215" s="111">
        <v>0</v>
      </c>
      <c r="H215" s="111">
        <v>1.2450000000000001</v>
      </c>
      <c r="I215" s="111">
        <v>0.21299999999999999</v>
      </c>
      <c r="J215" s="111">
        <v>0.28799999999999998</v>
      </c>
      <c r="K215" s="111">
        <v>2.02037192803E-2</v>
      </c>
      <c r="L215" s="134">
        <f t="shared" si="9"/>
        <v>2.4632374546541758E-2</v>
      </c>
      <c r="M215" s="134">
        <f t="shared" si="10"/>
        <v>0.1</v>
      </c>
      <c r="N215" s="134">
        <f t="shared" si="11"/>
        <v>0</v>
      </c>
    </row>
    <row r="216" spans="1:14">
      <c r="A216" s="110" t="s">
        <v>226</v>
      </c>
      <c r="B216" s="109"/>
      <c r="C216" s="110" t="s">
        <v>150</v>
      </c>
      <c r="D216" s="110">
        <v>1210</v>
      </c>
      <c r="E216" s="111">
        <v>0.22</v>
      </c>
      <c r="F216" s="111">
        <v>50.8</v>
      </c>
      <c r="G216" s="111">
        <v>0</v>
      </c>
      <c r="H216" s="111">
        <v>1.2450000000000001</v>
      </c>
      <c r="I216" s="111">
        <v>0.21299999999999999</v>
      </c>
      <c r="J216" s="111">
        <v>0.28799999999999998</v>
      </c>
      <c r="K216" s="111">
        <v>0.22585175808800001</v>
      </c>
      <c r="L216" s="134">
        <f t="shared" si="9"/>
        <v>0.2753584634608896</v>
      </c>
      <c r="M216" s="134">
        <f t="shared" si="10"/>
        <v>0.9</v>
      </c>
      <c r="N216" s="134">
        <f t="shared" si="11"/>
        <v>0.2</v>
      </c>
    </row>
    <row r="217" spans="1:14">
      <c r="A217" s="110" t="s">
        <v>226</v>
      </c>
      <c r="B217" s="109"/>
      <c r="C217" s="110" t="s">
        <v>150</v>
      </c>
      <c r="D217" s="110">
        <v>1210</v>
      </c>
      <c r="E217" s="111">
        <v>0.22</v>
      </c>
      <c r="F217" s="111">
        <v>50.8</v>
      </c>
      <c r="G217" s="111">
        <v>0</v>
      </c>
      <c r="H217" s="111">
        <v>1.2450000000000001</v>
      </c>
      <c r="I217" s="111">
        <v>0.21299999999999999</v>
      </c>
      <c r="J217" s="111">
        <v>0.28799999999999998</v>
      </c>
      <c r="K217" s="111">
        <v>9.2333991510599995E-5</v>
      </c>
      <c r="L217" s="134">
        <f t="shared" si="9"/>
        <v>1.125736024497235E-4</v>
      </c>
      <c r="M217" s="134">
        <f t="shared" si="10"/>
        <v>0</v>
      </c>
      <c r="N217" s="134">
        <f t="shared" si="11"/>
        <v>0</v>
      </c>
    </row>
    <row r="218" spans="1:14">
      <c r="A218" s="110" t="s">
        <v>226</v>
      </c>
      <c r="B218" s="109"/>
      <c r="C218" s="110" t="s">
        <v>150</v>
      </c>
      <c r="D218" s="110">
        <v>1210</v>
      </c>
      <c r="E218" s="111">
        <v>0.22</v>
      </c>
      <c r="F218" s="111">
        <v>50.8</v>
      </c>
      <c r="G218" s="111">
        <v>0</v>
      </c>
      <c r="H218" s="111">
        <v>1.2450000000000001</v>
      </c>
      <c r="I218" s="111">
        <v>0.21299999999999999</v>
      </c>
      <c r="J218" s="111">
        <v>0.28799999999999998</v>
      </c>
      <c r="K218" s="111">
        <v>1.13460700068E-2</v>
      </c>
      <c r="L218" s="134">
        <f t="shared" si="9"/>
        <v>1.3833128552290559E-2</v>
      </c>
      <c r="M218" s="134">
        <f t="shared" si="10"/>
        <v>0</v>
      </c>
      <c r="N218" s="134">
        <f t="shared" si="11"/>
        <v>0</v>
      </c>
    </row>
    <row r="219" spans="1:14">
      <c r="A219" s="110" t="s">
        <v>226</v>
      </c>
      <c r="B219" s="109"/>
      <c r="C219" s="110" t="s">
        <v>150</v>
      </c>
      <c r="D219" s="110">
        <v>1210</v>
      </c>
      <c r="E219" s="111">
        <v>0.22</v>
      </c>
      <c r="F219" s="111">
        <v>50.8</v>
      </c>
      <c r="G219" s="111">
        <v>0</v>
      </c>
      <c r="H219" s="111">
        <v>1.2450000000000001</v>
      </c>
      <c r="I219" s="111">
        <v>0.21299999999999999</v>
      </c>
      <c r="J219" s="111">
        <v>0.28799999999999998</v>
      </c>
      <c r="K219" s="111">
        <v>6.7250639525999996E-3</v>
      </c>
      <c r="L219" s="134">
        <f t="shared" si="9"/>
        <v>8.1991979710099184E-3</v>
      </c>
      <c r="M219" s="134">
        <f t="shared" si="10"/>
        <v>0</v>
      </c>
      <c r="N219" s="134">
        <f t="shared" si="11"/>
        <v>0</v>
      </c>
    </row>
    <row r="220" spans="1:14">
      <c r="A220" s="110" t="s">
        <v>226</v>
      </c>
      <c r="B220" s="109"/>
      <c r="C220" s="110" t="s">
        <v>150</v>
      </c>
      <c r="D220" s="110">
        <v>6410</v>
      </c>
      <c r="E220" s="111">
        <v>0.22</v>
      </c>
      <c r="F220" s="111">
        <v>50.8</v>
      </c>
      <c r="G220" s="111">
        <v>0</v>
      </c>
      <c r="H220" s="111">
        <v>0.60699999999999998</v>
      </c>
      <c r="I220" s="111">
        <v>3.3000000000000002E-2</v>
      </c>
      <c r="J220" s="111">
        <v>2.5999999999999999E-2</v>
      </c>
      <c r="K220" s="111">
        <v>8.3543771840499996</v>
      </c>
      <c r="L220" s="134">
        <f t="shared" si="9"/>
        <v>0.91953844872443657</v>
      </c>
      <c r="M220" s="134">
        <f t="shared" si="10"/>
        <v>1.5</v>
      </c>
      <c r="N220" s="134">
        <f t="shared" si="11"/>
        <v>1.9</v>
      </c>
    </row>
    <row r="221" spans="1:14">
      <c r="A221" s="110" t="s">
        <v>226</v>
      </c>
      <c r="B221" s="109"/>
      <c r="C221" s="110" t="s">
        <v>150</v>
      </c>
      <c r="D221" s="110">
        <v>1110</v>
      </c>
      <c r="E221" s="111">
        <v>0.22</v>
      </c>
      <c r="F221" s="111">
        <v>50.8</v>
      </c>
      <c r="G221" s="111">
        <v>0</v>
      </c>
      <c r="H221" s="111">
        <v>0.96799999999999997</v>
      </c>
      <c r="I221" s="111">
        <v>0.125</v>
      </c>
      <c r="J221" s="111">
        <v>0.28799999999999998</v>
      </c>
      <c r="K221" s="111">
        <v>0.54516957846500003</v>
      </c>
      <c r="L221" s="134">
        <f t="shared" si="9"/>
        <v>0.66467075006452792</v>
      </c>
      <c r="M221" s="134">
        <f t="shared" si="10"/>
        <v>1.8</v>
      </c>
      <c r="N221" s="134">
        <f t="shared" si="11"/>
        <v>0.3</v>
      </c>
    </row>
    <row r="222" spans="1:14">
      <c r="A222" s="110" t="s">
        <v>226</v>
      </c>
      <c r="B222" s="109"/>
      <c r="C222" s="110" t="s">
        <v>150</v>
      </c>
      <c r="D222" s="110">
        <v>1110</v>
      </c>
      <c r="E222" s="111">
        <v>0.22</v>
      </c>
      <c r="F222" s="111">
        <v>50.8</v>
      </c>
      <c r="G222" s="111">
        <v>0</v>
      </c>
      <c r="H222" s="111">
        <v>0.96799999999999997</v>
      </c>
      <c r="I222" s="111">
        <v>0.125</v>
      </c>
      <c r="J222" s="111">
        <v>0.28799999999999998</v>
      </c>
      <c r="K222" s="111">
        <v>2.1270219151300002E-3</v>
      </c>
      <c r="L222" s="134">
        <f t="shared" si="9"/>
        <v>2.5932651189264958E-3</v>
      </c>
      <c r="M222" s="134">
        <f t="shared" si="10"/>
        <v>0</v>
      </c>
      <c r="N222" s="134">
        <f t="shared" si="11"/>
        <v>0</v>
      </c>
    </row>
    <row r="223" spans="1:14">
      <c r="A223" s="110" t="s">
        <v>226</v>
      </c>
      <c r="B223" s="109"/>
      <c r="C223" s="110" t="s">
        <v>150</v>
      </c>
      <c r="D223" s="110">
        <v>6410</v>
      </c>
      <c r="E223" s="111">
        <v>0.22</v>
      </c>
      <c r="F223" s="111">
        <v>50.8</v>
      </c>
      <c r="G223" s="111">
        <v>0</v>
      </c>
      <c r="H223" s="111">
        <v>0.60699999999999998</v>
      </c>
      <c r="I223" s="111">
        <v>3.3000000000000002E-2</v>
      </c>
      <c r="J223" s="111">
        <v>2.5999999999999999E-2</v>
      </c>
      <c r="K223" s="111">
        <v>6.4431104689199996</v>
      </c>
      <c r="L223" s="134">
        <f t="shared" si="9"/>
        <v>0.70917169227912791</v>
      </c>
      <c r="M223" s="134">
        <f t="shared" si="10"/>
        <v>1.2</v>
      </c>
      <c r="N223" s="134">
        <f t="shared" si="11"/>
        <v>1.5</v>
      </c>
    </row>
    <row r="224" spans="1:14">
      <c r="A224" s="110" t="s">
        <v>226</v>
      </c>
      <c r="B224" s="110" t="s">
        <v>95</v>
      </c>
      <c r="C224" s="110" t="s">
        <v>150</v>
      </c>
      <c r="D224" s="110">
        <v>1110</v>
      </c>
      <c r="E224" s="111">
        <v>0.22</v>
      </c>
      <c r="F224" s="111">
        <v>50.8</v>
      </c>
      <c r="G224" s="111">
        <v>0</v>
      </c>
      <c r="H224" s="111">
        <v>0.96799999999999997</v>
      </c>
      <c r="I224" s="111">
        <v>0.125</v>
      </c>
      <c r="J224" s="111">
        <v>0.28799999999999998</v>
      </c>
      <c r="K224" s="111">
        <v>10.816694387</v>
      </c>
      <c r="L224" s="134">
        <f t="shared" si="9"/>
        <v>13.187713796630398</v>
      </c>
      <c r="M224" s="134">
        <f t="shared" si="10"/>
        <v>34.700000000000003</v>
      </c>
      <c r="N224" s="134">
        <f t="shared" si="11"/>
        <v>6.9</v>
      </c>
    </row>
    <row r="225" spans="1:14">
      <c r="A225" s="110" t="s">
        <v>226</v>
      </c>
      <c r="B225" s="110" t="s">
        <v>95</v>
      </c>
      <c r="C225" s="110" t="s">
        <v>150</v>
      </c>
      <c r="D225" s="110">
        <v>1110</v>
      </c>
      <c r="E225" s="111">
        <v>0.22</v>
      </c>
      <c r="F225" s="111">
        <v>50.8</v>
      </c>
      <c r="G225" s="111">
        <v>0</v>
      </c>
      <c r="H225" s="111">
        <v>0.96799999999999997</v>
      </c>
      <c r="I225" s="111">
        <v>0.125</v>
      </c>
      <c r="J225" s="111">
        <v>0.28799999999999998</v>
      </c>
      <c r="K225" s="111">
        <v>4.9098367271200001</v>
      </c>
      <c r="L225" s="134">
        <f t="shared" si="9"/>
        <v>5.9860729377047042</v>
      </c>
      <c r="M225" s="134">
        <f t="shared" si="10"/>
        <v>15.8</v>
      </c>
      <c r="N225" s="134">
        <f t="shared" si="11"/>
        <v>3.1</v>
      </c>
    </row>
    <row r="226" spans="1:14">
      <c r="A226" s="110" t="s">
        <v>226</v>
      </c>
      <c r="B226" s="110" t="s">
        <v>93</v>
      </c>
      <c r="C226" s="110" t="s">
        <v>150</v>
      </c>
      <c r="D226" s="110">
        <v>1210</v>
      </c>
      <c r="E226" s="111">
        <v>0.22</v>
      </c>
      <c r="F226" s="111">
        <v>50.8</v>
      </c>
      <c r="G226" s="111">
        <v>0</v>
      </c>
      <c r="H226" s="111">
        <v>1.2450000000000001</v>
      </c>
      <c r="I226" s="111">
        <v>0.21299999999999999</v>
      </c>
      <c r="J226" s="111">
        <v>0.28799999999999998</v>
      </c>
      <c r="K226" s="111">
        <v>3.3486015012000001</v>
      </c>
      <c r="L226" s="134">
        <f t="shared" si="9"/>
        <v>4.0826149502630393</v>
      </c>
      <c r="M226" s="134">
        <f t="shared" si="10"/>
        <v>13.8</v>
      </c>
      <c r="N226" s="134">
        <f t="shared" si="11"/>
        <v>3.1</v>
      </c>
    </row>
    <row r="227" spans="1:14">
      <c r="A227" s="110" t="s">
        <v>226</v>
      </c>
      <c r="B227" s="110" t="s">
        <v>95</v>
      </c>
      <c r="C227" s="110" t="s">
        <v>150</v>
      </c>
      <c r="D227" s="110">
        <v>1110</v>
      </c>
      <c r="E227" s="111">
        <v>0.22</v>
      </c>
      <c r="F227" s="111">
        <v>50.8</v>
      </c>
      <c r="G227" s="111">
        <v>0</v>
      </c>
      <c r="H227" s="111">
        <v>0.96799999999999997</v>
      </c>
      <c r="I227" s="111">
        <v>0.125</v>
      </c>
      <c r="J227" s="111">
        <v>0.28799999999999998</v>
      </c>
      <c r="K227" s="111">
        <v>31.522642984800001</v>
      </c>
      <c r="L227" s="134">
        <f t="shared" si="9"/>
        <v>38.432406327068158</v>
      </c>
      <c r="M227" s="134">
        <f t="shared" si="10"/>
        <v>101.2</v>
      </c>
      <c r="N227" s="134">
        <f t="shared" si="11"/>
        <v>20</v>
      </c>
    </row>
    <row r="228" spans="1:14">
      <c r="A228" s="110" t="s">
        <v>226</v>
      </c>
      <c r="B228" s="110" t="s">
        <v>95</v>
      </c>
      <c r="C228" s="110" t="s">
        <v>150</v>
      </c>
      <c r="D228" s="110">
        <v>1210</v>
      </c>
      <c r="E228" s="111">
        <v>0.22</v>
      </c>
      <c r="F228" s="111">
        <v>50.8</v>
      </c>
      <c r="G228" s="111">
        <v>0</v>
      </c>
      <c r="H228" s="111">
        <v>1.2450000000000001</v>
      </c>
      <c r="I228" s="111">
        <v>0.21299999999999999</v>
      </c>
      <c r="J228" s="111">
        <v>0.28799999999999998</v>
      </c>
      <c r="K228" s="111">
        <v>14.949905982800001</v>
      </c>
      <c r="L228" s="134">
        <f t="shared" si="9"/>
        <v>18.226925374229758</v>
      </c>
      <c r="M228" s="134">
        <f t="shared" si="10"/>
        <v>61.7</v>
      </c>
      <c r="N228" s="134">
        <f t="shared" si="11"/>
        <v>13.9</v>
      </c>
    </row>
    <row r="229" spans="1:14">
      <c r="A229" s="110" t="s">
        <v>226</v>
      </c>
      <c r="B229" s="110" t="s">
        <v>95</v>
      </c>
      <c r="C229" s="110" t="s">
        <v>150</v>
      </c>
      <c r="D229" s="110">
        <v>3100</v>
      </c>
      <c r="E229" s="111">
        <v>0.22</v>
      </c>
      <c r="F229" s="111">
        <v>50.8</v>
      </c>
      <c r="G229" s="111">
        <v>0</v>
      </c>
      <c r="H229" s="111">
        <v>0.69099999999999995</v>
      </c>
      <c r="I229" s="111">
        <v>3.5999999999999997E-2</v>
      </c>
      <c r="J229" s="111">
        <v>0.26200000000000001</v>
      </c>
      <c r="K229" s="111">
        <v>3.68003996235</v>
      </c>
      <c r="L229" s="134">
        <f t="shared" si="9"/>
        <v>4.0816549902411294</v>
      </c>
      <c r="M229" s="134">
        <f t="shared" si="10"/>
        <v>7.7</v>
      </c>
      <c r="N229" s="134">
        <f t="shared" si="11"/>
        <v>1.2</v>
      </c>
    </row>
    <row r="230" spans="1:14">
      <c r="A230" s="110" t="s">
        <v>226</v>
      </c>
      <c r="B230" s="110" t="s">
        <v>95</v>
      </c>
      <c r="C230" s="110" t="s">
        <v>150</v>
      </c>
      <c r="D230" s="110">
        <v>1210</v>
      </c>
      <c r="E230" s="111">
        <v>0.22</v>
      </c>
      <c r="F230" s="111">
        <v>50.8</v>
      </c>
      <c r="G230" s="111">
        <v>0</v>
      </c>
      <c r="H230" s="111">
        <v>1.2450000000000001</v>
      </c>
      <c r="I230" s="111">
        <v>0.21299999999999999</v>
      </c>
      <c r="J230" s="111">
        <v>0.28799999999999998</v>
      </c>
      <c r="K230" s="111">
        <v>6.0149757592200004</v>
      </c>
      <c r="L230" s="134">
        <f t="shared" si="9"/>
        <v>7.3334584456410239</v>
      </c>
      <c r="M230" s="134">
        <f t="shared" si="10"/>
        <v>24.8</v>
      </c>
      <c r="N230" s="134">
        <f t="shared" si="11"/>
        <v>5.6</v>
      </c>
    </row>
    <row r="231" spans="1:14">
      <c r="A231" s="110" t="s">
        <v>226</v>
      </c>
      <c r="B231" s="110" t="s">
        <v>91</v>
      </c>
      <c r="C231" s="110" t="s">
        <v>150</v>
      </c>
      <c r="D231" s="110">
        <v>4110</v>
      </c>
      <c r="E231" s="111">
        <v>0.22</v>
      </c>
      <c r="F231" s="111">
        <v>50.8</v>
      </c>
      <c r="G231" s="111">
        <v>0</v>
      </c>
      <c r="H231" s="111">
        <v>0.69099999999999995</v>
      </c>
      <c r="I231" s="111">
        <v>3.5999999999999997E-2</v>
      </c>
      <c r="J231" s="111">
        <v>0.26200000000000001</v>
      </c>
      <c r="K231" s="111">
        <v>1.47483231487</v>
      </c>
      <c r="L231" s="134">
        <f t="shared" si="9"/>
        <v>1.6357856814994793</v>
      </c>
      <c r="M231" s="134">
        <f t="shared" si="10"/>
        <v>3.1</v>
      </c>
      <c r="N231" s="134">
        <f t="shared" si="11"/>
        <v>0.5</v>
      </c>
    </row>
    <row r="232" spans="1:14">
      <c r="A232" s="110" t="s">
        <v>226</v>
      </c>
      <c r="B232" s="110" t="s">
        <v>91</v>
      </c>
      <c r="C232" s="110" t="s">
        <v>150</v>
      </c>
      <c r="D232" s="110">
        <v>1400</v>
      </c>
      <c r="E232" s="111">
        <v>0.22</v>
      </c>
      <c r="F232" s="111">
        <v>50.8</v>
      </c>
      <c r="G232" s="111">
        <v>0</v>
      </c>
      <c r="H232" s="111">
        <v>0.70899999999999996</v>
      </c>
      <c r="I232" s="111">
        <v>0.11700000000000001</v>
      </c>
      <c r="J232" s="111">
        <v>0.43099999999999999</v>
      </c>
      <c r="K232" s="111">
        <v>5.0060367944799999</v>
      </c>
      <c r="L232" s="134">
        <f t="shared" si="9"/>
        <v>9.1338478673150583</v>
      </c>
      <c r="M232" s="134">
        <f t="shared" si="10"/>
        <v>17.600000000000001</v>
      </c>
      <c r="N232" s="134">
        <f t="shared" si="11"/>
        <v>4</v>
      </c>
    </row>
    <row r="233" spans="1:14">
      <c r="A233" s="110" t="s">
        <v>226</v>
      </c>
      <c r="B233" s="110" t="s">
        <v>91</v>
      </c>
      <c r="C233" s="110" t="s">
        <v>150</v>
      </c>
      <c r="D233" s="110">
        <v>1210</v>
      </c>
      <c r="E233" s="111">
        <v>0.22</v>
      </c>
      <c r="F233" s="111">
        <v>50.8</v>
      </c>
      <c r="G233" s="111">
        <v>0</v>
      </c>
      <c r="H233" s="111">
        <v>1.2450000000000001</v>
      </c>
      <c r="I233" s="111">
        <v>0.21299999999999999</v>
      </c>
      <c r="J233" s="111">
        <v>0.28799999999999998</v>
      </c>
      <c r="K233" s="111">
        <v>6.1203527687000001</v>
      </c>
      <c r="L233" s="134">
        <f t="shared" si="9"/>
        <v>7.4619340955990383</v>
      </c>
      <c r="M233" s="134">
        <f t="shared" si="10"/>
        <v>25.3</v>
      </c>
      <c r="N233" s="134">
        <f t="shared" si="11"/>
        <v>5.7</v>
      </c>
    </row>
    <row r="234" spans="1:14">
      <c r="A234" s="110" t="s">
        <v>226</v>
      </c>
      <c r="B234" s="110" t="s">
        <v>95</v>
      </c>
      <c r="C234" s="110" t="s">
        <v>100</v>
      </c>
      <c r="D234" s="110">
        <v>1210</v>
      </c>
      <c r="E234" s="111">
        <v>0.63</v>
      </c>
      <c r="F234" s="111">
        <v>53.6</v>
      </c>
      <c r="G234" s="111">
        <v>0.66</v>
      </c>
      <c r="H234" s="111">
        <v>1.2450000000000001</v>
      </c>
      <c r="I234" s="111">
        <v>0.21299999999999999</v>
      </c>
      <c r="J234" s="111">
        <v>0.28799999999999998</v>
      </c>
      <c r="K234" s="111">
        <v>1.86044614059E-2</v>
      </c>
      <c r="L234" s="134">
        <f t="shared" si="9"/>
        <v>3.6211723680443765E-2</v>
      </c>
      <c r="M234" s="134">
        <f t="shared" si="10"/>
        <v>0.1</v>
      </c>
      <c r="N234" s="134">
        <f t="shared" si="11"/>
        <v>0</v>
      </c>
    </row>
    <row r="235" spans="1:14">
      <c r="A235" s="110" t="s">
        <v>226</v>
      </c>
      <c r="B235" s="110" t="s">
        <v>95</v>
      </c>
      <c r="C235" s="110" t="s">
        <v>150</v>
      </c>
      <c r="D235" s="110">
        <v>1210</v>
      </c>
      <c r="E235" s="111">
        <v>0.22</v>
      </c>
      <c r="F235" s="111">
        <v>50.8</v>
      </c>
      <c r="G235" s="111">
        <v>0</v>
      </c>
      <c r="H235" s="111">
        <v>1.2450000000000001</v>
      </c>
      <c r="I235" s="111">
        <v>0.21299999999999999</v>
      </c>
      <c r="J235" s="111">
        <v>0.28799999999999998</v>
      </c>
      <c r="K235" s="111">
        <v>34.010599325000001</v>
      </c>
      <c r="L235" s="134">
        <f t="shared" si="9"/>
        <v>41.46572269704</v>
      </c>
      <c r="M235" s="134">
        <f t="shared" si="10"/>
        <v>140.5</v>
      </c>
      <c r="N235" s="134">
        <f t="shared" si="11"/>
        <v>31.5</v>
      </c>
    </row>
    <row r="236" spans="1:14">
      <c r="A236" s="110" t="s">
        <v>226</v>
      </c>
      <c r="B236" s="110" t="s">
        <v>93</v>
      </c>
      <c r="C236" s="110" t="s">
        <v>150</v>
      </c>
      <c r="D236" s="110">
        <v>1210</v>
      </c>
      <c r="E236" s="111">
        <v>0.22</v>
      </c>
      <c r="F236" s="111">
        <v>50.8</v>
      </c>
      <c r="G236" s="111">
        <v>0</v>
      </c>
      <c r="H236" s="111">
        <v>1.2450000000000001</v>
      </c>
      <c r="I236" s="111">
        <v>0.21299999999999999</v>
      </c>
      <c r="J236" s="111">
        <v>0.28799999999999998</v>
      </c>
      <c r="K236" s="111">
        <v>1.7638570790899999</v>
      </c>
      <c r="L236" s="134">
        <f t="shared" si="9"/>
        <v>2.1504945508265276</v>
      </c>
      <c r="M236" s="134">
        <f t="shared" si="10"/>
        <v>7.3</v>
      </c>
      <c r="N236" s="134">
        <f t="shared" si="11"/>
        <v>1.6</v>
      </c>
    </row>
    <row r="237" spans="1:14">
      <c r="A237" s="110" t="s">
        <v>226</v>
      </c>
      <c r="B237" s="110" t="s">
        <v>95</v>
      </c>
      <c r="C237" s="110" t="s">
        <v>150</v>
      </c>
      <c r="D237" s="110">
        <v>5120</v>
      </c>
      <c r="E237" s="111">
        <v>0.22</v>
      </c>
      <c r="F237" s="111">
        <v>50.8</v>
      </c>
      <c r="G237" s="111">
        <v>0</v>
      </c>
      <c r="H237" s="111">
        <v>0.505</v>
      </c>
      <c r="I237" s="111">
        <v>6.8000000000000005E-2</v>
      </c>
      <c r="J237" s="111">
        <v>5.2999999999999999E-2</v>
      </c>
      <c r="K237" s="111">
        <v>1.8769652464900002E-2</v>
      </c>
      <c r="L237" s="134">
        <f t="shared" si="9"/>
        <v>4.2112843580413969E-3</v>
      </c>
      <c r="M237" s="134">
        <f t="shared" si="10"/>
        <v>0</v>
      </c>
      <c r="N237" s="134">
        <f t="shared" si="11"/>
        <v>0</v>
      </c>
    </row>
    <row r="238" spans="1:14">
      <c r="A238" s="110" t="s">
        <v>226</v>
      </c>
      <c r="B238" s="110" t="s">
        <v>95</v>
      </c>
      <c r="C238" s="110" t="s">
        <v>150</v>
      </c>
      <c r="D238" s="110">
        <v>5120</v>
      </c>
      <c r="E238" s="111">
        <v>0.22</v>
      </c>
      <c r="F238" s="111">
        <v>50.8</v>
      </c>
      <c r="G238" s="111">
        <v>0</v>
      </c>
      <c r="H238" s="111">
        <v>0.505</v>
      </c>
      <c r="I238" s="111">
        <v>6.8000000000000005E-2</v>
      </c>
      <c r="J238" s="111">
        <v>5.2999999999999999E-2</v>
      </c>
      <c r="K238" s="111">
        <v>7.0375850495999996E-6</v>
      </c>
      <c r="L238" s="134">
        <f t="shared" si="9"/>
        <v>1.5789994989619198E-6</v>
      </c>
      <c r="M238" s="134">
        <f t="shared" si="10"/>
        <v>0</v>
      </c>
      <c r="N238" s="134">
        <f t="shared" si="11"/>
        <v>0</v>
      </c>
    </row>
    <row r="239" spans="1:14">
      <c r="A239" s="110" t="s">
        <v>226</v>
      </c>
      <c r="B239" s="110" t="s">
        <v>95</v>
      </c>
      <c r="C239" s="110" t="s">
        <v>150</v>
      </c>
      <c r="D239" s="110">
        <v>5120</v>
      </c>
      <c r="E239" s="111">
        <v>0.22</v>
      </c>
      <c r="F239" s="111">
        <v>50.8</v>
      </c>
      <c r="G239" s="111">
        <v>0</v>
      </c>
      <c r="H239" s="111">
        <v>0.505</v>
      </c>
      <c r="I239" s="111">
        <v>6.8000000000000005E-2</v>
      </c>
      <c r="J239" s="111">
        <v>5.2999999999999999E-2</v>
      </c>
      <c r="K239" s="111">
        <v>5.9780876510800003E-5</v>
      </c>
      <c r="L239" s="134">
        <f t="shared" si="9"/>
        <v>1.3412835993139826E-5</v>
      </c>
      <c r="M239" s="134">
        <f t="shared" si="10"/>
        <v>0</v>
      </c>
      <c r="N239" s="134">
        <f t="shared" si="11"/>
        <v>0</v>
      </c>
    </row>
    <row r="240" spans="1:14">
      <c r="A240" s="110" t="s">
        <v>226</v>
      </c>
      <c r="B240" s="110" t="s">
        <v>95</v>
      </c>
      <c r="C240" s="110" t="s">
        <v>150</v>
      </c>
      <c r="D240" s="110">
        <v>5120</v>
      </c>
      <c r="E240" s="111">
        <v>0.22</v>
      </c>
      <c r="F240" s="111">
        <v>50.8</v>
      </c>
      <c r="G240" s="111">
        <v>0</v>
      </c>
      <c r="H240" s="111">
        <v>0.505</v>
      </c>
      <c r="I240" s="111">
        <v>6.8000000000000005E-2</v>
      </c>
      <c r="J240" s="111">
        <v>5.2999999999999999E-2</v>
      </c>
      <c r="K240" s="111">
        <v>2.35771101152E-5</v>
      </c>
      <c r="L240" s="134">
        <f t="shared" si="9"/>
        <v>5.2899176061803728E-6</v>
      </c>
      <c r="M240" s="134">
        <f t="shared" si="10"/>
        <v>0</v>
      </c>
      <c r="N240" s="134">
        <f t="shared" si="11"/>
        <v>0</v>
      </c>
    </row>
    <row r="241" spans="1:14">
      <c r="A241" s="110" t="s">
        <v>226</v>
      </c>
      <c r="B241" s="110" t="s">
        <v>95</v>
      </c>
      <c r="C241" s="110" t="s">
        <v>150</v>
      </c>
      <c r="D241" s="110">
        <v>1210</v>
      </c>
      <c r="E241" s="111">
        <v>0.22</v>
      </c>
      <c r="F241" s="111">
        <v>50.8</v>
      </c>
      <c r="G241" s="111">
        <v>0</v>
      </c>
      <c r="H241" s="111">
        <v>1.2450000000000001</v>
      </c>
      <c r="I241" s="111">
        <v>0.21299999999999999</v>
      </c>
      <c r="J241" s="111">
        <v>0.28799999999999998</v>
      </c>
      <c r="K241" s="111">
        <v>17.143206431100001</v>
      </c>
      <c r="L241" s="134">
        <f t="shared" si="9"/>
        <v>20.900997280797117</v>
      </c>
      <c r="M241" s="134">
        <f t="shared" si="10"/>
        <v>70.8</v>
      </c>
      <c r="N241" s="134">
        <f t="shared" si="11"/>
        <v>15.9</v>
      </c>
    </row>
    <row r="242" spans="1:14">
      <c r="A242" s="110" t="s">
        <v>226</v>
      </c>
      <c r="B242" s="110" t="s">
        <v>95</v>
      </c>
      <c r="C242" s="110" t="s">
        <v>150</v>
      </c>
      <c r="D242" s="110">
        <v>6410</v>
      </c>
      <c r="E242" s="111">
        <v>0.22</v>
      </c>
      <c r="F242" s="111">
        <v>50.8</v>
      </c>
      <c r="G242" s="111">
        <v>0</v>
      </c>
      <c r="H242" s="111">
        <v>0.60699999999999998</v>
      </c>
      <c r="I242" s="111">
        <v>3.3000000000000002E-2</v>
      </c>
      <c r="J242" s="111">
        <v>2.5999999999999999E-2</v>
      </c>
      <c r="K242" s="111">
        <v>9.2844835434699997E-5</v>
      </c>
      <c r="L242" s="134">
        <f t="shared" si="9"/>
        <v>1.0219121553512647E-5</v>
      </c>
      <c r="M242" s="134">
        <f t="shared" si="10"/>
        <v>0</v>
      </c>
      <c r="N242" s="134">
        <f t="shared" si="11"/>
        <v>0</v>
      </c>
    </row>
    <row r="243" spans="1:14">
      <c r="A243" s="110" t="s">
        <v>226</v>
      </c>
      <c r="B243" s="110" t="s">
        <v>95</v>
      </c>
      <c r="C243" s="110" t="s">
        <v>150</v>
      </c>
      <c r="D243" s="110">
        <v>6410</v>
      </c>
      <c r="E243" s="111">
        <v>0.22</v>
      </c>
      <c r="F243" s="111">
        <v>50.8</v>
      </c>
      <c r="G243" s="111">
        <v>0</v>
      </c>
      <c r="H243" s="111">
        <v>0.60699999999999998</v>
      </c>
      <c r="I243" s="111">
        <v>3.3000000000000002E-2</v>
      </c>
      <c r="J243" s="111">
        <v>2.5999999999999999E-2</v>
      </c>
      <c r="K243" s="111">
        <v>3.7332985252299999E-2</v>
      </c>
      <c r="L243" s="134">
        <f t="shared" si="9"/>
        <v>4.1091172434364861E-3</v>
      </c>
      <c r="M243" s="134">
        <f t="shared" si="10"/>
        <v>0</v>
      </c>
      <c r="N243" s="134">
        <f t="shared" si="11"/>
        <v>0</v>
      </c>
    </row>
    <row r="244" spans="1:14">
      <c r="A244" s="110" t="s">
        <v>226</v>
      </c>
      <c r="B244" s="110" t="s">
        <v>95</v>
      </c>
      <c r="C244" s="110" t="s">
        <v>150</v>
      </c>
      <c r="D244" s="110">
        <v>5120</v>
      </c>
      <c r="E244" s="111">
        <v>0.22</v>
      </c>
      <c r="F244" s="111">
        <v>50.8</v>
      </c>
      <c r="G244" s="111">
        <v>0</v>
      </c>
      <c r="H244" s="111">
        <v>0.505</v>
      </c>
      <c r="I244" s="111">
        <v>6.8000000000000005E-2</v>
      </c>
      <c r="J244" s="111">
        <v>5.2999999999999999E-2</v>
      </c>
      <c r="K244" s="111">
        <v>1.5743021373E-3</v>
      </c>
      <c r="L244" s="134">
        <f t="shared" si="9"/>
        <v>3.5322092287220992E-4</v>
      </c>
      <c r="M244" s="134">
        <f t="shared" si="10"/>
        <v>0</v>
      </c>
      <c r="N244" s="134">
        <f t="shared" si="11"/>
        <v>0</v>
      </c>
    </row>
    <row r="245" spans="1:14">
      <c r="A245" s="110" t="s">
        <v>226</v>
      </c>
      <c r="B245" s="110" t="s">
        <v>95</v>
      </c>
      <c r="C245" s="110" t="s">
        <v>150</v>
      </c>
      <c r="D245" s="110">
        <v>1210</v>
      </c>
      <c r="E245" s="111">
        <v>0.22</v>
      </c>
      <c r="F245" s="111">
        <v>50.8</v>
      </c>
      <c r="G245" s="111">
        <v>0</v>
      </c>
      <c r="H245" s="111">
        <v>1.2450000000000001</v>
      </c>
      <c r="I245" s="111">
        <v>0.21299999999999999</v>
      </c>
      <c r="J245" s="111">
        <v>0.28799999999999998</v>
      </c>
      <c r="K245" s="111">
        <v>28.7194716228</v>
      </c>
      <c r="L245" s="134">
        <f t="shared" si="9"/>
        <v>35.014779802517758</v>
      </c>
      <c r="M245" s="134">
        <f t="shared" si="10"/>
        <v>118.6</v>
      </c>
      <c r="N245" s="134">
        <f t="shared" si="11"/>
        <v>26.6</v>
      </c>
    </row>
    <row r="246" spans="1:14">
      <c r="A246" s="110" t="s">
        <v>226</v>
      </c>
      <c r="B246" s="109"/>
      <c r="C246" s="110" t="s">
        <v>150</v>
      </c>
      <c r="D246" s="110">
        <v>1210</v>
      </c>
      <c r="E246" s="111">
        <v>0.22</v>
      </c>
      <c r="F246" s="111">
        <v>50.8</v>
      </c>
      <c r="G246" s="111">
        <v>0</v>
      </c>
      <c r="H246" s="111">
        <v>1.2450000000000001</v>
      </c>
      <c r="I246" s="111">
        <v>0.21299999999999999</v>
      </c>
      <c r="J246" s="111">
        <v>0.28799999999999998</v>
      </c>
      <c r="K246" s="111">
        <v>3.4737738443200001E-3</v>
      </c>
      <c r="L246" s="134">
        <f t="shared" si="9"/>
        <v>4.2352250709949439E-3</v>
      </c>
      <c r="M246" s="134">
        <f t="shared" si="10"/>
        <v>0</v>
      </c>
      <c r="N246" s="134">
        <f t="shared" si="11"/>
        <v>0</v>
      </c>
    </row>
    <row r="247" spans="1:14">
      <c r="A247" s="110" t="s">
        <v>226</v>
      </c>
      <c r="B247" s="109"/>
      <c r="C247" s="110" t="s">
        <v>150</v>
      </c>
      <c r="D247" s="110">
        <v>1210</v>
      </c>
      <c r="E247" s="111">
        <v>0.22</v>
      </c>
      <c r="F247" s="111">
        <v>50.8</v>
      </c>
      <c r="G247" s="111">
        <v>0</v>
      </c>
      <c r="H247" s="111">
        <v>1.2450000000000001</v>
      </c>
      <c r="I247" s="111">
        <v>0.21299999999999999</v>
      </c>
      <c r="J247" s="111">
        <v>0.28799999999999998</v>
      </c>
      <c r="K247" s="111">
        <v>8.9844917065900001E-5</v>
      </c>
      <c r="L247" s="134">
        <f t="shared" si="9"/>
        <v>1.0953892288674526E-4</v>
      </c>
      <c r="M247" s="134">
        <f t="shared" si="10"/>
        <v>0</v>
      </c>
      <c r="N247" s="134">
        <f t="shared" si="11"/>
        <v>0</v>
      </c>
    </row>
    <row r="248" spans="1:14">
      <c r="A248" s="110" t="s">
        <v>226</v>
      </c>
      <c r="B248" s="109"/>
      <c r="C248" s="110" t="s">
        <v>150</v>
      </c>
      <c r="D248" s="110">
        <v>1210</v>
      </c>
      <c r="E248" s="111">
        <v>0.22</v>
      </c>
      <c r="F248" s="111">
        <v>50.8</v>
      </c>
      <c r="G248" s="111">
        <v>0</v>
      </c>
      <c r="H248" s="111">
        <v>1.2450000000000001</v>
      </c>
      <c r="I248" s="111">
        <v>0.21299999999999999</v>
      </c>
      <c r="J248" s="111">
        <v>0.28799999999999998</v>
      </c>
      <c r="K248" s="111">
        <v>1.5092814820199999E-2</v>
      </c>
      <c r="L248" s="134">
        <f t="shared" si="9"/>
        <v>1.8401159828787837E-2</v>
      </c>
      <c r="M248" s="134">
        <f t="shared" si="10"/>
        <v>0.1</v>
      </c>
      <c r="N248" s="134">
        <f t="shared" si="11"/>
        <v>0</v>
      </c>
    </row>
    <row r="249" spans="1:14">
      <c r="A249" s="110" t="s">
        <v>226</v>
      </c>
      <c r="B249" s="109"/>
      <c r="C249" s="110" t="s">
        <v>150</v>
      </c>
      <c r="D249" s="110">
        <v>1210</v>
      </c>
      <c r="E249" s="111">
        <v>0.22</v>
      </c>
      <c r="F249" s="111">
        <v>50.8</v>
      </c>
      <c r="G249" s="111">
        <v>0</v>
      </c>
      <c r="H249" s="111">
        <v>1.2450000000000001</v>
      </c>
      <c r="I249" s="111">
        <v>0.21299999999999999</v>
      </c>
      <c r="J249" s="111">
        <v>0.28799999999999998</v>
      </c>
      <c r="K249" s="111">
        <v>3.4724550661500001E-3</v>
      </c>
      <c r="L249" s="134">
        <f t="shared" si="9"/>
        <v>4.2336172166500792E-3</v>
      </c>
      <c r="M249" s="134">
        <f t="shared" si="10"/>
        <v>0</v>
      </c>
      <c r="N249" s="134">
        <f t="shared" si="11"/>
        <v>0</v>
      </c>
    </row>
    <row r="250" spans="1:14">
      <c r="A250" s="110" t="s">
        <v>226</v>
      </c>
      <c r="B250" s="109"/>
      <c r="C250" s="110" t="s">
        <v>150</v>
      </c>
      <c r="D250" s="110">
        <v>5300</v>
      </c>
      <c r="E250" s="111">
        <v>0.22</v>
      </c>
      <c r="F250" s="111">
        <v>50.8</v>
      </c>
      <c r="G250" s="111">
        <v>0</v>
      </c>
      <c r="H250" s="111">
        <v>0.505</v>
      </c>
      <c r="I250" s="111">
        <v>6.8000000000000005E-2</v>
      </c>
      <c r="J250" s="111">
        <v>5.2999999999999999E-2</v>
      </c>
      <c r="K250" s="111">
        <v>0.24294627649299999</v>
      </c>
      <c r="L250" s="134">
        <f t="shared" si="9"/>
        <v>5.4509046235812757E-2</v>
      </c>
      <c r="M250" s="134">
        <f t="shared" si="10"/>
        <v>0.1</v>
      </c>
      <c r="N250" s="134">
        <f t="shared" si="11"/>
        <v>0.1</v>
      </c>
    </row>
    <row r="251" spans="1:14" s="134" customFormat="1">
      <c r="A251" s="135"/>
      <c r="C251" s="135"/>
      <c r="D251" s="135"/>
      <c r="E251" s="136"/>
      <c r="F251" s="136"/>
      <c r="G251" s="136"/>
      <c r="H251" s="136"/>
      <c r="I251" s="136"/>
      <c r="J251" s="136"/>
      <c r="K251" s="134">
        <f t="shared" ref="K251:M251" si="12">SUM(K2:K250)</f>
        <v>1747.4523419984164</v>
      </c>
      <c r="L251" s="134">
        <f t="shared" si="12"/>
        <v>2097.2081993770353</v>
      </c>
      <c r="M251" s="134">
        <f t="shared" si="12"/>
        <v>6443.3000000000029</v>
      </c>
      <c r="N251" s="134">
        <f>SUM(N2:N250)</f>
        <v>1409.2000000000005</v>
      </c>
    </row>
    <row r="252" spans="1:14" s="134" customFormat="1">
      <c r="A252" s="135"/>
      <c r="C252" s="135"/>
      <c r="D252" s="135"/>
      <c r="E252" s="136"/>
      <c r="F252" s="136"/>
      <c r="G252" s="136"/>
      <c r="H252" s="136"/>
      <c r="I252" s="136"/>
      <c r="J252" s="136"/>
      <c r="K252" s="136"/>
    </row>
    <row r="253" spans="1:14" s="134" customFormat="1">
      <c r="A253" s="81" t="s">
        <v>211</v>
      </c>
      <c r="B253" s="81" t="s">
        <v>148</v>
      </c>
      <c r="C253" s="81" t="s">
        <v>212</v>
      </c>
      <c r="D253" s="81" t="s">
        <v>149</v>
      </c>
      <c r="E253" s="83" t="s">
        <v>213</v>
      </c>
      <c r="F253" s="83" t="s">
        <v>214</v>
      </c>
      <c r="G253" s="83" t="s">
        <v>215</v>
      </c>
      <c r="H253" s="83" t="s">
        <v>216</v>
      </c>
      <c r="I253" s="83" t="s">
        <v>217</v>
      </c>
      <c r="J253" s="83" t="s">
        <v>101</v>
      </c>
      <c r="K253" s="83" t="s">
        <v>114</v>
      </c>
      <c r="L253" s="84" t="s">
        <v>151</v>
      </c>
      <c r="M253" s="82" t="s">
        <v>152</v>
      </c>
      <c r="N253" s="82" t="s">
        <v>153</v>
      </c>
    </row>
    <row r="254" spans="1:14">
      <c r="A254" s="81" t="s">
        <v>227</v>
      </c>
      <c r="B254" s="81" t="s">
        <v>91</v>
      </c>
      <c r="C254" s="81" t="s">
        <v>150</v>
      </c>
      <c r="D254" s="81">
        <v>5120</v>
      </c>
      <c r="E254" s="83">
        <v>0.22</v>
      </c>
      <c r="F254" s="83">
        <v>50.8</v>
      </c>
      <c r="G254" s="83">
        <v>0</v>
      </c>
      <c r="H254" s="83">
        <v>0.505</v>
      </c>
      <c r="I254" s="83">
        <v>6.8000000000000005E-2</v>
      </c>
      <c r="J254" s="83">
        <v>5.2999999999999999E-2</v>
      </c>
      <c r="K254" s="83">
        <v>7.7182233757600001E-3</v>
      </c>
      <c r="L254" s="79">
        <f t="shared" si="9"/>
        <v>1.7317120514080185E-3</v>
      </c>
      <c r="M254" s="79">
        <f t="shared" si="10"/>
        <v>0</v>
      </c>
      <c r="N254" s="79">
        <f t="shared" si="11"/>
        <v>0</v>
      </c>
    </row>
    <row r="255" spans="1:14">
      <c r="A255" s="81" t="s">
        <v>227</v>
      </c>
      <c r="B255" s="81" t="s">
        <v>91</v>
      </c>
      <c r="C255" s="81" t="s">
        <v>150</v>
      </c>
      <c r="D255" s="81">
        <v>1210</v>
      </c>
      <c r="E255" s="83">
        <v>0.22</v>
      </c>
      <c r="F255" s="83">
        <v>50.8</v>
      </c>
      <c r="G255" s="83">
        <v>0</v>
      </c>
      <c r="H255" s="83">
        <v>1.2450000000000001</v>
      </c>
      <c r="I255" s="83">
        <v>0.21299999999999999</v>
      </c>
      <c r="J255" s="83">
        <v>0.28799999999999998</v>
      </c>
      <c r="K255" s="83">
        <v>5.44203584962E-2</v>
      </c>
      <c r="L255" s="79">
        <f t="shared" si="9"/>
        <v>6.6349301078567027E-2</v>
      </c>
      <c r="M255" s="79">
        <f t="shared" si="10"/>
        <v>0.2</v>
      </c>
      <c r="N255" s="79">
        <f t="shared" si="11"/>
        <v>0.1</v>
      </c>
    </row>
    <row r="256" spans="1:14">
      <c r="A256" s="81" t="s">
        <v>227</v>
      </c>
      <c r="B256" s="81" t="s">
        <v>95</v>
      </c>
      <c r="C256" s="81" t="s">
        <v>150</v>
      </c>
      <c r="D256" s="81">
        <v>5120</v>
      </c>
      <c r="E256" s="83">
        <v>0.22</v>
      </c>
      <c r="F256" s="83">
        <v>50.8</v>
      </c>
      <c r="G256" s="83">
        <v>0</v>
      </c>
      <c r="H256" s="83">
        <v>0.505</v>
      </c>
      <c r="I256" s="83">
        <v>6.8000000000000005E-2</v>
      </c>
      <c r="J256" s="83">
        <v>5.2999999999999999E-2</v>
      </c>
      <c r="K256" s="83">
        <v>1.54803773831E-2</v>
      </c>
      <c r="L256" s="79">
        <f t="shared" si="9"/>
        <v>3.4732806721882031E-3</v>
      </c>
      <c r="M256" s="79">
        <f t="shared" si="10"/>
        <v>0</v>
      </c>
      <c r="N256" s="79">
        <f t="shared" si="11"/>
        <v>0</v>
      </c>
    </row>
    <row r="257" spans="1:14">
      <c r="A257" s="81" t="s">
        <v>227</v>
      </c>
      <c r="B257" s="81" t="s">
        <v>95</v>
      </c>
      <c r="C257" s="81" t="s">
        <v>150</v>
      </c>
      <c r="D257" s="81">
        <v>1700</v>
      </c>
      <c r="E257" s="83">
        <v>0.22</v>
      </c>
      <c r="F257" s="83">
        <v>50.8</v>
      </c>
      <c r="G257" s="83">
        <v>0</v>
      </c>
      <c r="H257" s="83">
        <v>0.96799999999999997</v>
      </c>
      <c r="I257" s="83">
        <v>0.125</v>
      </c>
      <c r="J257" s="83">
        <v>0.34100000000000003</v>
      </c>
      <c r="K257" s="83">
        <v>0.33268525953</v>
      </c>
      <c r="L257" s="79">
        <f t="shared" si="9"/>
        <v>0.48025335114885698</v>
      </c>
      <c r="M257" s="79">
        <f t="shared" si="10"/>
        <v>1.3</v>
      </c>
      <c r="N257" s="79">
        <f t="shared" si="11"/>
        <v>0.2</v>
      </c>
    </row>
    <row r="258" spans="1:14">
      <c r="A258" s="81" t="s">
        <v>227</v>
      </c>
      <c r="B258" s="81" t="s">
        <v>95</v>
      </c>
      <c r="C258" s="81" t="s">
        <v>150</v>
      </c>
      <c r="D258" s="81">
        <v>1210</v>
      </c>
      <c r="E258" s="83">
        <v>0.22</v>
      </c>
      <c r="F258" s="83">
        <v>50.8</v>
      </c>
      <c r="G258" s="83">
        <v>0</v>
      </c>
      <c r="H258" s="83">
        <v>1.2450000000000001</v>
      </c>
      <c r="I258" s="83">
        <v>0.21299999999999999</v>
      </c>
      <c r="J258" s="83">
        <v>0.28799999999999998</v>
      </c>
      <c r="K258" s="83">
        <v>2.9360997237699999</v>
      </c>
      <c r="L258" s="79">
        <f t="shared" si="9"/>
        <v>3.5796927832203838</v>
      </c>
      <c r="M258" s="79">
        <f t="shared" si="10"/>
        <v>12.1</v>
      </c>
      <c r="N258" s="79">
        <f t="shared" si="11"/>
        <v>2.7</v>
      </c>
    </row>
    <row r="259" spans="1:14">
      <c r="A259" s="81" t="s">
        <v>227</v>
      </c>
      <c r="B259" s="79"/>
      <c r="C259" s="81" t="s">
        <v>150</v>
      </c>
      <c r="D259" s="81">
        <v>5120</v>
      </c>
      <c r="E259" s="83">
        <v>0.22</v>
      </c>
      <c r="F259" s="83">
        <v>50.8</v>
      </c>
      <c r="G259" s="83">
        <v>0</v>
      </c>
      <c r="H259" s="83">
        <v>0.505</v>
      </c>
      <c r="I259" s="83">
        <v>6.8000000000000005E-2</v>
      </c>
      <c r="J259" s="83">
        <v>5.2999999999999999E-2</v>
      </c>
      <c r="K259" s="83">
        <v>1.26250419292</v>
      </c>
      <c r="L259" s="79">
        <f t="shared" si="9"/>
        <v>0.28326385741815063</v>
      </c>
      <c r="M259" s="79">
        <f t="shared" si="10"/>
        <v>0.4</v>
      </c>
      <c r="N259" s="79">
        <f t="shared" si="11"/>
        <v>0.3</v>
      </c>
    </row>
    <row r="260" spans="1:14">
      <c r="A260" s="81" t="s">
        <v>227</v>
      </c>
      <c r="B260" s="79"/>
      <c r="C260" s="81" t="s">
        <v>150</v>
      </c>
      <c r="D260" s="81">
        <v>1700</v>
      </c>
      <c r="E260" s="83">
        <v>0.22</v>
      </c>
      <c r="F260" s="83">
        <v>50.8</v>
      </c>
      <c r="G260" s="83">
        <v>0</v>
      </c>
      <c r="H260" s="83">
        <v>0.96799999999999997</v>
      </c>
      <c r="I260" s="83">
        <v>0.125</v>
      </c>
      <c r="J260" s="83">
        <v>0.34100000000000003</v>
      </c>
      <c r="K260" s="83">
        <v>7.1438880916799997E-3</v>
      </c>
      <c r="L260" s="79">
        <f t="shared" si="9"/>
        <v>1.0312678719546192E-2</v>
      </c>
      <c r="M260" s="79">
        <f t="shared" si="10"/>
        <v>0</v>
      </c>
      <c r="N260" s="79">
        <f t="shared" si="11"/>
        <v>0</v>
      </c>
    </row>
    <row r="261" spans="1:14">
      <c r="A261" s="81" t="s">
        <v>227</v>
      </c>
      <c r="B261" s="79"/>
      <c r="C261" s="81" t="s">
        <v>150</v>
      </c>
      <c r="D261" s="81">
        <v>1210</v>
      </c>
      <c r="E261" s="83">
        <v>0.22</v>
      </c>
      <c r="F261" s="83">
        <v>50.8</v>
      </c>
      <c r="G261" s="83">
        <v>0</v>
      </c>
      <c r="H261" s="83">
        <v>1.2450000000000001</v>
      </c>
      <c r="I261" s="83">
        <v>0.21299999999999999</v>
      </c>
      <c r="J261" s="83">
        <v>0.28799999999999998</v>
      </c>
      <c r="K261" s="83">
        <v>4.7920510248099998E-2</v>
      </c>
      <c r="L261" s="79">
        <f t="shared" ref="L261:L315" si="13">(F261*J261*K261/12)+(G261*K261)</f>
        <v>5.8424686094483508E-2</v>
      </c>
      <c r="M261" s="79">
        <f t="shared" ref="M261:M315" si="14">ROUND(2.721*H261*L261,1)</f>
        <v>0.2</v>
      </c>
      <c r="N261" s="79">
        <f t="shared" ref="N261:N315" si="15">ROUND((2.721*I261*L261)+(E261*K261),1)</f>
        <v>0</v>
      </c>
    </row>
    <row r="262" spans="1:14">
      <c r="A262" s="81" t="s">
        <v>227</v>
      </c>
      <c r="B262" s="79"/>
      <c r="C262" s="81" t="s">
        <v>150</v>
      </c>
      <c r="D262" s="81">
        <v>1210</v>
      </c>
      <c r="E262" s="83">
        <v>0.22</v>
      </c>
      <c r="F262" s="83">
        <v>50.8</v>
      </c>
      <c r="G262" s="83">
        <v>0</v>
      </c>
      <c r="H262" s="83">
        <v>1.2450000000000001</v>
      </c>
      <c r="I262" s="83">
        <v>0.21299999999999999</v>
      </c>
      <c r="J262" s="83">
        <v>0.28799999999999998</v>
      </c>
      <c r="K262" s="83">
        <v>2.11478929232E-3</v>
      </c>
      <c r="L262" s="79">
        <f t="shared" si="13"/>
        <v>2.5783511051965437E-3</v>
      </c>
      <c r="M262" s="79">
        <f t="shared" si="14"/>
        <v>0</v>
      </c>
      <c r="N262" s="79">
        <f t="shared" si="15"/>
        <v>0</v>
      </c>
    </row>
    <row r="263" spans="1:14">
      <c r="A263" s="81" t="s">
        <v>227</v>
      </c>
      <c r="B263" s="79"/>
      <c r="C263" s="81" t="s">
        <v>150</v>
      </c>
      <c r="D263" s="81">
        <v>1210</v>
      </c>
      <c r="E263" s="83">
        <v>0.22</v>
      </c>
      <c r="F263" s="83">
        <v>50.8</v>
      </c>
      <c r="G263" s="83">
        <v>0</v>
      </c>
      <c r="H263" s="83">
        <v>1.2450000000000001</v>
      </c>
      <c r="I263" s="83">
        <v>0.21299999999999999</v>
      </c>
      <c r="J263" s="83">
        <v>0.28799999999999998</v>
      </c>
      <c r="K263" s="83">
        <v>0.22025067615300001</v>
      </c>
      <c r="L263" s="79">
        <f t="shared" si="13"/>
        <v>0.26852962436573757</v>
      </c>
      <c r="M263" s="79">
        <f t="shared" si="14"/>
        <v>0.9</v>
      </c>
      <c r="N263" s="79">
        <f t="shared" si="15"/>
        <v>0.2</v>
      </c>
    </row>
    <row r="264" spans="1:14">
      <c r="A264" s="81" t="s">
        <v>227</v>
      </c>
      <c r="B264" s="81" t="s">
        <v>95</v>
      </c>
      <c r="C264" s="81" t="s">
        <v>150</v>
      </c>
      <c r="D264" s="81">
        <v>5120</v>
      </c>
      <c r="E264" s="83">
        <v>0.22</v>
      </c>
      <c r="F264" s="83">
        <v>50.8</v>
      </c>
      <c r="G264" s="83">
        <v>0</v>
      </c>
      <c r="H264" s="83">
        <v>0.505</v>
      </c>
      <c r="I264" s="83">
        <v>6.8000000000000005E-2</v>
      </c>
      <c r="J264" s="83">
        <v>5.2999999999999999E-2</v>
      </c>
      <c r="K264" s="83">
        <v>3.83683229008E-3</v>
      </c>
      <c r="L264" s="79">
        <f t="shared" si="13"/>
        <v>8.6085727148428257E-4</v>
      </c>
      <c r="M264" s="79">
        <f t="shared" si="14"/>
        <v>0</v>
      </c>
      <c r="N264" s="79">
        <f t="shared" si="15"/>
        <v>0</v>
      </c>
    </row>
    <row r="265" spans="1:14">
      <c r="A265" s="81" t="s">
        <v>227</v>
      </c>
      <c r="B265" s="81" t="s">
        <v>95</v>
      </c>
      <c r="C265" s="81" t="s">
        <v>150</v>
      </c>
      <c r="D265" s="81">
        <v>5120</v>
      </c>
      <c r="E265" s="83">
        <v>0.22</v>
      </c>
      <c r="F265" s="83">
        <v>50.8</v>
      </c>
      <c r="G265" s="83">
        <v>0</v>
      </c>
      <c r="H265" s="83">
        <v>0.505</v>
      </c>
      <c r="I265" s="83">
        <v>6.8000000000000005E-2</v>
      </c>
      <c r="J265" s="83">
        <v>5.2999999999999999E-2</v>
      </c>
      <c r="K265" s="83">
        <v>1.76139966529E-3</v>
      </c>
      <c r="L265" s="79">
        <f t="shared" si="13"/>
        <v>3.9519937156889967E-4</v>
      </c>
      <c r="M265" s="79">
        <f t="shared" si="14"/>
        <v>0</v>
      </c>
      <c r="N265" s="79">
        <f t="shared" si="15"/>
        <v>0</v>
      </c>
    </row>
    <row r="266" spans="1:14">
      <c r="A266" s="81" t="s">
        <v>227</v>
      </c>
      <c r="B266" s="81" t="s">
        <v>95</v>
      </c>
      <c r="C266" s="81" t="s">
        <v>150</v>
      </c>
      <c r="D266" s="81">
        <v>1210</v>
      </c>
      <c r="E266" s="83">
        <v>0.22</v>
      </c>
      <c r="F266" s="83">
        <v>50.8</v>
      </c>
      <c r="G266" s="83">
        <v>0</v>
      </c>
      <c r="H266" s="83">
        <v>1.2450000000000001</v>
      </c>
      <c r="I266" s="83">
        <v>0.21299999999999999</v>
      </c>
      <c r="J266" s="83">
        <v>0.28799999999999998</v>
      </c>
      <c r="K266" s="83">
        <v>2.56301125861</v>
      </c>
      <c r="L266" s="79">
        <f t="shared" si="13"/>
        <v>3.1248233264973115</v>
      </c>
      <c r="M266" s="79">
        <f t="shared" si="14"/>
        <v>10.6</v>
      </c>
      <c r="N266" s="79">
        <f t="shared" si="15"/>
        <v>2.4</v>
      </c>
    </row>
    <row r="267" spans="1:14">
      <c r="A267" s="81" t="s">
        <v>228</v>
      </c>
      <c r="B267" s="81" t="s">
        <v>91</v>
      </c>
      <c r="C267" s="81" t="s">
        <v>150</v>
      </c>
      <c r="D267" s="81">
        <v>5120</v>
      </c>
      <c r="E267" s="83">
        <v>0.22</v>
      </c>
      <c r="F267" s="83">
        <v>50.8</v>
      </c>
      <c r="G267" s="83">
        <v>0</v>
      </c>
      <c r="H267" s="83">
        <v>0.505</v>
      </c>
      <c r="I267" s="83">
        <v>6.8000000000000005E-2</v>
      </c>
      <c r="J267" s="83">
        <v>5.2999999999999999E-2</v>
      </c>
      <c r="K267" s="83">
        <v>1.4370017875499999E-2</v>
      </c>
      <c r="L267" s="79">
        <f t="shared" si="13"/>
        <v>3.2241530106663497E-3</v>
      </c>
      <c r="M267" s="79">
        <f t="shared" si="14"/>
        <v>0</v>
      </c>
      <c r="N267" s="79">
        <f t="shared" si="15"/>
        <v>0</v>
      </c>
    </row>
    <row r="268" spans="1:14">
      <c r="A268" s="81" t="s">
        <v>228</v>
      </c>
      <c r="B268" s="81" t="s">
        <v>91</v>
      </c>
      <c r="C268" s="81" t="s">
        <v>150</v>
      </c>
      <c r="D268" s="81">
        <v>5120</v>
      </c>
      <c r="E268" s="83">
        <v>0.22</v>
      </c>
      <c r="F268" s="83">
        <v>50.8</v>
      </c>
      <c r="G268" s="83">
        <v>0</v>
      </c>
      <c r="H268" s="83">
        <v>0.505</v>
      </c>
      <c r="I268" s="83">
        <v>6.8000000000000005E-2</v>
      </c>
      <c r="J268" s="83">
        <v>5.2999999999999999E-2</v>
      </c>
      <c r="K268" s="83">
        <v>7.4918235399699995E-2</v>
      </c>
      <c r="L268" s="79">
        <f t="shared" si="13"/>
        <v>1.6809154749179354E-2</v>
      </c>
      <c r="M268" s="79">
        <f t="shared" si="14"/>
        <v>0</v>
      </c>
      <c r="N268" s="79">
        <f t="shared" si="15"/>
        <v>0</v>
      </c>
    </row>
    <row r="269" spans="1:14">
      <c r="A269" s="81" t="s">
        <v>228</v>
      </c>
      <c r="B269" s="81" t="s">
        <v>91</v>
      </c>
      <c r="C269" s="81" t="s">
        <v>150</v>
      </c>
      <c r="D269" s="81">
        <v>1210</v>
      </c>
      <c r="E269" s="83">
        <v>0.22</v>
      </c>
      <c r="F269" s="83">
        <v>50.8</v>
      </c>
      <c r="G269" s="83">
        <v>0</v>
      </c>
      <c r="H269" s="83">
        <v>1.2450000000000001</v>
      </c>
      <c r="I269" s="83">
        <v>0.21299999999999999</v>
      </c>
      <c r="J269" s="83">
        <v>0.28799999999999998</v>
      </c>
      <c r="K269" s="83">
        <v>7.9713315800500002</v>
      </c>
      <c r="L269" s="79">
        <f t="shared" si="13"/>
        <v>9.7186474623969588</v>
      </c>
      <c r="M269" s="79">
        <f t="shared" si="14"/>
        <v>32.9</v>
      </c>
      <c r="N269" s="79">
        <f t="shared" si="15"/>
        <v>7.4</v>
      </c>
    </row>
    <row r="270" spans="1:14">
      <c r="A270" s="81" t="s">
        <v>228</v>
      </c>
      <c r="B270" s="81" t="s">
        <v>95</v>
      </c>
      <c r="C270" s="81" t="s">
        <v>150</v>
      </c>
      <c r="D270" s="81">
        <v>5120</v>
      </c>
      <c r="E270" s="83">
        <v>0.22</v>
      </c>
      <c r="F270" s="83">
        <v>50.8</v>
      </c>
      <c r="G270" s="83">
        <v>0</v>
      </c>
      <c r="H270" s="83">
        <v>0.505</v>
      </c>
      <c r="I270" s="83">
        <v>6.8000000000000005E-2</v>
      </c>
      <c r="J270" s="83">
        <v>5.2999999999999999E-2</v>
      </c>
      <c r="K270" s="83">
        <v>3.41208193802E-5</v>
      </c>
      <c r="L270" s="79">
        <f t="shared" si="13"/>
        <v>7.6555745082708721E-6</v>
      </c>
      <c r="M270" s="79">
        <f t="shared" si="14"/>
        <v>0</v>
      </c>
      <c r="N270" s="79">
        <f t="shared" si="15"/>
        <v>0</v>
      </c>
    </row>
    <row r="271" spans="1:14">
      <c r="A271" s="81" t="s">
        <v>228</v>
      </c>
      <c r="B271" s="81" t="s">
        <v>95</v>
      </c>
      <c r="C271" s="81" t="s">
        <v>150</v>
      </c>
      <c r="D271" s="81">
        <v>1210</v>
      </c>
      <c r="E271" s="83">
        <v>0.22</v>
      </c>
      <c r="F271" s="83">
        <v>50.8</v>
      </c>
      <c r="G271" s="83">
        <v>0</v>
      </c>
      <c r="H271" s="83">
        <v>1.2450000000000001</v>
      </c>
      <c r="I271" s="83">
        <v>0.21299999999999999</v>
      </c>
      <c r="J271" s="83">
        <v>0.28799999999999998</v>
      </c>
      <c r="K271" s="83">
        <v>5.2234932966800001</v>
      </c>
      <c r="L271" s="79">
        <f t="shared" si="13"/>
        <v>6.368483027312255</v>
      </c>
      <c r="M271" s="79">
        <f t="shared" si="14"/>
        <v>21.6</v>
      </c>
      <c r="N271" s="79">
        <f t="shared" si="15"/>
        <v>4.8</v>
      </c>
    </row>
    <row r="272" spans="1:14">
      <c r="A272" s="81" t="s">
        <v>228</v>
      </c>
      <c r="B272" s="81" t="s">
        <v>95</v>
      </c>
      <c r="C272" s="81" t="s">
        <v>150</v>
      </c>
      <c r="D272" s="81">
        <v>1210</v>
      </c>
      <c r="E272" s="83">
        <v>0.22</v>
      </c>
      <c r="F272" s="83">
        <v>50.8</v>
      </c>
      <c r="G272" s="83">
        <v>0</v>
      </c>
      <c r="H272" s="83">
        <v>1.2450000000000001</v>
      </c>
      <c r="I272" s="83">
        <v>0.21299999999999999</v>
      </c>
      <c r="J272" s="83">
        <v>0.28799999999999998</v>
      </c>
      <c r="K272" s="83">
        <v>3.6959626862500001</v>
      </c>
      <c r="L272" s="79">
        <f t="shared" si="13"/>
        <v>4.5061177070760001</v>
      </c>
      <c r="M272" s="79">
        <f t="shared" si="14"/>
        <v>15.3</v>
      </c>
      <c r="N272" s="79">
        <f t="shared" si="15"/>
        <v>3.4</v>
      </c>
    </row>
    <row r="273" spans="1:14">
      <c r="A273" s="81" t="s">
        <v>228</v>
      </c>
      <c r="B273" s="81" t="s">
        <v>95</v>
      </c>
      <c r="C273" s="81" t="s">
        <v>150</v>
      </c>
      <c r="D273" s="81">
        <v>5120</v>
      </c>
      <c r="E273" s="83">
        <v>0.22</v>
      </c>
      <c r="F273" s="83">
        <v>50.8</v>
      </c>
      <c r="G273" s="83">
        <v>0</v>
      </c>
      <c r="H273" s="83">
        <v>0.505</v>
      </c>
      <c r="I273" s="83">
        <v>6.8000000000000005E-2</v>
      </c>
      <c r="J273" s="83">
        <v>5.2999999999999999E-2</v>
      </c>
      <c r="K273" s="83">
        <v>3.2516753958200001E-2</v>
      </c>
      <c r="L273" s="79">
        <f t="shared" si="13"/>
        <v>7.2956756964214732E-3</v>
      </c>
      <c r="M273" s="79">
        <f t="shared" si="14"/>
        <v>0</v>
      </c>
      <c r="N273" s="79">
        <f t="shared" si="15"/>
        <v>0</v>
      </c>
    </row>
    <row r="274" spans="1:14">
      <c r="A274" s="81" t="s">
        <v>228</v>
      </c>
      <c r="B274" s="81" t="s">
        <v>95</v>
      </c>
      <c r="C274" s="81" t="s">
        <v>150</v>
      </c>
      <c r="D274" s="81">
        <v>1210</v>
      </c>
      <c r="E274" s="83">
        <v>0.22</v>
      </c>
      <c r="F274" s="83">
        <v>50.8</v>
      </c>
      <c r="G274" s="83">
        <v>0</v>
      </c>
      <c r="H274" s="83">
        <v>1.2450000000000001</v>
      </c>
      <c r="I274" s="83">
        <v>0.21299999999999999</v>
      </c>
      <c r="J274" s="83">
        <v>0.28799999999999998</v>
      </c>
      <c r="K274" s="83">
        <v>0.58186329321200003</v>
      </c>
      <c r="L274" s="79">
        <f t="shared" si="13"/>
        <v>0.70940772708407041</v>
      </c>
      <c r="M274" s="79">
        <f t="shared" si="14"/>
        <v>2.4</v>
      </c>
      <c r="N274" s="79">
        <f t="shared" si="15"/>
        <v>0.5</v>
      </c>
    </row>
    <row r="275" spans="1:14">
      <c r="A275" s="81" t="s">
        <v>228</v>
      </c>
      <c r="B275" s="81" t="s">
        <v>91</v>
      </c>
      <c r="C275" s="81" t="s">
        <v>150</v>
      </c>
      <c r="D275" s="81">
        <v>5120</v>
      </c>
      <c r="E275" s="83">
        <v>0.22</v>
      </c>
      <c r="F275" s="83">
        <v>50.8</v>
      </c>
      <c r="G275" s="83">
        <v>0</v>
      </c>
      <c r="H275" s="83">
        <v>0.505</v>
      </c>
      <c r="I275" s="83">
        <v>6.8000000000000005E-2</v>
      </c>
      <c r="J275" s="83">
        <v>5.2999999999999999E-2</v>
      </c>
      <c r="K275" s="83">
        <v>1.20553501997E-3</v>
      </c>
      <c r="L275" s="79">
        <f t="shared" si="13"/>
        <v>2.7048187398060229E-4</v>
      </c>
      <c r="M275" s="79">
        <f t="shared" si="14"/>
        <v>0</v>
      </c>
      <c r="N275" s="79">
        <f t="shared" si="15"/>
        <v>0</v>
      </c>
    </row>
    <row r="276" spans="1:14">
      <c r="A276" s="81" t="s">
        <v>228</v>
      </c>
      <c r="B276" s="81" t="s">
        <v>91</v>
      </c>
      <c r="C276" s="81" t="s">
        <v>150</v>
      </c>
      <c r="D276" s="81">
        <v>1210</v>
      </c>
      <c r="E276" s="83">
        <v>0.22</v>
      </c>
      <c r="F276" s="83">
        <v>50.8</v>
      </c>
      <c r="G276" s="83">
        <v>0</v>
      </c>
      <c r="H276" s="83">
        <v>1.2450000000000001</v>
      </c>
      <c r="I276" s="83">
        <v>0.21299999999999999</v>
      </c>
      <c r="J276" s="83">
        <v>0.28799999999999998</v>
      </c>
      <c r="K276" s="83">
        <v>13.365945374300001</v>
      </c>
      <c r="L276" s="79">
        <f t="shared" si="13"/>
        <v>16.295760600346558</v>
      </c>
      <c r="M276" s="79">
        <f t="shared" si="14"/>
        <v>55.2</v>
      </c>
      <c r="N276" s="79">
        <f t="shared" si="15"/>
        <v>12.4</v>
      </c>
    </row>
    <row r="277" spans="1:14">
      <c r="A277" s="81" t="s">
        <v>228</v>
      </c>
      <c r="B277" s="81" t="s">
        <v>91</v>
      </c>
      <c r="C277" s="81" t="s">
        <v>150</v>
      </c>
      <c r="D277" s="81">
        <v>5300</v>
      </c>
      <c r="E277" s="83">
        <v>0.22</v>
      </c>
      <c r="F277" s="83">
        <v>50.8</v>
      </c>
      <c r="G277" s="83">
        <v>0</v>
      </c>
      <c r="H277" s="83">
        <v>0.505</v>
      </c>
      <c r="I277" s="83">
        <v>6.8000000000000005E-2</v>
      </c>
      <c r="J277" s="83">
        <v>5.2999999999999999E-2</v>
      </c>
      <c r="K277" s="83">
        <v>5.0060468687800001E-2</v>
      </c>
      <c r="L277" s="79">
        <f t="shared" si="13"/>
        <v>1.1231900491252727E-2</v>
      </c>
      <c r="M277" s="79">
        <f t="shared" si="14"/>
        <v>0</v>
      </c>
      <c r="N277" s="79">
        <f t="shared" si="15"/>
        <v>0</v>
      </c>
    </row>
    <row r="278" spans="1:14">
      <c r="A278" s="81" t="s">
        <v>228</v>
      </c>
      <c r="B278" s="81" t="s">
        <v>91</v>
      </c>
      <c r="C278" s="81" t="s">
        <v>150</v>
      </c>
      <c r="D278" s="81">
        <v>5300</v>
      </c>
      <c r="E278" s="83">
        <v>0.22</v>
      </c>
      <c r="F278" s="83">
        <v>50.8</v>
      </c>
      <c r="G278" s="83">
        <v>0</v>
      </c>
      <c r="H278" s="83">
        <v>0.505</v>
      </c>
      <c r="I278" s="83">
        <v>6.8000000000000005E-2</v>
      </c>
      <c r="J278" s="83">
        <v>5.2999999999999999E-2</v>
      </c>
      <c r="K278" s="83">
        <v>4.6183157999899999E-2</v>
      </c>
      <c r="L278" s="79">
        <f t="shared" si="13"/>
        <v>1.0361961216577563E-2</v>
      </c>
      <c r="M278" s="79">
        <f t="shared" si="14"/>
        <v>0</v>
      </c>
      <c r="N278" s="79">
        <f t="shared" si="15"/>
        <v>0</v>
      </c>
    </row>
    <row r="279" spans="1:14">
      <c r="A279" s="81" t="s">
        <v>228</v>
      </c>
      <c r="B279" s="81" t="s">
        <v>91</v>
      </c>
      <c r="C279" s="81" t="s">
        <v>150</v>
      </c>
      <c r="D279" s="81">
        <v>5300</v>
      </c>
      <c r="E279" s="83">
        <v>0.22</v>
      </c>
      <c r="F279" s="83">
        <v>50.8</v>
      </c>
      <c r="G279" s="83">
        <v>0</v>
      </c>
      <c r="H279" s="83">
        <v>0.505</v>
      </c>
      <c r="I279" s="83">
        <v>6.8000000000000005E-2</v>
      </c>
      <c r="J279" s="83">
        <v>5.2999999999999999E-2</v>
      </c>
      <c r="K279" s="83">
        <v>5.0636729719200002E-3</v>
      </c>
      <c r="L279" s="79">
        <f t="shared" si="13"/>
        <v>1.1361194257997838E-3</v>
      </c>
      <c r="M279" s="79">
        <f t="shared" si="14"/>
        <v>0</v>
      </c>
      <c r="N279" s="79">
        <f t="shared" si="15"/>
        <v>0</v>
      </c>
    </row>
    <row r="280" spans="1:14">
      <c r="A280" s="81" t="s">
        <v>228</v>
      </c>
      <c r="B280" s="81" t="s">
        <v>91</v>
      </c>
      <c r="C280" s="81" t="s">
        <v>150</v>
      </c>
      <c r="D280" s="81">
        <v>5300</v>
      </c>
      <c r="E280" s="83">
        <v>0.22</v>
      </c>
      <c r="F280" s="83">
        <v>50.8</v>
      </c>
      <c r="G280" s="83">
        <v>0</v>
      </c>
      <c r="H280" s="83">
        <v>0.505</v>
      </c>
      <c r="I280" s="83">
        <v>6.8000000000000005E-2</v>
      </c>
      <c r="J280" s="83">
        <v>5.2999999999999999E-2</v>
      </c>
      <c r="K280" s="83">
        <v>1.9768216441900001E-3</v>
      </c>
      <c r="L280" s="79">
        <f t="shared" si="13"/>
        <v>4.4353288290142965E-4</v>
      </c>
      <c r="M280" s="79">
        <f t="shared" si="14"/>
        <v>0</v>
      </c>
      <c r="N280" s="79">
        <f t="shared" si="15"/>
        <v>0</v>
      </c>
    </row>
    <row r="281" spans="1:14">
      <c r="A281" s="81" t="s">
        <v>228</v>
      </c>
      <c r="B281" s="81" t="s">
        <v>91</v>
      </c>
      <c r="C281" s="81" t="s">
        <v>150</v>
      </c>
      <c r="D281" s="81">
        <v>5300</v>
      </c>
      <c r="E281" s="83">
        <v>0.22</v>
      </c>
      <c r="F281" s="83">
        <v>50.8</v>
      </c>
      <c r="G281" s="83">
        <v>0</v>
      </c>
      <c r="H281" s="83">
        <v>0.505</v>
      </c>
      <c r="I281" s="83">
        <v>6.8000000000000005E-2</v>
      </c>
      <c r="J281" s="83">
        <v>5.2999999999999999E-2</v>
      </c>
      <c r="K281" s="83">
        <v>4.5490232327000002E-2</v>
      </c>
      <c r="L281" s="79">
        <f t="shared" si="13"/>
        <v>1.0206491793101232E-2</v>
      </c>
      <c r="M281" s="79">
        <f t="shared" si="14"/>
        <v>0</v>
      </c>
      <c r="N281" s="79">
        <f t="shared" si="15"/>
        <v>0</v>
      </c>
    </row>
    <row r="282" spans="1:14">
      <c r="A282" s="81" t="s">
        <v>228</v>
      </c>
      <c r="B282" s="79"/>
      <c r="C282" s="81" t="s">
        <v>150</v>
      </c>
      <c r="D282" s="81">
        <v>5120</v>
      </c>
      <c r="E282" s="83">
        <v>0.22</v>
      </c>
      <c r="F282" s="83">
        <v>50.8</v>
      </c>
      <c r="G282" s="83">
        <v>0</v>
      </c>
      <c r="H282" s="83">
        <v>0.505</v>
      </c>
      <c r="I282" s="83">
        <v>6.8000000000000005E-2</v>
      </c>
      <c r="J282" s="83">
        <v>5.2999999999999999E-2</v>
      </c>
      <c r="K282" s="83">
        <v>2.0166197779599999</v>
      </c>
      <c r="L282" s="79">
        <f t="shared" si="13"/>
        <v>0.45246225751495861</v>
      </c>
      <c r="M282" s="79">
        <f t="shared" si="14"/>
        <v>0.6</v>
      </c>
      <c r="N282" s="79">
        <f t="shared" si="15"/>
        <v>0.5</v>
      </c>
    </row>
    <row r="283" spans="1:14">
      <c r="A283" s="81" t="s">
        <v>228</v>
      </c>
      <c r="B283" s="79"/>
      <c r="C283" s="81" t="s">
        <v>150</v>
      </c>
      <c r="D283" s="81">
        <v>1210</v>
      </c>
      <c r="E283" s="83">
        <v>0.22</v>
      </c>
      <c r="F283" s="83">
        <v>50.8</v>
      </c>
      <c r="G283" s="83">
        <v>0</v>
      </c>
      <c r="H283" s="83">
        <v>1.2450000000000001</v>
      </c>
      <c r="I283" s="83">
        <v>0.21299999999999999</v>
      </c>
      <c r="J283" s="83">
        <v>0.28799999999999998</v>
      </c>
      <c r="K283" s="83">
        <v>2.0276752468800001E-2</v>
      </c>
      <c r="L283" s="79">
        <f t="shared" si="13"/>
        <v>2.4721416609960956E-2</v>
      </c>
      <c r="M283" s="79">
        <f t="shared" si="14"/>
        <v>0.1</v>
      </c>
      <c r="N283" s="79">
        <f t="shared" si="15"/>
        <v>0</v>
      </c>
    </row>
    <row r="284" spans="1:14">
      <c r="A284" s="81" t="s">
        <v>228</v>
      </c>
      <c r="B284" s="79"/>
      <c r="C284" s="81" t="s">
        <v>150</v>
      </c>
      <c r="D284" s="81">
        <v>1210</v>
      </c>
      <c r="E284" s="83">
        <v>0.22</v>
      </c>
      <c r="F284" s="83">
        <v>50.8</v>
      </c>
      <c r="G284" s="83">
        <v>0</v>
      </c>
      <c r="H284" s="83">
        <v>1.2450000000000001</v>
      </c>
      <c r="I284" s="83">
        <v>0.21299999999999999</v>
      </c>
      <c r="J284" s="83">
        <v>0.28799999999999998</v>
      </c>
      <c r="K284" s="83">
        <v>2.3121901644800001E-4</v>
      </c>
      <c r="L284" s="79">
        <f t="shared" si="13"/>
        <v>2.8190222485340158E-4</v>
      </c>
      <c r="M284" s="79">
        <f t="shared" si="14"/>
        <v>0</v>
      </c>
      <c r="N284" s="79">
        <f t="shared" si="15"/>
        <v>0</v>
      </c>
    </row>
    <row r="285" spans="1:14">
      <c r="A285" s="81" t="s">
        <v>228</v>
      </c>
      <c r="B285" s="79"/>
      <c r="C285" s="81" t="s">
        <v>150</v>
      </c>
      <c r="D285" s="81">
        <v>1210</v>
      </c>
      <c r="E285" s="83">
        <v>0.22</v>
      </c>
      <c r="F285" s="83">
        <v>50.8</v>
      </c>
      <c r="G285" s="83">
        <v>0</v>
      </c>
      <c r="H285" s="83">
        <v>1.2450000000000001</v>
      </c>
      <c r="I285" s="83">
        <v>0.21299999999999999</v>
      </c>
      <c r="J285" s="83">
        <v>0.28799999999999998</v>
      </c>
      <c r="K285" s="83">
        <v>8.9222567670599995E-2</v>
      </c>
      <c r="L285" s="79">
        <f t="shared" si="13"/>
        <v>0.10878015450399549</v>
      </c>
      <c r="M285" s="79">
        <f t="shared" si="14"/>
        <v>0.4</v>
      </c>
      <c r="N285" s="79">
        <f t="shared" si="15"/>
        <v>0.1</v>
      </c>
    </row>
    <row r="286" spans="1:14">
      <c r="A286" s="81" t="s">
        <v>228</v>
      </c>
      <c r="B286" s="79"/>
      <c r="C286" s="81" t="s">
        <v>150</v>
      </c>
      <c r="D286" s="81">
        <v>1210</v>
      </c>
      <c r="E286" s="83">
        <v>0.22</v>
      </c>
      <c r="F286" s="83">
        <v>50.8</v>
      </c>
      <c r="G286" s="83">
        <v>0</v>
      </c>
      <c r="H286" s="83">
        <v>1.2450000000000001</v>
      </c>
      <c r="I286" s="83">
        <v>0.21299999999999999</v>
      </c>
      <c r="J286" s="83">
        <v>0.28799999999999998</v>
      </c>
      <c r="K286" s="83">
        <v>4.5813624690700001E-2</v>
      </c>
      <c r="L286" s="79">
        <f t="shared" si="13"/>
        <v>5.5855971222901431E-2</v>
      </c>
      <c r="M286" s="79">
        <f t="shared" si="14"/>
        <v>0.2</v>
      </c>
      <c r="N286" s="79">
        <f t="shared" si="15"/>
        <v>0</v>
      </c>
    </row>
    <row r="287" spans="1:14">
      <c r="A287" s="81" t="s">
        <v>228</v>
      </c>
      <c r="B287" s="79"/>
      <c r="C287" s="81" t="s">
        <v>150</v>
      </c>
      <c r="D287" s="81">
        <v>1210</v>
      </c>
      <c r="E287" s="83">
        <v>0.22</v>
      </c>
      <c r="F287" s="83">
        <v>50.8</v>
      </c>
      <c r="G287" s="83">
        <v>0</v>
      </c>
      <c r="H287" s="83">
        <v>1.2450000000000001</v>
      </c>
      <c r="I287" s="83">
        <v>0.21299999999999999</v>
      </c>
      <c r="J287" s="83">
        <v>0.28799999999999998</v>
      </c>
      <c r="K287" s="83">
        <v>1.54081426099E-3</v>
      </c>
      <c r="L287" s="79">
        <f t="shared" si="13"/>
        <v>1.8785607469990076E-3</v>
      </c>
      <c r="M287" s="79">
        <f t="shared" si="14"/>
        <v>0</v>
      </c>
      <c r="N287" s="79">
        <f t="shared" si="15"/>
        <v>0</v>
      </c>
    </row>
    <row r="288" spans="1:14">
      <c r="A288" s="81" t="s">
        <v>228</v>
      </c>
      <c r="B288" s="79"/>
      <c r="C288" s="81" t="s">
        <v>150</v>
      </c>
      <c r="D288" s="81">
        <v>1210</v>
      </c>
      <c r="E288" s="83">
        <v>0.22</v>
      </c>
      <c r="F288" s="83">
        <v>50.8</v>
      </c>
      <c r="G288" s="83">
        <v>0</v>
      </c>
      <c r="H288" s="83">
        <v>1.2450000000000001</v>
      </c>
      <c r="I288" s="83">
        <v>0.21299999999999999</v>
      </c>
      <c r="J288" s="83">
        <v>0.28799999999999998</v>
      </c>
      <c r="K288" s="83">
        <v>3.2750219756900001E-3</v>
      </c>
      <c r="L288" s="79">
        <f t="shared" si="13"/>
        <v>3.9929067927612473E-3</v>
      </c>
      <c r="M288" s="79">
        <f t="shared" si="14"/>
        <v>0</v>
      </c>
      <c r="N288" s="79">
        <f t="shared" si="15"/>
        <v>0</v>
      </c>
    </row>
    <row r="289" spans="1:14">
      <c r="A289" s="81" t="s">
        <v>228</v>
      </c>
      <c r="B289" s="81" t="s">
        <v>95</v>
      </c>
      <c r="C289" s="81" t="s">
        <v>150</v>
      </c>
      <c r="D289" s="81">
        <v>5120</v>
      </c>
      <c r="E289" s="83">
        <v>0.22</v>
      </c>
      <c r="F289" s="83">
        <v>50.8</v>
      </c>
      <c r="G289" s="83">
        <v>0</v>
      </c>
      <c r="H289" s="83">
        <v>0.505</v>
      </c>
      <c r="I289" s="83">
        <v>6.8000000000000005E-2</v>
      </c>
      <c r="J289" s="83">
        <v>5.2999999999999999E-2</v>
      </c>
      <c r="K289" s="83">
        <v>1.68088208102E-3</v>
      </c>
      <c r="L289" s="79">
        <f t="shared" si="13"/>
        <v>3.7713390957818727E-4</v>
      </c>
      <c r="M289" s="79">
        <f t="shared" si="14"/>
        <v>0</v>
      </c>
      <c r="N289" s="79">
        <f t="shared" si="15"/>
        <v>0</v>
      </c>
    </row>
    <row r="290" spans="1:14">
      <c r="A290" s="81" t="s">
        <v>228</v>
      </c>
      <c r="B290" s="81" t="s">
        <v>95</v>
      </c>
      <c r="C290" s="81" t="s">
        <v>150</v>
      </c>
      <c r="D290" s="81">
        <v>1210</v>
      </c>
      <c r="E290" s="83">
        <v>0.22</v>
      </c>
      <c r="F290" s="83">
        <v>50.8</v>
      </c>
      <c r="G290" s="83">
        <v>0</v>
      </c>
      <c r="H290" s="83">
        <v>1.2450000000000001</v>
      </c>
      <c r="I290" s="83">
        <v>0.21299999999999999</v>
      </c>
      <c r="J290" s="83">
        <v>0.28799999999999998</v>
      </c>
      <c r="K290" s="83">
        <v>7.17530911401</v>
      </c>
      <c r="L290" s="79">
        <f t="shared" si="13"/>
        <v>8.7481368718009911</v>
      </c>
      <c r="M290" s="79">
        <f t="shared" si="14"/>
        <v>29.6</v>
      </c>
      <c r="N290" s="79">
        <f t="shared" si="15"/>
        <v>6.6</v>
      </c>
    </row>
    <row r="291" spans="1:14">
      <c r="A291" s="81" t="s">
        <v>228</v>
      </c>
      <c r="B291" s="79"/>
      <c r="C291" s="81" t="s">
        <v>150</v>
      </c>
      <c r="D291" s="81">
        <v>1210</v>
      </c>
      <c r="E291" s="83">
        <v>0.22</v>
      </c>
      <c r="F291" s="83">
        <v>50.8</v>
      </c>
      <c r="G291" s="83">
        <v>0</v>
      </c>
      <c r="H291" s="83">
        <v>1.2450000000000001</v>
      </c>
      <c r="I291" s="83">
        <v>0.21299999999999999</v>
      </c>
      <c r="J291" s="83">
        <v>0.28799999999999998</v>
      </c>
      <c r="K291" s="83">
        <v>5.0829487278699998E-3</v>
      </c>
      <c r="L291" s="79">
        <f t="shared" si="13"/>
        <v>6.1971310890191027E-3</v>
      </c>
      <c r="M291" s="79">
        <f t="shared" si="14"/>
        <v>0</v>
      </c>
      <c r="N291" s="79">
        <f t="shared" si="15"/>
        <v>0</v>
      </c>
    </row>
    <row r="292" spans="1:14">
      <c r="A292" s="81" t="s">
        <v>228</v>
      </c>
      <c r="B292" s="79"/>
      <c r="C292" s="81" t="s">
        <v>150</v>
      </c>
      <c r="D292" s="81">
        <v>1210</v>
      </c>
      <c r="E292" s="83">
        <v>0.22</v>
      </c>
      <c r="F292" s="83">
        <v>50.8</v>
      </c>
      <c r="G292" s="83">
        <v>0</v>
      </c>
      <c r="H292" s="83">
        <v>1.2450000000000001</v>
      </c>
      <c r="I292" s="83">
        <v>0.21299999999999999</v>
      </c>
      <c r="J292" s="83">
        <v>0.28799999999999998</v>
      </c>
      <c r="K292" s="83">
        <v>6.9859143237000002E-3</v>
      </c>
      <c r="L292" s="79">
        <f t="shared" si="13"/>
        <v>8.5172267434550381E-3</v>
      </c>
      <c r="M292" s="79">
        <f t="shared" si="14"/>
        <v>0</v>
      </c>
      <c r="N292" s="79">
        <f t="shared" si="15"/>
        <v>0</v>
      </c>
    </row>
    <row r="293" spans="1:14">
      <c r="A293" s="81" t="s">
        <v>228</v>
      </c>
      <c r="B293" s="79"/>
      <c r="C293" s="81" t="s">
        <v>150</v>
      </c>
      <c r="D293" s="81">
        <v>1210</v>
      </c>
      <c r="E293" s="83">
        <v>0.22</v>
      </c>
      <c r="F293" s="83">
        <v>50.8</v>
      </c>
      <c r="G293" s="83">
        <v>0</v>
      </c>
      <c r="H293" s="83">
        <v>1.2450000000000001</v>
      </c>
      <c r="I293" s="83">
        <v>0.21299999999999999</v>
      </c>
      <c r="J293" s="83">
        <v>0.28799999999999998</v>
      </c>
      <c r="K293" s="83">
        <v>5.1712613347000005E-4</v>
      </c>
      <c r="L293" s="79">
        <f t="shared" si="13"/>
        <v>6.3048018192662393E-4</v>
      </c>
      <c r="M293" s="79">
        <f t="shared" si="14"/>
        <v>0</v>
      </c>
      <c r="N293" s="79">
        <f t="shared" si="15"/>
        <v>0</v>
      </c>
    </row>
    <row r="294" spans="1:14">
      <c r="A294" s="81" t="s">
        <v>228</v>
      </c>
      <c r="B294" s="79"/>
      <c r="C294" s="81" t="s">
        <v>150</v>
      </c>
      <c r="D294" s="81">
        <v>1210</v>
      </c>
      <c r="E294" s="83">
        <v>0.22</v>
      </c>
      <c r="F294" s="83">
        <v>50.8</v>
      </c>
      <c r="G294" s="83">
        <v>0</v>
      </c>
      <c r="H294" s="83">
        <v>1.2450000000000001</v>
      </c>
      <c r="I294" s="83">
        <v>0.21299999999999999</v>
      </c>
      <c r="J294" s="83">
        <v>0.28799999999999998</v>
      </c>
      <c r="K294" s="83">
        <v>5.0959362307800003E-4</v>
      </c>
      <c r="L294" s="79">
        <f t="shared" si="13"/>
        <v>6.2129654525669756E-4</v>
      </c>
      <c r="M294" s="79">
        <f t="shared" si="14"/>
        <v>0</v>
      </c>
      <c r="N294" s="79">
        <f t="shared" si="15"/>
        <v>0</v>
      </c>
    </row>
    <row r="295" spans="1:14">
      <c r="A295" s="81" t="s">
        <v>228</v>
      </c>
      <c r="B295" s="79"/>
      <c r="C295" s="81" t="s">
        <v>150</v>
      </c>
      <c r="D295" s="81">
        <v>5300</v>
      </c>
      <c r="E295" s="83">
        <v>0.22</v>
      </c>
      <c r="F295" s="83">
        <v>50.8</v>
      </c>
      <c r="G295" s="83">
        <v>0</v>
      </c>
      <c r="H295" s="83">
        <v>0.505</v>
      </c>
      <c r="I295" s="83">
        <v>6.8000000000000005E-2</v>
      </c>
      <c r="J295" s="83">
        <v>5.2999999999999999E-2</v>
      </c>
      <c r="K295" s="83">
        <v>1.74239022381</v>
      </c>
      <c r="L295" s="79">
        <f t="shared" si="13"/>
        <v>0.39093428654883694</v>
      </c>
      <c r="M295" s="79">
        <f t="shared" si="14"/>
        <v>0.5</v>
      </c>
      <c r="N295" s="79">
        <f t="shared" si="15"/>
        <v>0.5</v>
      </c>
    </row>
    <row r="296" spans="1:14">
      <c r="A296" s="81" t="s">
        <v>229</v>
      </c>
      <c r="B296" s="81" t="s">
        <v>91</v>
      </c>
      <c r="C296" s="81" t="s">
        <v>150</v>
      </c>
      <c r="D296" s="81">
        <v>5120</v>
      </c>
      <c r="E296" s="83">
        <v>0.22</v>
      </c>
      <c r="F296" s="83">
        <v>50.8</v>
      </c>
      <c r="G296" s="83">
        <v>0</v>
      </c>
      <c r="H296" s="83">
        <v>0.505</v>
      </c>
      <c r="I296" s="83">
        <v>6.8000000000000005E-2</v>
      </c>
      <c r="J296" s="83">
        <v>5.2999999999999999E-2</v>
      </c>
      <c r="K296" s="83">
        <v>1.2441607653499999E-2</v>
      </c>
      <c r="L296" s="79">
        <f t="shared" si="13"/>
        <v>2.791482037190283E-3</v>
      </c>
      <c r="M296" s="79">
        <f t="shared" si="14"/>
        <v>0</v>
      </c>
      <c r="N296" s="79">
        <f t="shared" si="15"/>
        <v>0</v>
      </c>
    </row>
    <row r="297" spans="1:14">
      <c r="A297" s="81" t="s">
        <v>229</v>
      </c>
      <c r="B297" s="81" t="s">
        <v>91</v>
      </c>
      <c r="C297" s="81" t="s">
        <v>150</v>
      </c>
      <c r="D297" s="81">
        <v>1210</v>
      </c>
      <c r="E297" s="83">
        <v>0.22</v>
      </c>
      <c r="F297" s="83">
        <v>50.8</v>
      </c>
      <c r="G297" s="83">
        <v>0</v>
      </c>
      <c r="H297" s="83">
        <v>1.2450000000000001</v>
      </c>
      <c r="I297" s="83">
        <v>0.21299999999999999</v>
      </c>
      <c r="J297" s="83">
        <v>0.28799999999999998</v>
      </c>
      <c r="K297" s="83">
        <v>20.5498775356</v>
      </c>
      <c r="L297" s="79">
        <f t="shared" si="13"/>
        <v>25.054410691403518</v>
      </c>
      <c r="M297" s="79">
        <f t="shared" si="14"/>
        <v>84.9</v>
      </c>
      <c r="N297" s="79">
        <f t="shared" si="15"/>
        <v>19</v>
      </c>
    </row>
    <row r="298" spans="1:14">
      <c r="A298" s="81" t="s">
        <v>229</v>
      </c>
      <c r="B298" s="81" t="s">
        <v>95</v>
      </c>
      <c r="C298" s="81" t="s">
        <v>150</v>
      </c>
      <c r="D298" s="81">
        <v>5120</v>
      </c>
      <c r="E298" s="83">
        <v>0.22</v>
      </c>
      <c r="F298" s="83">
        <v>50.8</v>
      </c>
      <c r="G298" s="83">
        <v>0</v>
      </c>
      <c r="H298" s="83">
        <v>0.505</v>
      </c>
      <c r="I298" s="83">
        <v>6.8000000000000005E-2</v>
      </c>
      <c r="J298" s="83">
        <v>5.2999999999999999E-2</v>
      </c>
      <c r="K298" s="83">
        <v>4.1295520158300004E-3</v>
      </c>
      <c r="L298" s="79">
        <f t="shared" si="13"/>
        <v>9.2653382061839106E-4</v>
      </c>
      <c r="M298" s="79">
        <f t="shared" si="14"/>
        <v>0</v>
      </c>
      <c r="N298" s="79">
        <f t="shared" si="15"/>
        <v>0</v>
      </c>
    </row>
    <row r="299" spans="1:14">
      <c r="A299" s="81" t="s">
        <v>229</v>
      </c>
      <c r="B299" s="81" t="s">
        <v>95</v>
      </c>
      <c r="C299" s="81" t="s">
        <v>150</v>
      </c>
      <c r="D299" s="81">
        <v>1210</v>
      </c>
      <c r="E299" s="83">
        <v>0.22</v>
      </c>
      <c r="F299" s="83">
        <v>50.8</v>
      </c>
      <c r="G299" s="83">
        <v>0</v>
      </c>
      <c r="H299" s="83">
        <v>1.2450000000000001</v>
      </c>
      <c r="I299" s="83">
        <v>0.21299999999999999</v>
      </c>
      <c r="J299" s="83">
        <v>0.28799999999999998</v>
      </c>
      <c r="K299" s="83">
        <v>2.8593517030000002</v>
      </c>
      <c r="L299" s="79">
        <f t="shared" si="13"/>
        <v>3.4861215962976</v>
      </c>
      <c r="M299" s="79">
        <f t="shared" si="14"/>
        <v>11.8</v>
      </c>
      <c r="N299" s="79">
        <f t="shared" si="15"/>
        <v>2.6</v>
      </c>
    </row>
    <row r="300" spans="1:14">
      <c r="A300" s="81" t="s">
        <v>229</v>
      </c>
      <c r="B300" s="81" t="s">
        <v>95</v>
      </c>
      <c r="C300" s="81" t="s">
        <v>150</v>
      </c>
      <c r="D300" s="81">
        <v>1210</v>
      </c>
      <c r="E300" s="83">
        <v>0.22</v>
      </c>
      <c r="F300" s="83">
        <v>50.8</v>
      </c>
      <c r="G300" s="83">
        <v>0</v>
      </c>
      <c r="H300" s="83">
        <v>1.2450000000000001</v>
      </c>
      <c r="I300" s="83">
        <v>0.21299999999999999</v>
      </c>
      <c r="J300" s="83">
        <v>0.28799999999999998</v>
      </c>
      <c r="K300" s="83">
        <v>16.6123746279</v>
      </c>
      <c r="L300" s="79">
        <f t="shared" si="13"/>
        <v>20.253807146335678</v>
      </c>
      <c r="M300" s="79">
        <f t="shared" si="14"/>
        <v>68.599999999999994</v>
      </c>
      <c r="N300" s="79">
        <f t="shared" si="15"/>
        <v>15.4</v>
      </c>
    </row>
    <row r="301" spans="1:14">
      <c r="A301" s="81" t="s">
        <v>229</v>
      </c>
      <c r="B301" s="81" t="s">
        <v>95</v>
      </c>
      <c r="C301" s="81" t="s">
        <v>150</v>
      </c>
      <c r="D301" s="81">
        <v>5120</v>
      </c>
      <c r="E301" s="83">
        <v>0.22</v>
      </c>
      <c r="F301" s="83">
        <v>50.8</v>
      </c>
      <c r="G301" s="83">
        <v>0</v>
      </c>
      <c r="H301" s="83">
        <v>0.505</v>
      </c>
      <c r="I301" s="83">
        <v>6.8000000000000005E-2</v>
      </c>
      <c r="J301" s="83">
        <v>5.2999999999999999E-2</v>
      </c>
      <c r="K301" s="83">
        <v>6.9467263772700003E-4</v>
      </c>
      <c r="L301" s="79">
        <f t="shared" si="13"/>
        <v>1.5586138415134789E-4</v>
      </c>
      <c r="M301" s="79">
        <f t="shared" si="14"/>
        <v>0</v>
      </c>
      <c r="N301" s="79">
        <f t="shared" si="15"/>
        <v>0</v>
      </c>
    </row>
    <row r="302" spans="1:14">
      <c r="A302" s="81" t="s">
        <v>229</v>
      </c>
      <c r="B302" s="81" t="s">
        <v>95</v>
      </c>
      <c r="C302" s="81" t="s">
        <v>150</v>
      </c>
      <c r="D302" s="81">
        <v>1210</v>
      </c>
      <c r="E302" s="83">
        <v>0.22</v>
      </c>
      <c r="F302" s="83">
        <v>50.8</v>
      </c>
      <c r="G302" s="83">
        <v>0</v>
      </c>
      <c r="H302" s="83">
        <v>1.2450000000000001</v>
      </c>
      <c r="I302" s="83">
        <v>0.21299999999999999</v>
      </c>
      <c r="J302" s="83">
        <v>0.28799999999999998</v>
      </c>
      <c r="K302" s="83">
        <v>2.8598994591700002</v>
      </c>
      <c r="L302" s="79">
        <f t="shared" si="13"/>
        <v>3.4867894206200636</v>
      </c>
      <c r="M302" s="79">
        <f t="shared" si="14"/>
        <v>11.8</v>
      </c>
      <c r="N302" s="79">
        <f t="shared" si="15"/>
        <v>2.7</v>
      </c>
    </row>
    <row r="303" spans="1:14">
      <c r="A303" s="81" t="s">
        <v>229</v>
      </c>
      <c r="B303" s="81" t="s">
        <v>91</v>
      </c>
      <c r="C303" s="81" t="s">
        <v>150</v>
      </c>
      <c r="D303" s="81">
        <v>5120</v>
      </c>
      <c r="E303" s="83">
        <v>0.22</v>
      </c>
      <c r="F303" s="83">
        <v>50.8</v>
      </c>
      <c r="G303" s="83">
        <v>0</v>
      </c>
      <c r="H303" s="83">
        <v>0.505</v>
      </c>
      <c r="I303" s="83">
        <v>6.8000000000000005E-2</v>
      </c>
      <c r="J303" s="83">
        <v>5.2999999999999999E-2</v>
      </c>
      <c r="K303" s="83">
        <v>3.6745013615099999E-2</v>
      </c>
      <c r="L303" s="79">
        <f t="shared" si="13"/>
        <v>8.2443562214412677E-3</v>
      </c>
      <c r="M303" s="79">
        <f t="shared" si="14"/>
        <v>0</v>
      </c>
      <c r="N303" s="79">
        <f t="shared" si="15"/>
        <v>0</v>
      </c>
    </row>
    <row r="304" spans="1:14">
      <c r="A304" s="81" t="s">
        <v>229</v>
      </c>
      <c r="B304" s="81" t="s">
        <v>91</v>
      </c>
      <c r="C304" s="81" t="s">
        <v>150</v>
      </c>
      <c r="D304" s="81">
        <v>5120</v>
      </c>
      <c r="E304" s="83">
        <v>0.22</v>
      </c>
      <c r="F304" s="83">
        <v>50.8</v>
      </c>
      <c r="G304" s="83">
        <v>0</v>
      </c>
      <c r="H304" s="83">
        <v>0.505</v>
      </c>
      <c r="I304" s="83">
        <v>6.8000000000000005E-2</v>
      </c>
      <c r="J304" s="83">
        <v>5.2999999999999999E-2</v>
      </c>
      <c r="K304" s="83">
        <v>1.57122649335E-2</v>
      </c>
      <c r="L304" s="79">
        <f t="shared" si="13"/>
        <v>3.5253085089129495E-3</v>
      </c>
      <c r="M304" s="79">
        <f t="shared" si="14"/>
        <v>0</v>
      </c>
      <c r="N304" s="79">
        <f t="shared" si="15"/>
        <v>0</v>
      </c>
    </row>
    <row r="305" spans="1:14">
      <c r="A305" s="81" t="s">
        <v>229</v>
      </c>
      <c r="B305" s="81" t="s">
        <v>91</v>
      </c>
      <c r="C305" s="81" t="s">
        <v>150</v>
      </c>
      <c r="D305" s="81">
        <v>1210</v>
      </c>
      <c r="E305" s="83">
        <v>0.22</v>
      </c>
      <c r="F305" s="83">
        <v>50.8</v>
      </c>
      <c r="G305" s="83">
        <v>0</v>
      </c>
      <c r="H305" s="83">
        <v>1.2450000000000001</v>
      </c>
      <c r="I305" s="83">
        <v>0.21299999999999999</v>
      </c>
      <c r="J305" s="83">
        <v>0.28799999999999998</v>
      </c>
      <c r="K305" s="83">
        <v>12.5580806343</v>
      </c>
      <c r="L305" s="79">
        <f t="shared" si="13"/>
        <v>15.310811909338556</v>
      </c>
      <c r="M305" s="79">
        <f t="shared" si="14"/>
        <v>51.9</v>
      </c>
      <c r="N305" s="79">
        <f t="shared" si="15"/>
        <v>11.6</v>
      </c>
    </row>
    <row r="306" spans="1:14">
      <c r="A306" s="81" t="s">
        <v>229</v>
      </c>
      <c r="B306" s="81" t="s">
        <v>91</v>
      </c>
      <c r="C306" s="81" t="s">
        <v>150</v>
      </c>
      <c r="D306" s="81">
        <v>5300</v>
      </c>
      <c r="E306" s="83">
        <v>0.22</v>
      </c>
      <c r="F306" s="83">
        <v>50.8</v>
      </c>
      <c r="G306" s="83">
        <v>0</v>
      </c>
      <c r="H306" s="83">
        <v>0.505</v>
      </c>
      <c r="I306" s="83">
        <v>6.8000000000000005E-2</v>
      </c>
      <c r="J306" s="83">
        <v>5.2999999999999999E-2</v>
      </c>
      <c r="K306" s="83">
        <v>1.2071690066E-3</v>
      </c>
      <c r="L306" s="79">
        <f t="shared" si="13"/>
        <v>2.7084848611415329E-4</v>
      </c>
      <c r="M306" s="79">
        <f t="shared" si="14"/>
        <v>0</v>
      </c>
      <c r="N306" s="79">
        <f t="shared" si="15"/>
        <v>0</v>
      </c>
    </row>
    <row r="307" spans="1:14">
      <c r="A307" s="81" t="s">
        <v>229</v>
      </c>
      <c r="B307" s="81" t="s">
        <v>91</v>
      </c>
      <c r="C307" s="81" t="s">
        <v>150</v>
      </c>
      <c r="D307" s="81">
        <v>5300</v>
      </c>
      <c r="E307" s="83">
        <v>0.22</v>
      </c>
      <c r="F307" s="83">
        <v>50.8</v>
      </c>
      <c r="G307" s="83">
        <v>0</v>
      </c>
      <c r="H307" s="83">
        <v>0.505</v>
      </c>
      <c r="I307" s="83">
        <v>6.8000000000000005E-2</v>
      </c>
      <c r="J307" s="83">
        <v>5.2999999999999999E-2</v>
      </c>
      <c r="K307" s="83">
        <v>1.8694274716999999E-3</v>
      </c>
      <c r="L307" s="79">
        <f t="shared" si="13"/>
        <v>4.1943721040042331E-4</v>
      </c>
      <c r="M307" s="79">
        <f t="shared" si="14"/>
        <v>0</v>
      </c>
      <c r="N307" s="79">
        <f t="shared" si="15"/>
        <v>0</v>
      </c>
    </row>
    <row r="308" spans="1:14">
      <c r="A308" s="81" t="s">
        <v>229</v>
      </c>
      <c r="B308" s="79"/>
      <c r="C308" s="81" t="s">
        <v>150</v>
      </c>
      <c r="D308" s="81">
        <v>5120</v>
      </c>
      <c r="E308" s="83">
        <v>0.22</v>
      </c>
      <c r="F308" s="83">
        <v>50.8</v>
      </c>
      <c r="G308" s="83">
        <v>0</v>
      </c>
      <c r="H308" s="83">
        <v>0.505</v>
      </c>
      <c r="I308" s="83">
        <v>6.8000000000000005E-2</v>
      </c>
      <c r="J308" s="83">
        <v>5.2999999999999999E-2</v>
      </c>
      <c r="K308" s="83">
        <v>1.5702937642999999</v>
      </c>
      <c r="L308" s="79">
        <f t="shared" si="13"/>
        <v>0.35232157758344324</v>
      </c>
      <c r="M308" s="79">
        <f t="shared" si="14"/>
        <v>0.5</v>
      </c>
      <c r="N308" s="79">
        <f t="shared" si="15"/>
        <v>0.4</v>
      </c>
    </row>
    <row r="309" spans="1:14">
      <c r="A309" s="81" t="s">
        <v>229</v>
      </c>
      <c r="B309" s="79"/>
      <c r="C309" s="81" t="s">
        <v>150</v>
      </c>
      <c r="D309" s="81">
        <v>1210</v>
      </c>
      <c r="E309" s="83">
        <v>0.22</v>
      </c>
      <c r="F309" s="83">
        <v>50.8</v>
      </c>
      <c r="G309" s="83">
        <v>0</v>
      </c>
      <c r="H309" s="83">
        <v>1.2450000000000001</v>
      </c>
      <c r="I309" s="83">
        <v>0.21299999999999999</v>
      </c>
      <c r="J309" s="83">
        <v>0.28799999999999998</v>
      </c>
      <c r="K309" s="83">
        <v>3.3339875744900001E-2</v>
      </c>
      <c r="L309" s="79">
        <f t="shared" si="13"/>
        <v>4.0647976508182075E-2</v>
      </c>
      <c r="M309" s="79">
        <f t="shared" si="14"/>
        <v>0.1</v>
      </c>
      <c r="N309" s="79">
        <f t="shared" si="15"/>
        <v>0</v>
      </c>
    </row>
    <row r="310" spans="1:14">
      <c r="A310" s="81" t="s">
        <v>229</v>
      </c>
      <c r="B310" s="79"/>
      <c r="C310" s="81" t="s">
        <v>150</v>
      </c>
      <c r="D310" s="81">
        <v>1210</v>
      </c>
      <c r="E310" s="83">
        <v>0.22</v>
      </c>
      <c r="F310" s="83">
        <v>50.8</v>
      </c>
      <c r="G310" s="83">
        <v>0</v>
      </c>
      <c r="H310" s="83">
        <v>1.2450000000000001</v>
      </c>
      <c r="I310" s="83">
        <v>0.21299999999999999</v>
      </c>
      <c r="J310" s="83">
        <v>0.28799999999999998</v>
      </c>
      <c r="K310" s="83">
        <v>3.7666619713399999E-3</v>
      </c>
      <c r="L310" s="79">
        <f t="shared" si="13"/>
        <v>4.5923142754577271E-3</v>
      </c>
      <c r="M310" s="79">
        <f t="shared" si="14"/>
        <v>0</v>
      </c>
      <c r="N310" s="79">
        <f t="shared" si="15"/>
        <v>0</v>
      </c>
    </row>
    <row r="311" spans="1:14">
      <c r="A311" s="81" t="s">
        <v>229</v>
      </c>
      <c r="B311" s="79"/>
      <c r="C311" s="81" t="s">
        <v>150</v>
      </c>
      <c r="D311" s="81">
        <v>1210</v>
      </c>
      <c r="E311" s="83">
        <v>0.22</v>
      </c>
      <c r="F311" s="83">
        <v>50.8</v>
      </c>
      <c r="G311" s="83">
        <v>0</v>
      </c>
      <c r="H311" s="83">
        <v>1.2450000000000001</v>
      </c>
      <c r="I311" s="83">
        <v>0.21299999999999999</v>
      </c>
      <c r="J311" s="83">
        <v>0.28799999999999998</v>
      </c>
      <c r="K311" s="83">
        <v>1.40354619086E-2</v>
      </c>
      <c r="L311" s="79">
        <f t="shared" si="13"/>
        <v>1.7112035158965117E-2</v>
      </c>
      <c r="M311" s="79">
        <f t="shared" si="14"/>
        <v>0.1</v>
      </c>
      <c r="N311" s="79">
        <f t="shared" si="15"/>
        <v>0</v>
      </c>
    </row>
    <row r="312" spans="1:14">
      <c r="A312" s="81" t="s">
        <v>229</v>
      </c>
      <c r="B312" s="79"/>
      <c r="C312" s="81" t="s">
        <v>150</v>
      </c>
      <c r="D312" s="81">
        <v>1210</v>
      </c>
      <c r="E312" s="83">
        <v>0.22</v>
      </c>
      <c r="F312" s="83">
        <v>50.8</v>
      </c>
      <c r="G312" s="83">
        <v>0</v>
      </c>
      <c r="H312" s="83">
        <v>1.2450000000000001</v>
      </c>
      <c r="I312" s="83">
        <v>0.21299999999999999</v>
      </c>
      <c r="J312" s="83">
        <v>0.28799999999999998</v>
      </c>
      <c r="K312" s="83">
        <v>3.1297995916899999E-3</v>
      </c>
      <c r="L312" s="79">
        <f t="shared" si="13"/>
        <v>3.8158516621884472E-3</v>
      </c>
      <c r="M312" s="79">
        <f t="shared" si="14"/>
        <v>0</v>
      </c>
      <c r="N312" s="79">
        <f t="shared" si="15"/>
        <v>0</v>
      </c>
    </row>
    <row r="313" spans="1:14">
      <c r="A313" s="81" t="s">
        <v>229</v>
      </c>
      <c r="B313" s="79"/>
      <c r="C313" s="81" t="s">
        <v>150</v>
      </c>
      <c r="D313" s="81">
        <v>1210</v>
      </c>
      <c r="E313" s="83">
        <v>0.22</v>
      </c>
      <c r="F313" s="83">
        <v>50.8</v>
      </c>
      <c r="G313" s="83">
        <v>0</v>
      </c>
      <c r="H313" s="83">
        <v>1.2450000000000001</v>
      </c>
      <c r="I313" s="83">
        <v>0.21299999999999999</v>
      </c>
      <c r="J313" s="83">
        <v>0.28799999999999998</v>
      </c>
      <c r="K313" s="83">
        <v>2.21843851931E-3</v>
      </c>
      <c r="L313" s="79">
        <f t="shared" si="13"/>
        <v>2.704720242742752E-3</v>
      </c>
      <c r="M313" s="79">
        <f t="shared" si="14"/>
        <v>0</v>
      </c>
      <c r="N313" s="79">
        <f t="shared" si="15"/>
        <v>0</v>
      </c>
    </row>
    <row r="314" spans="1:14">
      <c r="A314" s="81" t="s">
        <v>229</v>
      </c>
      <c r="B314" s="79"/>
      <c r="C314" s="81" t="s">
        <v>150</v>
      </c>
      <c r="D314" s="81">
        <v>1210</v>
      </c>
      <c r="E314" s="83">
        <v>0.22</v>
      </c>
      <c r="F314" s="83">
        <v>50.8</v>
      </c>
      <c r="G314" s="83">
        <v>0</v>
      </c>
      <c r="H314" s="83">
        <v>1.2450000000000001</v>
      </c>
      <c r="I314" s="83">
        <v>0.21299999999999999</v>
      </c>
      <c r="J314" s="83">
        <v>0.28799999999999998</v>
      </c>
      <c r="K314" s="83">
        <v>1.7764467275700001E-5</v>
      </c>
      <c r="L314" s="79">
        <f t="shared" si="13"/>
        <v>2.1658438502533439E-5</v>
      </c>
      <c r="M314" s="79">
        <f t="shared" si="14"/>
        <v>0</v>
      </c>
      <c r="N314" s="79">
        <f t="shared" si="15"/>
        <v>0</v>
      </c>
    </row>
    <row r="315" spans="1:14">
      <c r="A315" s="81" t="s">
        <v>229</v>
      </c>
      <c r="B315" s="79"/>
      <c r="C315" s="81" t="s">
        <v>150</v>
      </c>
      <c r="D315" s="81">
        <v>5300</v>
      </c>
      <c r="E315" s="83">
        <v>0.22</v>
      </c>
      <c r="F315" s="83">
        <v>50.8</v>
      </c>
      <c r="G315" s="83">
        <v>0</v>
      </c>
      <c r="H315" s="83">
        <v>0.505</v>
      </c>
      <c r="I315" s="83">
        <v>6.8000000000000005E-2</v>
      </c>
      <c r="J315" s="83">
        <v>5.2999999999999999E-2</v>
      </c>
      <c r="K315" s="83">
        <v>2.92469852178E-2</v>
      </c>
      <c r="L315" s="79">
        <f t="shared" si="13"/>
        <v>6.5620485833670595E-3</v>
      </c>
      <c r="M315" s="79">
        <f t="shared" si="14"/>
        <v>0</v>
      </c>
      <c r="N315" s="79">
        <f t="shared" si="15"/>
        <v>0</v>
      </c>
    </row>
    <row r="316" spans="1:14">
      <c r="K316" s="79">
        <f t="shared" ref="K316:M316" si="16">SUM(K254:K315)</f>
        <v>106.84325073679832</v>
      </c>
      <c r="L316" s="79">
        <f t="shared" si="16"/>
        <v>123.37953303049768</v>
      </c>
      <c r="M316" s="79">
        <f t="shared" si="16"/>
        <v>414.2</v>
      </c>
      <c r="N316" s="79">
        <f>SUM(N254:N315)</f>
        <v>93.800000000000011</v>
      </c>
    </row>
    <row r="318" spans="1:14">
      <c r="K318" s="97">
        <f>K251-K316</f>
        <v>1640.609091261618</v>
      </c>
      <c r="L318" s="134">
        <f t="shared" ref="L318:N318" si="17">L251-L316</f>
        <v>1973.8286663465376</v>
      </c>
      <c r="M318" s="134">
        <f t="shared" si="17"/>
        <v>6029.1000000000031</v>
      </c>
      <c r="N318" s="134">
        <f t="shared" si="17"/>
        <v>1315.4000000000005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Summary</vt:lpstr>
      <vt:lpstr>Wet Detention Calcs</vt:lpstr>
      <vt:lpstr>Reuse Calcs</vt:lpstr>
      <vt:lpstr>Woodstork 7, 8, 9</vt:lpstr>
      <vt:lpstr>Woodstork 6</vt:lpstr>
      <vt:lpstr>Howard Creek STA</vt:lpstr>
      <vt:lpstr>Eastern Watershed</vt:lpstr>
      <vt:lpstr>B1, B2 WCS</vt:lpstr>
      <vt:lpstr>B3 WCS</vt:lpstr>
      <vt:lpstr>B4 WCS</vt:lpstr>
      <vt:lpstr>E-8 Waterway</vt:lpstr>
      <vt:lpstr>E-17 WCS</vt:lpstr>
      <vt:lpstr>Education</vt:lpstr>
      <vt:lpstr>Tiffany Channel Reuse</vt:lpstr>
      <vt:lpstr>Patio STA Reuse</vt:lpstr>
      <vt:lpstr>Mary STA Reuse</vt:lpstr>
      <vt:lpstr>Leithgow STA Reuse</vt:lpstr>
      <vt:lpstr>Cane Slough 1 STA Reuse</vt:lpstr>
      <vt:lpstr>Cane Slough 2 STA Reuse</vt:lpstr>
      <vt:lpstr>Loutus STA Reuse</vt:lpstr>
      <vt:lpstr>Howard Creek STA Reuse</vt:lpstr>
      <vt:lpstr>Bur St STA</vt:lpstr>
      <vt:lpstr>SLW Harvesting</vt:lpstr>
      <vt:lpstr>SLW Catch Basin Cleaning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2012-06-19T19:53:30Z</dcterms:created>
  <dcterms:modified xsi:type="dcterms:W3CDTF">2012-11-14T17:15:52Z</dcterms:modified>
</cp:coreProperties>
</file>