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320" windowHeight="12120"/>
  </bookViews>
  <sheets>
    <sheet name="Summary" sheetId="1" r:id="rId1"/>
    <sheet name="Wet Detention Calcs" sheetId="20" r:id="rId2"/>
    <sheet name="Poppleton Creek" sheetId="2" r:id="rId3"/>
    <sheet name="Haney Creek" sheetId="3" r:id="rId4"/>
    <sheet name="Fraizer Creek" sheetId="4" r:id="rId5"/>
    <sheet name="Aiport Ditch" sheetId="5" r:id="rId6"/>
    <sheet name="Crescent Basin" sheetId="6" r:id="rId7"/>
    <sheet name="Krueger Creek" sheetId="7" r:id="rId8"/>
    <sheet name="North Point" sheetId="8" r:id="rId9"/>
    <sheet name="Education" sheetId="19" r:id="rId10"/>
    <sheet name="Anchorage" sheetId="9" r:id="rId11"/>
    <sheet name="Fork Road" sheetId="10" r:id="rId12"/>
    <sheet name="Downtown" sheetId="11" r:id="rId13"/>
    <sheet name="Hildebrad" sheetId="12" r:id="rId14"/>
    <sheet name="Landfill" sheetId="13" r:id="rId15"/>
    <sheet name="Woods Point" sheetId="14" r:id="rId16"/>
    <sheet name="South Fork" sheetId="15" r:id="rId17"/>
    <sheet name="EMCs" sheetId="16" r:id="rId18"/>
    <sheet name="ROCs" sheetId="17" r:id="rId19"/>
    <sheet name="Other" sheetId="18" r:id="rId20"/>
  </sheets>
  <calcPr calcId="125725"/>
</workbook>
</file>

<file path=xl/calcChain.xml><?xml version="1.0" encoding="utf-8"?>
<calcChain xmlns="http://schemas.openxmlformats.org/spreadsheetml/2006/main">
  <c r="B5" i="20"/>
  <c r="F2" i="1" s="1"/>
  <c r="G2" s="1"/>
  <c r="B6" i="20"/>
  <c r="I2" i="1" s="1"/>
  <c r="J19" l="1"/>
  <c r="G19"/>
  <c r="H19"/>
  <c r="E19"/>
  <c r="D19"/>
  <c r="I63" i="15"/>
  <c r="J63"/>
  <c r="K63"/>
  <c r="L6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K2"/>
  <c r="J2"/>
  <c r="L2" s="1"/>
  <c r="H62"/>
  <c r="G62"/>
  <c r="F62"/>
  <c r="H61"/>
  <c r="G61"/>
  <c r="F61"/>
  <c r="H60"/>
  <c r="G60"/>
  <c r="F60"/>
  <c r="H59"/>
  <c r="G59"/>
  <c r="F59"/>
  <c r="H58"/>
  <c r="G58"/>
  <c r="F58"/>
  <c r="H57"/>
  <c r="G57"/>
  <c r="F57"/>
  <c r="H56"/>
  <c r="G56"/>
  <c r="F56"/>
  <c r="H55"/>
  <c r="G55"/>
  <c r="F55"/>
  <c r="H54"/>
  <c r="G54"/>
  <c r="F54"/>
  <c r="H53"/>
  <c r="G53"/>
  <c r="F53"/>
  <c r="H52"/>
  <c r="G52"/>
  <c r="F52"/>
  <c r="H51"/>
  <c r="G51"/>
  <c r="F51"/>
  <c r="H50"/>
  <c r="G50"/>
  <c r="F50"/>
  <c r="H49"/>
  <c r="G49"/>
  <c r="F49"/>
  <c r="H48"/>
  <c r="G48"/>
  <c r="F48"/>
  <c r="H47"/>
  <c r="G47"/>
  <c r="F47"/>
  <c r="H45"/>
  <c r="F46"/>
  <c r="G46"/>
  <c r="H46"/>
  <c r="G45"/>
  <c r="F45"/>
  <c r="H44"/>
  <c r="G44"/>
  <c r="F44"/>
  <c r="H43"/>
  <c r="G43"/>
  <c r="F43"/>
  <c r="H42"/>
  <c r="G42"/>
  <c r="F42"/>
  <c r="H41"/>
  <c r="G41"/>
  <c r="F41"/>
  <c r="H40"/>
  <c r="G40"/>
  <c r="F40"/>
  <c r="H39"/>
  <c r="G39"/>
  <c r="F39"/>
  <c r="H37"/>
  <c r="G37"/>
  <c r="F37"/>
  <c r="H38"/>
  <c r="G38"/>
  <c r="F38"/>
  <c r="H36"/>
  <c r="G36"/>
  <c r="F36"/>
  <c r="H35"/>
  <c r="G35"/>
  <c r="F35"/>
  <c r="H34"/>
  <c r="G34"/>
  <c r="F34"/>
  <c r="H33"/>
  <c r="G33"/>
  <c r="F33"/>
  <c r="H32"/>
  <c r="G32"/>
  <c r="F32"/>
  <c r="H31"/>
  <c r="G31"/>
  <c r="F31"/>
  <c r="H30"/>
  <c r="H29"/>
  <c r="H28"/>
  <c r="F29"/>
  <c r="G29"/>
  <c r="F30"/>
  <c r="G30"/>
  <c r="G28" l="1"/>
  <c r="F28"/>
  <c r="H27"/>
  <c r="G27"/>
  <c r="F27"/>
  <c r="H25"/>
  <c r="F26"/>
  <c r="G26"/>
  <c r="H26"/>
  <c r="G25"/>
  <c r="F25"/>
  <c r="H24"/>
  <c r="G24"/>
  <c r="F24"/>
  <c r="F6" i="12"/>
  <c r="F7"/>
  <c r="H23" i="15"/>
  <c r="G23"/>
  <c r="F23"/>
  <c r="H22"/>
  <c r="G22"/>
  <c r="F22"/>
  <c r="H21"/>
  <c r="H20"/>
  <c r="H19"/>
  <c r="F20"/>
  <c r="G20"/>
  <c r="F21"/>
  <c r="G21"/>
  <c r="G19"/>
  <c r="F19"/>
  <c r="H18" l="1"/>
  <c r="G18"/>
  <c r="F18"/>
  <c r="H17"/>
  <c r="G17"/>
  <c r="F17"/>
  <c r="H16"/>
  <c r="G16"/>
  <c r="F16"/>
  <c r="H14"/>
  <c r="F15"/>
  <c r="G15"/>
  <c r="H15"/>
  <c r="G14"/>
  <c r="F14"/>
  <c r="H13"/>
  <c r="G13"/>
  <c r="F13"/>
  <c r="H12"/>
  <c r="G12"/>
  <c r="F12"/>
  <c r="H11"/>
  <c r="G11"/>
  <c r="F11"/>
  <c r="H10"/>
  <c r="G10"/>
  <c r="F10"/>
  <c r="H8"/>
  <c r="F9"/>
  <c r="G9"/>
  <c r="H9"/>
  <c r="G8"/>
  <c r="F8"/>
  <c r="H7"/>
  <c r="G7"/>
  <c r="F7"/>
  <c r="H6"/>
  <c r="G6"/>
  <c r="F6"/>
  <c r="H5"/>
  <c r="G5"/>
  <c r="F5"/>
  <c r="H4"/>
  <c r="G4"/>
  <c r="F4"/>
  <c r="H3"/>
  <c r="G3"/>
  <c r="F3"/>
  <c r="H2"/>
  <c r="G2"/>
  <c r="F2"/>
  <c r="H18" i="1"/>
  <c r="E18"/>
  <c r="D18"/>
  <c r="I20" i="14"/>
  <c r="J20"/>
  <c r="K20"/>
  <c r="L20"/>
  <c r="L3"/>
  <c r="L4"/>
  <c r="L5"/>
  <c r="L6"/>
  <c r="L7"/>
  <c r="L8"/>
  <c r="L9"/>
  <c r="L10"/>
  <c r="L11"/>
  <c r="L12"/>
  <c r="L13"/>
  <c r="L14"/>
  <c r="L15"/>
  <c r="L16"/>
  <c r="L17"/>
  <c r="L18"/>
  <c r="L19"/>
  <c r="K3"/>
  <c r="K4"/>
  <c r="K5"/>
  <c r="K6"/>
  <c r="K7"/>
  <c r="K8"/>
  <c r="K9"/>
  <c r="K10"/>
  <c r="K11"/>
  <c r="K12"/>
  <c r="K13"/>
  <c r="K14"/>
  <c r="K15"/>
  <c r="K16"/>
  <c r="K17"/>
  <c r="K18"/>
  <c r="K19"/>
  <c r="J3"/>
  <c r="J4"/>
  <c r="J5"/>
  <c r="J6"/>
  <c r="J7"/>
  <c r="J8"/>
  <c r="J9"/>
  <c r="J10"/>
  <c r="J11"/>
  <c r="J12"/>
  <c r="J13"/>
  <c r="J14"/>
  <c r="J15"/>
  <c r="J16"/>
  <c r="J17"/>
  <c r="J18"/>
  <c r="J19"/>
  <c r="K2"/>
  <c r="J2"/>
  <c r="L2" s="1"/>
  <c r="H18"/>
  <c r="H19"/>
  <c r="G19"/>
  <c r="F19"/>
  <c r="G18"/>
  <c r="F18"/>
  <c r="H17"/>
  <c r="G17"/>
  <c r="F17"/>
  <c r="H16"/>
  <c r="G16"/>
  <c r="F16"/>
  <c r="H15"/>
  <c r="G15"/>
  <c r="F15"/>
  <c r="H14"/>
  <c r="G14"/>
  <c r="F14"/>
  <c r="H13"/>
  <c r="G13"/>
  <c r="F13"/>
  <c r="H12"/>
  <c r="G12"/>
  <c r="F12"/>
  <c r="H11"/>
  <c r="G11"/>
  <c r="F11"/>
  <c r="H10"/>
  <c r="G10"/>
  <c r="F10"/>
  <c r="H9"/>
  <c r="G9"/>
  <c r="F9"/>
  <c r="H8"/>
  <c r="G8"/>
  <c r="F8"/>
  <c r="H7"/>
  <c r="G7"/>
  <c r="F7"/>
  <c r="H6"/>
  <c r="G6"/>
  <c r="F6"/>
  <c r="H5"/>
  <c r="G5"/>
  <c r="F5"/>
  <c r="H4"/>
  <c r="G4"/>
  <c r="F4"/>
  <c r="H3"/>
  <c r="G3"/>
  <c r="F3"/>
  <c r="H2"/>
  <c r="G2"/>
  <c r="F2"/>
  <c r="J17" i="1"/>
  <c r="G17"/>
  <c r="H17"/>
  <c r="E17"/>
  <c r="D17"/>
  <c r="I13" i="13"/>
  <c r="J13"/>
  <c r="K13"/>
  <c r="L13"/>
  <c r="L3"/>
  <c r="L4"/>
  <c r="L5"/>
  <c r="L6"/>
  <c r="L7"/>
  <c r="L8"/>
  <c r="L9"/>
  <c r="L10"/>
  <c r="L11"/>
  <c r="L12"/>
  <c r="K3"/>
  <c r="K4"/>
  <c r="K5"/>
  <c r="K6"/>
  <c r="K7"/>
  <c r="K8"/>
  <c r="K9"/>
  <c r="K10"/>
  <c r="K11"/>
  <c r="K12"/>
  <c r="J3"/>
  <c r="J4"/>
  <c r="J5"/>
  <c r="J6"/>
  <c r="J7"/>
  <c r="J8"/>
  <c r="J9"/>
  <c r="J10"/>
  <c r="J11"/>
  <c r="J12"/>
  <c r="K2"/>
  <c r="J2"/>
  <c r="L2" s="1"/>
  <c r="J2" i="12"/>
  <c r="K2"/>
  <c r="L2"/>
  <c r="H12" i="13"/>
  <c r="G12"/>
  <c r="F12"/>
  <c r="H11"/>
  <c r="G11"/>
  <c r="F11"/>
  <c r="H10"/>
  <c r="G10"/>
  <c r="F10"/>
  <c r="H9"/>
  <c r="G9"/>
  <c r="F9"/>
  <c r="H8"/>
  <c r="G8"/>
  <c r="F8"/>
  <c r="H7"/>
  <c r="F7"/>
  <c r="G7"/>
  <c r="H6"/>
  <c r="G6"/>
  <c r="F6"/>
  <c r="H5"/>
  <c r="G5"/>
  <c r="F5"/>
  <c r="H4"/>
  <c r="G4"/>
  <c r="F4"/>
  <c r="H3"/>
  <c r="G3"/>
  <c r="F3"/>
  <c r="H2"/>
  <c r="G2"/>
  <c r="F2"/>
  <c r="D16" i="1"/>
  <c r="I10" i="12"/>
  <c r="J10"/>
  <c r="L10"/>
  <c r="H16" i="1" s="1"/>
  <c r="J16" s="1"/>
  <c r="L3" i="12"/>
  <c r="L4"/>
  <c r="L5"/>
  <c r="L6"/>
  <c r="L7"/>
  <c r="L8"/>
  <c r="L9"/>
  <c r="K3"/>
  <c r="K4"/>
  <c r="K5"/>
  <c r="K6"/>
  <c r="K10" s="1"/>
  <c r="E16" i="1" s="1"/>
  <c r="G16" s="1"/>
  <c r="K7" i="12"/>
  <c r="K8"/>
  <c r="K9"/>
  <c r="J3"/>
  <c r="J4"/>
  <c r="J5"/>
  <c r="J6"/>
  <c r="J7"/>
  <c r="J8"/>
  <c r="J9"/>
  <c r="H9"/>
  <c r="G9"/>
  <c r="F9"/>
  <c r="H8"/>
  <c r="G8"/>
  <c r="F8"/>
  <c r="H7"/>
  <c r="G7"/>
  <c r="H6"/>
  <c r="G6"/>
  <c r="H5"/>
  <c r="G5"/>
  <c r="F5"/>
  <c r="H4"/>
  <c r="G4"/>
  <c r="F4"/>
  <c r="H3"/>
  <c r="G3"/>
  <c r="F3"/>
  <c r="H2"/>
  <c r="G2"/>
  <c r="F2"/>
  <c r="J15" i="1"/>
  <c r="G15"/>
  <c r="H15"/>
  <c r="E15"/>
  <c r="D15"/>
  <c r="I12" i="11"/>
  <c r="J12"/>
  <c r="K12"/>
  <c r="L12"/>
  <c r="L3"/>
  <c r="L4"/>
  <c r="L5"/>
  <c r="L6"/>
  <c r="L7"/>
  <c r="L8"/>
  <c r="L9"/>
  <c r="L10"/>
  <c r="L11"/>
  <c r="K3"/>
  <c r="K4"/>
  <c r="K5"/>
  <c r="K6"/>
  <c r="K7"/>
  <c r="K8"/>
  <c r="K9"/>
  <c r="K10"/>
  <c r="K11"/>
  <c r="J3"/>
  <c r="J4"/>
  <c r="J5"/>
  <c r="J6"/>
  <c r="J7"/>
  <c r="J8"/>
  <c r="J9"/>
  <c r="J10"/>
  <c r="J11"/>
  <c r="K2"/>
  <c r="J2"/>
  <c r="L2" s="1"/>
  <c r="H11"/>
  <c r="G11"/>
  <c r="F11"/>
  <c r="H10"/>
  <c r="G10"/>
  <c r="F10"/>
  <c r="H9"/>
  <c r="G9"/>
  <c r="F9"/>
  <c r="H8"/>
  <c r="G8"/>
  <c r="F8"/>
  <c r="H7"/>
  <c r="G7"/>
  <c r="F7"/>
  <c r="H6"/>
  <c r="G6"/>
  <c r="F6"/>
  <c r="H5"/>
  <c r="G5"/>
  <c r="F5"/>
  <c r="H4"/>
  <c r="G4"/>
  <c r="F4"/>
  <c r="H3"/>
  <c r="G3"/>
  <c r="F3"/>
  <c r="H2"/>
  <c r="G2"/>
  <c r="F2"/>
  <c r="H14" i="1"/>
  <c r="E14"/>
  <c r="D14"/>
  <c r="I16" i="10"/>
  <c r="J16"/>
  <c r="K16"/>
  <c r="L16"/>
  <c r="L3"/>
  <c r="L4"/>
  <c r="L5"/>
  <c r="L6"/>
  <c r="L7"/>
  <c r="L8"/>
  <c r="L9"/>
  <c r="L10"/>
  <c r="L11"/>
  <c r="L12"/>
  <c r="L13"/>
  <c r="L14"/>
  <c r="L15"/>
  <c r="K3"/>
  <c r="K4"/>
  <c r="K5"/>
  <c r="K6"/>
  <c r="K7"/>
  <c r="K8"/>
  <c r="K9"/>
  <c r="K10"/>
  <c r="K11"/>
  <c r="K12"/>
  <c r="K13"/>
  <c r="K14"/>
  <c r="K15"/>
  <c r="J3"/>
  <c r="J4"/>
  <c r="J5"/>
  <c r="J6"/>
  <c r="J7"/>
  <c r="J8"/>
  <c r="J9"/>
  <c r="J10"/>
  <c r="J11"/>
  <c r="J12"/>
  <c r="J13"/>
  <c r="J14"/>
  <c r="J15"/>
  <c r="K2"/>
  <c r="J2"/>
  <c r="L2" s="1"/>
  <c r="H15"/>
  <c r="G15"/>
  <c r="F15"/>
  <c r="H14"/>
  <c r="G14"/>
  <c r="F14"/>
  <c r="H13"/>
  <c r="F13"/>
  <c r="G13"/>
  <c r="H12"/>
  <c r="G12"/>
  <c r="F12"/>
  <c r="H11"/>
  <c r="H10"/>
  <c r="F10"/>
  <c r="G10"/>
  <c r="F11"/>
  <c r="G11"/>
  <c r="H9"/>
  <c r="G9"/>
  <c r="F9"/>
  <c r="H8"/>
  <c r="G8"/>
  <c r="F8"/>
  <c r="H7"/>
  <c r="G7"/>
  <c r="F7"/>
  <c r="H6"/>
  <c r="G6"/>
  <c r="F6"/>
  <c r="H5"/>
  <c r="G5"/>
  <c r="F5"/>
  <c r="H4"/>
  <c r="G4"/>
  <c r="F4"/>
  <c r="H3"/>
  <c r="G3"/>
  <c r="F3"/>
  <c r="H2"/>
  <c r="G2"/>
  <c r="F2"/>
  <c r="J13" i="1"/>
  <c r="G13"/>
  <c r="H13"/>
  <c r="E13"/>
  <c r="D13"/>
  <c r="I6" i="9"/>
  <c r="J6"/>
  <c r="K6"/>
  <c r="L6"/>
  <c r="L3"/>
  <c r="L4"/>
  <c r="L5"/>
  <c r="K3"/>
  <c r="K4"/>
  <c r="K5"/>
  <c r="J3"/>
  <c r="J4"/>
  <c r="J5"/>
  <c r="K2"/>
  <c r="J2"/>
  <c r="L2" s="1"/>
  <c r="H5"/>
  <c r="G5"/>
  <c r="F5"/>
  <c r="H4"/>
  <c r="G4"/>
  <c r="F4"/>
  <c r="H3"/>
  <c r="G3"/>
  <c r="F3"/>
  <c r="H2"/>
  <c r="G2"/>
  <c r="F2"/>
  <c r="J12" i="1"/>
  <c r="G12"/>
  <c r="H12"/>
  <c r="E12"/>
  <c r="D12"/>
  <c r="I62" i="8"/>
  <c r="J62"/>
  <c r="K62"/>
  <c r="L6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2"/>
  <c r="K2" s="1"/>
  <c r="H61"/>
  <c r="H60"/>
  <c r="F61"/>
  <c r="G61"/>
  <c r="G60"/>
  <c r="F60"/>
  <c r="H59"/>
  <c r="G59"/>
  <c r="F59"/>
  <c r="H58"/>
  <c r="G58"/>
  <c r="F58"/>
  <c r="H57"/>
  <c r="G57"/>
  <c r="F57"/>
  <c r="H56"/>
  <c r="H55"/>
  <c r="F55"/>
  <c r="G55"/>
  <c r="F56"/>
  <c r="G56"/>
  <c r="H54"/>
  <c r="G54"/>
  <c r="F54"/>
  <c r="H53"/>
  <c r="F53"/>
  <c r="G53"/>
  <c r="H52"/>
  <c r="G52"/>
  <c r="F52"/>
  <c r="H51"/>
  <c r="G51"/>
  <c r="F51"/>
  <c r="H49"/>
  <c r="G49"/>
  <c r="F49"/>
  <c r="H47"/>
  <c r="G47"/>
  <c r="F47"/>
  <c r="H46"/>
  <c r="G46"/>
  <c r="F46"/>
  <c r="H50"/>
  <c r="G50"/>
  <c r="F50"/>
  <c r="H48"/>
  <c r="G48"/>
  <c r="F48"/>
  <c r="H44"/>
  <c r="G44"/>
  <c r="F44"/>
  <c r="H43"/>
  <c r="G43"/>
  <c r="F43"/>
  <c r="H45"/>
  <c r="G45"/>
  <c r="F45"/>
  <c r="H42"/>
  <c r="G42"/>
  <c r="F42"/>
  <c r="H41"/>
  <c r="G41"/>
  <c r="F41"/>
  <c r="H38"/>
  <c r="G38"/>
  <c r="F38"/>
  <c r="H40"/>
  <c r="G40"/>
  <c r="F40"/>
  <c r="H39"/>
  <c r="G39"/>
  <c r="F39"/>
  <c r="H37"/>
  <c r="G37"/>
  <c r="F37"/>
  <c r="H36"/>
  <c r="G36"/>
  <c r="F36"/>
  <c r="H35"/>
  <c r="G35"/>
  <c r="F35"/>
  <c r="H34"/>
  <c r="G34"/>
  <c r="F34"/>
  <c r="H31"/>
  <c r="F31"/>
  <c r="G31"/>
  <c r="H33"/>
  <c r="G33"/>
  <c r="F33"/>
  <c r="H30"/>
  <c r="G30"/>
  <c r="F30"/>
  <c r="H29"/>
  <c r="G29"/>
  <c r="F29"/>
  <c r="H28"/>
  <c r="G28"/>
  <c r="F28"/>
  <c r="H32"/>
  <c r="G32"/>
  <c r="F32"/>
  <c r="H27"/>
  <c r="G27"/>
  <c r="F27"/>
  <c r="H26"/>
  <c r="G26"/>
  <c r="F26"/>
  <c r="H25"/>
  <c r="H24"/>
  <c r="F24"/>
  <c r="G24"/>
  <c r="F25"/>
  <c r="G25"/>
  <c r="H23"/>
  <c r="G23"/>
  <c r="F23"/>
  <c r="H22"/>
  <c r="H20"/>
  <c r="F22"/>
  <c r="G22"/>
  <c r="F20"/>
  <c r="G20"/>
  <c r="H21"/>
  <c r="G21"/>
  <c r="F21"/>
  <c r="H19"/>
  <c r="G19"/>
  <c r="F19"/>
  <c r="H18"/>
  <c r="G18"/>
  <c r="F18"/>
  <c r="L2" l="1"/>
  <c r="H17"/>
  <c r="G17"/>
  <c r="F17"/>
  <c r="H16"/>
  <c r="G16"/>
  <c r="F16"/>
  <c r="H15"/>
  <c r="G15"/>
  <c r="F15"/>
  <c r="H14"/>
  <c r="G14"/>
  <c r="F14"/>
  <c r="H13"/>
  <c r="G13"/>
  <c r="F13"/>
  <c r="H12"/>
  <c r="G12"/>
  <c r="F12"/>
  <c r="H11"/>
  <c r="G11"/>
  <c r="F11"/>
  <c r="H10"/>
  <c r="G10"/>
  <c r="F10"/>
  <c r="H8"/>
  <c r="F9"/>
  <c r="G9"/>
  <c r="H9"/>
  <c r="G8"/>
  <c r="F8"/>
  <c r="H7"/>
  <c r="G7"/>
  <c r="F7"/>
  <c r="H6"/>
  <c r="G6"/>
  <c r="F6"/>
  <c r="H5"/>
  <c r="G5"/>
  <c r="F5"/>
  <c r="H4"/>
  <c r="G4"/>
  <c r="F4"/>
  <c r="H3"/>
  <c r="G3"/>
  <c r="F3"/>
  <c r="H2"/>
  <c r="G2"/>
  <c r="F2"/>
  <c r="J7" i="1" l="1"/>
  <c r="G7"/>
  <c r="H7"/>
  <c r="E7"/>
  <c r="D7"/>
  <c r="I17" i="7"/>
  <c r="J17"/>
  <c r="K17"/>
  <c r="L17"/>
  <c r="L3"/>
  <c r="L4"/>
  <c r="L5"/>
  <c r="L6"/>
  <c r="L7"/>
  <c r="L8"/>
  <c r="L9"/>
  <c r="L10"/>
  <c r="L11"/>
  <c r="L12"/>
  <c r="L13"/>
  <c r="L14"/>
  <c r="L15"/>
  <c r="L16"/>
  <c r="K3"/>
  <c r="K4"/>
  <c r="K5"/>
  <c r="K6"/>
  <c r="K7"/>
  <c r="K8"/>
  <c r="K9"/>
  <c r="K10"/>
  <c r="K11"/>
  <c r="K12"/>
  <c r="K13"/>
  <c r="K14"/>
  <c r="K15"/>
  <c r="K16"/>
  <c r="J3"/>
  <c r="J4"/>
  <c r="J5"/>
  <c r="J6"/>
  <c r="J7"/>
  <c r="J8"/>
  <c r="J9"/>
  <c r="J10"/>
  <c r="J11"/>
  <c r="J12"/>
  <c r="J13"/>
  <c r="J14"/>
  <c r="J15"/>
  <c r="J16"/>
  <c r="J2"/>
  <c r="K2" s="1"/>
  <c r="H16"/>
  <c r="G16"/>
  <c r="F16"/>
  <c r="H15"/>
  <c r="G15"/>
  <c r="F15"/>
  <c r="H13"/>
  <c r="F14"/>
  <c r="G14"/>
  <c r="H14"/>
  <c r="G13"/>
  <c r="F13"/>
  <c r="H12"/>
  <c r="G12"/>
  <c r="F12"/>
  <c r="H11"/>
  <c r="G11"/>
  <c r="F11"/>
  <c r="H10"/>
  <c r="G10"/>
  <c r="F10"/>
  <c r="H9"/>
  <c r="G9"/>
  <c r="F9"/>
  <c r="H8"/>
  <c r="G8"/>
  <c r="F8"/>
  <c r="H7"/>
  <c r="G7"/>
  <c r="F7"/>
  <c r="H6"/>
  <c r="G6"/>
  <c r="F6"/>
  <c r="H5"/>
  <c r="G5"/>
  <c r="F5"/>
  <c r="H4"/>
  <c r="G4"/>
  <c r="F4"/>
  <c r="H3"/>
  <c r="G3"/>
  <c r="F3"/>
  <c r="H2"/>
  <c r="G2"/>
  <c r="F2"/>
  <c r="H6" i="1"/>
  <c r="E6"/>
  <c r="D6"/>
  <c r="I11" i="6"/>
  <c r="J11"/>
  <c r="K11"/>
  <c r="L11"/>
  <c r="L3"/>
  <c r="L4"/>
  <c r="L5"/>
  <c r="L6"/>
  <c r="L7"/>
  <c r="L8"/>
  <c r="L9"/>
  <c r="L10"/>
  <c r="K3"/>
  <c r="K4"/>
  <c r="K5"/>
  <c r="K6"/>
  <c r="K7"/>
  <c r="K8"/>
  <c r="K9"/>
  <c r="K10"/>
  <c r="J3"/>
  <c r="J4"/>
  <c r="J5"/>
  <c r="J6"/>
  <c r="J7"/>
  <c r="J8"/>
  <c r="J9"/>
  <c r="J10"/>
  <c r="K2"/>
  <c r="J2"/>
  <c r="L2" s="1"/>
  <c r="H10"/>
  <c r="G10"/>
  <c r="F10"/>
  <c r="H9"/>
  <c r="G9"/>
  <c r="F9"/>
  <c r="H8"/>
  <c r="G8"/>
  <c r="F8"/>
  <c r="H7"/>
  <c r="G7"/>
  <c r="F7"/>
  <c r="H6"/>
  <c r="G6"/>
  <c r="F6"/>
  <c r="H5"/>
  <c r="G5"/>
  <c r="F5"/>
  <c r="H4"/>
  <c r="G4"/>
  <c r="F4"/>
  <c r="H3"/>
  <c r="G3"/>
  <c r="F3"/>
  <c r="H2"/>
  <c r="G2"/>
  <c r="F2"/>
  <c r="J5" i="1"/>
  <c r="G5"/>
  <c r="H5"/>
  <c r="E5"/>
  <c r="D5"/>
  <c r="I36" i="5"/>
  <c r="J36"/>
  <c r="K36"/>
  <c r="L36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K2"/>
  <c r="J2"/>
  <c r="L2" s="1"/>
  <c r="H35"/>
  <c r="G35"/>
  <c r="F35"/>
  <c r="H34"/>
  <c r="H33"/>
  <c r="H32"/>
  <c r="F33"/>
  <c r="G33"/>
  <c r="F34"/>
  <c r="G34"/>
  <c r="G32"/>
  <c r="F32"/>
  <c r="H31"/>
  <c r="G31"/>
  <c r="F31"/>
  <c r="H30"/>
  <c r="G30"/>
  <c r="F30"/>
  <c r="H29"/>
  <c r="F29"/>
  <c r="G29"/>
  <c r="H28"/>
  <c r="G28"/>
  <c r="F28"/>
  <c r="H27"/>
  <c r="G27"/>
  <c r="F27"/>
  <c r="H26"/>
  <c r="G26"/>
  <c r="F26"/>
  <c r="H25"/>
  <c r="G25"/>
  <c r="F25"/>
  <c r="F24"/>
  <c r="G24"/>
  <c r="H24"/>
  <c r="H22"/>
  <c r="H23"/>
  <c r="G23"/>
  <c r="F23"/>
  <c r="G22"/>
  <c r="F22"/>
  <c r="H21"/>
  <c r="G21"/>
  <c r="F21"/>
  <c r="H20"/>
  <c r="G20"/>
  <c r="F20"/>
  <c r="H19"/>
  <c r="F19"/>
  <c r="G19"/>
  <c r="H18"/>
  <c r="G18"/>
  <c r="F18"/>
  <c r="H17"/>
  <c r="G17"/>
  <c r="F17"/>
  <c r="H16"/>
  <c r="G16"/>
  <c r="F16"/>
  <c r="H14"/>
  <c r="F15"/>
  <c r="G15"/>
  <c r="H15"/>
  <c r="G14"/>
  <c r="F14"/>
  <c r="H13"/>
  <c r="G13"/>
  <c r="F13"/>
  <c r="H12"/>
  <c r="G12"/>
  <c r="F12"/>
  <c r="H11"/>
  <c r="G11"/>
  <c r="F11"/>
  <c r="H10"/>
  <c r="G10"/>
  <c r="F10"/>
  <c r="H9"/>
  <c r="G9"/>
  <c r="F9"/>
  <c r="H8"/>
  <c r="G8"/>
  <c r="F8"/>
  <c r="H6"/>
  <c r="F7"/>
  <c r="G7"/>
  <c r="H7"/>
  <c r="G6"/>
  <c r="F6"/>
  <c r="H5"/>
  <c r="G5"/>
  <c r="F5"/>
  <c r="F8" i="4"/>
  <c r="F9"/>
  <c r="F10"/>
  <c r="K9"/>
  <c r="H4" i="5"/>
  <c r="G4"/>
  <c r="F4"/>
  <c r="H3"/>
  <c r="G3"/>
  <c r="F3"/>
  <c r="H2"/>
  <c r="G2"/>
  <c r="F2"/>
  <c r="H4" i="1"/>
  <c r="D4"/>
  <c r="I38" i="4"/>
  <c r="J38"/>
  <c r="L38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K3"/>
  <c r="K4"/>
  <c r="K5"/>
  <c r="K6"/>
  <c r="K7"/>
  <c r="K8"/>
  <c r="K38" s="1"/>
  <c r="E4" i="1" s="1"/>
  <c r="K10" i="4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K2"/>
  <c r="J2"/>
  <c r="L2" s="1"/>
  <c r="H37"/>
  <c r="H36"/>
  <c r="F36"/>
  <c r="G36"/>
  <c r="F37"/>
  <c r="G37"/>
  <c r="H35"/>
  <c r="G35"/>
  <c r="F35"/>
  <c r="H34"/>
  <c r="G34"/>
  <c r="F34"/>
  <c r="H33"/>
  <c r="G33"/>
  <c r="F33"/>
  <c r="H32"/>
  <c r="G32"/>
  <c r="F32"/>
  <c r="H31"/>
  <c r="G31"/>
  <c r="F31"/>
  <c r="H30"/>
  <c r="G30"/>
  <c r="F30"/>
  <c r="H29"/>
  <c r="G29"/>
  <c r="F29"/>
  <c r="H28"/>
  <c r="G28"/>
  <c r="F28"/>
  <c r="H27"/>
  <c r="G27"/>
  <c r="F27"/>
  <c r="H26"/>
  <c r="G26"/>
  <c r="F26"/>
  <c r="H25"/>
  <c r="G25"/>
  <c r="F25"/>
  <c r="H24"/>
  <c r="H23"/>
  <c r="F24"/>
  <c r="G24"/>
  <c r="G23"/>
  <c r="F23"/>
  <c r="H22"/>
  <c r="G22"/>
  <c r="F22"/>
  <c r="H21"/>
  <c r="G21"/>
  <c r="F21"/>
  <c r="H20"/>
  <c r="G20"/>
  <c r="F20"/>
  <c r="F19"/>
  <c r="G19"/>
  <c r="H19"/>
  <c r="H18"/>
  <c r="G18"/>
  <c r="F18"/>
  <c r="H17"/>
  <c r="F17"/>
  <c r="G17"/>
  <c r="H16"/>
  <c r="G16"/>
  <c r="F16"/>
  <c r="H15"/>
  <c r="G15"/>
  <c r="F15"/>
  <c r="H14"/>
  <c r="G14"/>
  <c r="F14"/>
  <c r="H13"/>
  <c r="G13"/>
  <c r="F13"/>
  <c r="H12"/>
  <c r="G12"/>
  <c r="F12"/>
  <c r="H11"/>
  <c r="G11"/>
  <c r="F11"/>
  <c r="H10"/>
  <c r="G10"/>
  <c r="H9"/>
  <c r="G9"/>
  <c r="H8"/>
  <c r="G8"/>
  <c r="H7"/>
  <c r="G7"/>
  <c r="F7"/>
  <c r="H6"/>
  <c r="G6"/>
  <c r="F6"/>
  <c r="H5"/>
  <c r="G5"/>
  <c r="F5"/>
  <c r="H4"/>
  <c r="G4"/>
  <c r="F4"/>
  <c r="H3"/>
  <c r="G3"/>
  <c r="F3"/>
  <c r="H2"/>
  <c r="G2"/>
  <c r="F2"/>
  <c r="J3" i="1"/>
  <c r="G3"/>
  <c r="H3"/>
  <c r="E3"/>
  <c r="D3"/>
  <c r="I64" i="3"/>
  <c r="J64"/>
  <c r="L64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2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2"/>
  <c r="K2"/>
  <c r="K64" s="1"/>
  <c r="L2" i="7" l="1"/>
  <c r="G63" i="3"/>
  <c r="F63"/>
  <c r="H63"/>
  <c r="H62"/>
  <c r="G62"/>
  <c r="F62"/>
  <c r="H61"/>
  <c r="G61"/>
  <c r="F61"/>
  <c r="H60"/>
  <c r="G60"/>
  <c r="F60"/>
  <c r="H59"/>
  <c r="G59"/>
  <c r="F59"/>
  <c r="H58"/>
  <c r="G58"/>
  <c r="F58"/>
  <c r="H57"/>
  <c r="G57"/>
  <c r="F57"/>
  <c r="H54"/>
  <c r="G54"/>
  <c r="F54"/>
  <c r="H47"/>
  <c r="G47"/>
  <c r="F47"/>
  <c r="H56"/>
  <c r="G56"/>
  <c r="F56"/>
  <c r="H53"/>
  <c r="G53"/>
  <c r="F53"/>
  <c r="H51"/>
  <c r="G51"/>
  <c r="F51"/>
  <c r="H49"/>
  <c r="G49"/>
  <c r="F49"/>
  <c r="H46"/>
  <c r="G46"/>
  <c r="F46"/>
  <c r="H55"/>
  <c r="G55"/>
  <c r="F55"/>
  <c r="H52"/>
  <c r="G52"/>
  <c r="F52"/>
  <c r="H50"/>
  <c r="G50"/>
  <c r="F50"/>
  <c r="H48"/>
  <c r="G48"/>
  <c r="F48"/>
  <c r="H45"/>
  <c r="G45"/>
  <c r="F45"/>
  <c r="H43"/>
  <c r="G43"/>
  <c r="F43"/>
  <c r="H41"/>
  <c r="F41"/>
  <c r="G41"/>
  <c r="H44"/>
  <c r="G44"/>
  <c r="F44"/>
  <c r="H42"/>
  <c r="G42"/>
  <c r="F42"/>
  <c r="H40"/>
  <c r="G40"/>
  <c r="F40"/>
  <c r="H39"/>
  <c r="G39"/>
  <c r="F39"/>
  <c r="H38"/>
  <c r="G38"/>
  <c r="F38"/>
  <c r="H37"/>
  <c r="G37"/>
  <c r="F37"/>
  <c r="H36"/>
  <c r="G36"/>
  <c r="F36"/>
  <c r="H35"/>
  <c r="G35"/>
  <c r="F35"/>
  <c r="H34"/>
  <c r="G34"/>
  <c r="F34"/>
  <c r="H33"/>
  <c r="G33"/>
  <c r="F33"/>
  <c r="H32"/>
  <c r="G32"/>
  <c r="F32"/>
  <c r="H31"/>
  <c r="G31"/>
  <c r="F31"/>
  <c r="H30"/>
  <c r="G30"/>
  <c r="F30"/>
  <c r="H29"/>
  <c r="G29"/>
  <c r="F29"/>
  <c r="H28"/>
  <c r="F28"/>
  <c r="G28"/>
  <c r="F27"/>
  <c r="G27"/>
  <c r="H27"/>
  <c r="H26"/>
  <c r="G26"/>
  <c r="F26"/>
  <c r="H25"/>
  <c r="G25"/>
  <c r="F25"/>
  <c r="G24" l="1"/>
  <c r="F24"/>
  <c r="H24"/>
  <c r="H23"/>
  <c r="G23"/>
  <c r="F23"/>
  <c r="H22"/>
  <c r="H21"/>
  <c r="F22"/>
  <c r="G22"/>
  <c r="G21"/>
  <c r="F21"/>
  <c r="H19"/>
  <c r="H20"/>
  <c r="G20"/>
  <c r="F20"/>
  <c r="G19"/>
  <c r="F19"/>
  <c r="H18"/>
  <c r="G18"/>
  <c r="F18"/>
  <c r="H17"/>
  <c r="G17"/>
  <c r="F17"/>
  <c r="H16"/>
  <c r="G16"/>
  <c r="F16"/>
  <c r="H15"/>
  <c r="G15"/>
  <c r="F15"/>
  <c r="H14"/>
  <c r="G14"/>
  <c r="F14"/>
  <c r="H13"/>
  <c r="G13"/>
  <c r="F13"/>
  <c r="H12"/>
  <c r="G12"/>
  <c r="F12"/>
  <c r="H11"/>
  <c r="G11"/>
  <c r="F11"/>
  <c r="H10"/>
  <c r="G10"/>
  <c r="F10"/>
  <c r="H9"/>
  <c r="G9"/>
  <c r="F9"/>
  <c r="H8"/>
  <c r="G8"/>
  <c r="F8"/>
  <c r="H7"/>
  <c r="G7"/>
  <c r="F7"/>
  <c r="H6"/>
  <c r="G6"/>
  <c r="F6"/>
  <c r="H5"/>
  <c r="F5"/>
  <c r="G5"/>
  <c r="H4"/>
  <c r="G4"/>
  <c r="F4"/>
  <c r="H3"/>
  <c r="G3"/>
  <c r="F3"/>
  <c r="H2"/>
  <c r="G2"/>
  <c r="F2"/>
  <c r="H2" i="1"/>
  <c r="J2" s="1"/>
  <c r="D2"/>
  <c r="I56" i="2"/>
  <c r="J56"/>
  <c r="L56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2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2"/>
  <c r="K2" s="1"/>
  <c r="K56" s="1"/>
  <c r="E2" i="1" s="1"/>
  <c r="H55" i="2" l="1"/>
  <c r="H54"/>
  <c r="H53"/>
  <c r="H52"/>
  <c r="F53"/>
  <c r="G53"/>
  <c r="F54"/>
  <c r="G54"/>
  <c r="F55"/>
  <c r="G55"/>
  <c r="G52"/>
  <c r="F52"/>
  <c r="H49"/>
  <c r="H48"/>
  <c r="H51"/>
  <c r="H50"/>
  <c r="H47"/>
  <c r="H46"/>
  <c r="F47"/>
  <c r="G47"/>
  <c r="F48"/>
  <c r="G48"/>
  <c r="F49"/>
  <c r="G49"/>
  <c r="F50"/>
  <c r="G50"/>
  <c r="F51"/>
  <c r="G51"/>
  <c r="G46"/>
  <c r="F46"/>
  <c r="H45"/>
  <c r="H44"/>
  <c r="F44"/>
  <c r="G44"/>
  <c r="F45"/>
  <c r="G45"/>
  <c r="H43"/>
  <c r="G43"/>
  <c r="F43"/>
  <c r="H42"/>
  <c r="H31"/>
  <c r="H41"/>
  <c r="H39"/>
  <c r="H37"/>
  <c r="H35"/>
  <c r="H33"/>
  <c r="H30"/>
  <c r="H40"/>
  <c r="H38"/>
  <c r="H36"/>
  <c r="H34"/>
  <c r="H32"/>
  <c r="H29"/>
  <c r="F30"/>
  <c r="G30"/>
  <c r="F31"/>
  <c r="G31"/>
  <c r="F32"/>
  <c r="G32"/>
  <c r="F33"/>
  <c r="G33"/>
  <c r="F34"/>
  <c r="G34"/>
  <c r="F35"/>
  <c r="G35"/>
  <c r="F36"/>
  <c r="G36"/>
  <c r="F37"/>
  <c r="G37"/>
  <c r="F38"/>
  <c r="G38"/>
  <c r="F39"/>
  <c r="G39"/>
  <c r="F40"/>
  <c r="G40"/>
  <c r="F41"/>
  <c r="G41"/>
  <c r="F42"/>
  <c r="G42"/>
  <c r="G29"/>
  <c r="F29"/>
  <c r="H28"/>
  <c r="G28"/>
  <c r="F28"/>
  <c r="G27"/>
  <c r="F27"/>
  <c r="H27"/>
  <c r="H26"/>
  <c r="H25"/>
  <c r="F26"/>
  <c r="G26"/>
  <c r="G25"/>
  <c r="F25"/>
  <c r="H24"/>
  <c r="H23"/>
  <c r="F24"/>
  <c r="G24"/>
  <c r="G23"/>
  <c r="F23"/>
  <c r="F21"/>
  <c r="G21"/>
  <c r="F22"/>
  <c r="G22"/>
  <c r="G20"/>
  <c r="F20"/>
  <c r="H22"/>
  <c r="H21"/>
  <c r="H20"/>
  <c r="H19"/>
  <c r="H18"/>
  <c r="H17"/>
  <c r="H16"/>
  <c r="F17"/>
  <c r="G17"/>
  <c r="F18"/>
  <c r="G18"/>
  <c r="F19"/>
  <c r="G19"/>
  <c r="G16"/>
  <c r="F16"/>
  <c r="H15" l="1"/>
  <c r="H14"/>
  <c r="H13"/>
  <c r="H12"/>
  <c r="F12"/>
  <c r="G12"/>
  <c r="F13"/>
  <c r="G13"/>
  <c r="F14"/>
  <c r="G14"/>
  <c r="F15"/>
  <c r="G15"/>
  <c r="H11"/>
  <c r="H10"/>
  <c r="F11"/>
  <c r="G11"/>
  <c r="G10"/>
  <c r="F10"/>
  <c r="H9"/>
  <c r="H8"/>
  <c r="H7"/>
  <c r="H6"/>
  <c r="F7"/>
  <c r="G7"/>
  <c r="F8"/>
  <c r="G8"/>
  <c r="F9"/>
  <c r="G9"/>
  <c r="G6"/>
  <c r="F6"/>
  <c r="H5"/>
  <c r="H4"/>
  <c r="H3"/>
  <c r="H2"/>
  <c r="F3"/>
  <c r="G3"/>
  <c r="F4"/>
  <c r="G4"/>
  <c r="F5"/>
  <c r="G5"/>
  <c r="G2"/>
  <c r="F2"/>
  <c r="J11" i="1" l="1"/>
  <c r="G11"/>
  <c r="H11"/>
  <c r="E11"/>
  <c r="K76" i="19" l="1"/>
  <c r="J76"/>
  <c r="J23" i="1"/>
  <c r="G23"/>
</calcChain>
</file>

<file path=xl/sharedStrings.xml><?xml version="1.0" encoding="utf-8"?>
<sst xmlns="http://schemas.openxmlformats.org/spreadsheetml/2006/main" count="2137" uniqueCount="230">
  <si>
    <t>Project Name</t>
  </si>
  <si>
    <t>Project Type</t>
  </si>
  <si>
    <t>Haney Creek Project</t>
  </si>
  <si>
    <t>Fraizer Creek Project</t>
  </si>
  <si>
    <t>Crescent Basin Project</t>
  </si>
  <si>
    <t>Stormwater retention</t>
  </si>
  <si>
    <t>Krueger Creek Project</t>
  </si>
  <si>
    <t>City Wide Baffle Box Project</t>
  </si>
  <si>
    <t>Project Number</t>
  </si>
  <si>
    <t>S-1</t>
  </si>
  <si>
    <t>S-2</t>
  </si>
  <si>
    <t>S-3</t>
  </si>
  <si>
    <t>S-4</t>
  </si>
  <si>
    <t>S-5</t>
  </si>
  <si>
    <t>S-6</t>
  </si>
  <si>
    <t>S-7</t>
  </si>
  <si>
    <t>S-8</t>
  </si>
  <si>
    <t>S-9</t>
  </si>
  <si>
    <t>S-10</t>
  </si>
  <si>
    <t>Acres Treated</t>
  </si>
  <si>
    <t>Education and outreach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</si>
  <si>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</si>
  <si>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</si>
  <si>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</si>
  <si>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</si>
  <si>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</si>
  <si>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</si>
  <si>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</si>
  <si>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</si>
  <si>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</si>
  <si>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BMP clean out</t>
  </si>
  <si>
    <t>Street sweeping</t>
  </si>
  <si>
    <t>N/A</t>
  </si>
  <si>
    <t>Sediment Removal from Storm Systems - 50 tons/yr</t>
  </si>
  <si>
    <t>no credit - appears to be flood control only, permit says WQ benefit is reduction of freshwater</t>
  </si>
  <si>
    <t>Retention/detention</t>
  </si>
  <si>
    <t>Airport Ditch Project</t>
  </si>
  <si>
    <t>Retention/detention pond</t>
  </si>
  <si>
    <t>no credit - appears to use existing wetlands on the site to reroute stormwater for treatment</t>
  </si>
  <si>
    <t>need information on ac-ft of storage or residence time - no permit info online</t>
  </si>
  <si>
    <t>1st generation baffle boxes</t>
  </si>
  <si>
    <t>1st and 2nd generation baffle boxes on all 34 direct piped outfalls</t>
  </si>
  <si>
    <t>will need area treated for each baffle box and note of baffle box type</t>
  </si>
  <si>
    <t>no permit number provided - need information about inches of retention</t>
  </si>
  <si>
    <t xml:space="preserve">Flow-through marsh, wetlands, control structures </t>
  </si>
  <si>
    <t>FYN; brochure, website, information inserts, city calendar, doggie pot stations, neighborhood clean up program</t>
  </si>
  <si>
    <t>Street Sweeping - 260 tons/yr</t>
  </si>
  <si>
    <t>S-11</t>
  </si>
  <si>
    <t>S-12</t>
  </si>
  <si>
    <t>S-13</t>
  </si>
  <si>
    <t>S-14</t>
  </si>
  <si>
    <t>S-15</t>
  </si>
  <si>
    <t>S-16</t>
  </si>
  <si>
    <t>S-17</t>
  </si>
  <si>
    <t>S-18</t>
  </si>
  <si>
    <t>S-19</t>
  </si>
  <si>
    <t>1st generation baffle box</t>
  </si>
  <si>
    <t>Anchorage Drainage Basin</t>
  </si>
  <si>
    <t>North Point CRA Drainage Basin</t>
  </si>
  <si>
    <t>Fork Road Drainage Basin</t>
  </si>
  <si>
    <t>Storm sewer system</t>
  </si>
  <si>
    <t>Downtown Drainage Basin</t>
  </si>
  <si>
    <t>4 1st generation baffle boxes, 4 CDS units</t>
  </si>
  <si>
    <t>Hildebrad Basin</t>
  </si>
  <si>
    <t>CDS unit</t>
  </si>
  <si>
    <t>Landfill Basin</t>
  </si>
  <si>
    <t>Closed basin</t>
  </si>
  <si>
    <t>Woods Point Basin</t>
  </si>
  <si>
    <t>South Fork Drainage Basin</t>
  </si>
  <si>
    <t>Neighborhood Initiated Sewer Expansion Program</t>
  </si>
  <si>
    <t>Removal of septic tanks</t>
  </si>
  <si>
    <t>BASIN</t>
  </si>
  <si>
    <t>LCCODE</t>
  </si>
  <si>
    <t>HYDGRP</t>
  </si>
  <si>
    <t>Poppleton Creek Basin</t>
  </si>
  <si>
    <t>SOUTH FORK</t>
  </si>
  <si>
    <t>A</t>
  </si>
  <si>
    <t>A/D</t>
  </si>
  <si>
    <t>C/D</t>
  </si>
  <si>
    <t>Haney Creek Basin</t>
  </si>
  <si>
    <t>NORTH FORK</t>
  </si>
  <si>
    <t>Frazier Creek Basin</t>
  </si>
  <si>
    <t>North Airport Basin</t>
  </si>
  <si>
    <t>Crescent Basin</t>
  </si>
  <si>
    <t>Krueger Creek Basin</t>
  </si>
  <si>
    <t>North Point CRA Basin</t>
  </si>
  <si>
    <t>Anchorage Basin</t>
  </si>
  <si>
    <t>Fork Road Basin</t>
  </si>
  <si>
    <t>Downtown Basin</t>
  </si>
  <si>
    <t>Hildabrad Basin</t>
  </si>
  <si>
    <t>South Fork Basin</t>
  </si>
  <si>
    <t>Entity</t>
  </si>
  <si>
    <t>Subbasin</t>
  </si>
  <si>
    <t>LU</t>
  </si>
  <si>
    <t>Description</t>
  </si>
  <si>
    <t>Hydrogp</t>
  </si>
  <si>
    <t>EMCN
mg/L</t>
  </si>
  <si>
    <t>EMCP
mg/L</t>
  </si>
  <si>
    <t>ROC
Unitless</t>
  </si>
  <si>
    <t>Acres</t>
  </si>
  <si>
    <t>Runoff
acre-ft</t>
  </si>
  <si>
    <t>TN
lbs/year</t>
  </si>
  <si>
    <t>TP
lbs/yr</t>
  </si>
  <si>
    <t>Stuart MS4</t>
  </si>
  <si>
    <t>North Fork</t>
  </si>
  <si>
    <t>Fixed Single Family Units</t>
  </si>
  <si>
    <t>NA</t>
  </si>
  <si>
    <t>Multiple Dwelling Units, Low Rise &lt;Two stories or less&gt;</t>
  </si>
  <si>
    <t>Commercial and Services</t>
  </si>
  <si>
    <t>Marinas and Fish Camps</t>
  </si>
  <si>
    <t>Fixed Single Family Units &lt;Six or more dwelling units per acre&gt;</t>
  </si>
  <si>
    <t>Mobile Home Units &lt;Six or more dwelling units per acre&gt;</t>
  </si>
  <si>
    <t>Shopping Centers (Plazas, Malls)</t>
  </si>
  <si>
    <t>Other Light Industrial</t>
  </si>
  <si>
    <t>Transportation</t>
  </si>
  <si>
    <t>Roads and Highways</t>
  </si>
  <si>
    <t>Educational Facilities</t>
  </si>
  <si>
    <t>Disturbed Land</t>
  </si>
  <si>
    <t>Sewage Treatment</t>
  </si>
  <si>
    <t>South Fork</t>
  </si>
  <si>
    <t>Commercial and Services Under Construction</t>
  </si>
  <si>
    <t>Recreational</t>
  </si>
  <si>
    <t>Parks and Zoos</t>
  </si>
  <si>
    <t>Cemeteries</t>
  </si>
  <si>
    <t>Institutional</t>
  </si>
  <si>
    <t>Correctional</t>
  </si>
  <si>
    <t>Water Supply Plants</t>
  </si>
  <si>
    <t>Electric Power Facilities</t>
  </si>
  <si>
    <t>EMCs</t>
  </si>
  <si>
    <t>EMC TN</t>
  </si>
  <si>
    <t>EMC TP</t>
  </si>
  <si>
    <t>ROC</t>
  </si>
  <si>
    <t>Medium Density: Fixed Single Family Units</t>
  </si>
  <si>
    <t>TN</t>
  </si>
  <si>
    <t>TP</t>
  </si>
  <si>
    <t>Citrus</t>
  </si>
  <si>
    <t>General Agriculture</t>
  </si>
  <si>
    <t>High-Intensity Commercial</t>
  </si>
  <si>
    <t>Highway</t>
  </si>
  <si>
    <t>Light Industrial</t>
  </si>
  <si>
    <t>Low-Density Residential</t>
  </si>
  <si>
    <t>Low-Intensity Commercial</t>
  </si>
  <si>
    <t>Mining / Extractive</t>
  </si>
  <si>
    <t>Multi-Family</t>
  </si>
  <si>
    <t>Pasture</t>
  </si>
  <si>
    <t>Row Crops</t>
  </si>
  <si>
    <t>Single-Family</t>
  </si>
  <si>
    <t>Undeveloped / Rangeland / Forest</t>
  </si>
  <si>
    <t>Unimproved Pasture</t>
  </si>
  <si>
    <t>Water</t>
  </si>
  <si>
    <t>Wetlands</t>
  </si>
  <si>
    <t>Row Labels</t>
  </si>
  <si>
    <t>B</t>
  </si>
  <si>
    <t>C</t>
  </si>
  <si>
    <t>D</t>
  </si>
  <si>
    <t>B/D</t>
  </si>
  <si>
    <t>Commercial Areas</t>
  </si>
  <si>
    <t>High-Density Residential Areas</t>
  </si>
  <si>
    <t>Highway Areas (50% Impervious)</t>
  </si>
  <si>
    <t>Highway Areas (75% Impervious)</t>
  </si>
  <si>
    <t>Low-Density Residential Areas</t>
  </si>
  <si>
    <t>Single-Family Residential Areas (25% Impervious)</t>
  </si>
  <si>
    <t>Single-Family Residential Areas (40% Impervious)</t>
  </si>
  <si>
    <t>Undeveloped Land</t>
  </si>
  <si>
    <t>Unimproved pastures</t>
  </si>
  <si>
    <t>TP Add Lbs/acre</t>
  </si>
  <si>
    <t>Rainfall (inches)</t>
  </si>
  <si>
    <t>Baseflow (feet)</t>
  </si>
  <si>
    <t>C-23</t>
  </si>
  <si>
    <t>C-24</t>
  </si>
  <si>
    <t>Basins 4 5 6</t>
  </si>
  <si>
    <t>C-44 S-153</t>
  </si>
  <si>
    <t>High Density: Fixed Single Family Units</t>
  </si>
  <si>
    <t>High Density: Mobile Home Units</t>
  </si>
  <si>
    <t>Multiple Dwelling Units, Low Rise</t>
  </si>
  <si>
    <t>Shopping Centers</t>
  </si>
  <si>
    <t>Other light industry</t>
  </si>
  <si>
    <t>Ornamentals</t>
  </si>
  <si>
    <t>Herbaceous (Dry Prairie)</t>
  </si>
  <si>
    <t>Mixed Rangeland</t>
  </si>
  <si>
    <t>Pine Flatwoods</t>
  </si>
  <si>
    <t>Upland Hardwood Forest</t>
  </si>
  <si>
    <t>Brazilian Pepper</t>
  </si>
  <si>
    <t>Melaleuca</t>
  </si>
  <si>
    <t>Natural River, Stream, Waterway</t>
  </si>
  <si>
    <t>Mangrove swamp</t>
  </si>
  <si>
    <t>Mixed Shrubs</t>
  </si>
  <si>
    <t>Freshwater Marshes / Graminoid Prairie-Marsh</t>
  </si>
  <si>
    <t>Roads and highways</t>
  </si>
  <si>
    <t>Runoff Ac-ft</t>
  </si>
  <si>
    <t>TN lbs/yr</t>
  </si>
  <si>
    <t>TP lbs/yr</t>
  </si>
  <si>
    <t>Medium Density: Under construction</t>
  </si>
  <si>
    <t>Golf course</t>
  </si>
  <si>
    <t>Upland Shrub and Brush land</t>
  </si>
  <si>
    <t>Palmetto Prairies</t>
  </si>
  <si>
    <t>Sand Pine</t>
  </si>
  <si>
    <t>Hardwood / Conifererous Mixed</t>
  </si>
  <si>
    <t>Lakes</t>
  </si>
  <si>
    <t>Reservoirs</t>
  </si>
  <si>
    <t>Wet Pinelands Hydric Pine</t>
  </si>
  <si>
    <t>Wetland Forested Mixed</t>
  </si>
  <si>
    <t>Wet Prairies</t>
  </si>
  <si>
    <t>Disturbed land</t>
  </si>
  <si>
    <t>Sewage treatment</t>
  </si>
  <si>
    <t>?</t>
  </si>
  <si>
    <t>Parks and zoos</t>
  </si>
  <si>
    <t>Water supply plants - Including Pumping Stations</t>
  </si>
  <si>
    <t>Multiple Dwelling Units, High Rise</t>
  </si>
  <si>
    <t>Australian Pine</t>
  </si>
  <si>
    <t>Airports</t>
  </si>
  <si>
    <t>What type of storm sewer system?  Need permit number and year completed.</t>
  </si>
  <si>
    <t>Marinas and fish camps</t>
  </si>
  <si>
    <t>Channelized Waterways, Canals</t>
  </si>
  <si>
    <t>Mixed wetland hardwoods</t>
  </si>
  <si>
    <t>Communications</t>
  </si>
  <si>
    <t>Electrical power facilities</t>
  </si>
  <si>
    <t>Poppleton Creek - Phase II and III</t>
  </si>
  <si>
    <t>Wet detention pond</t>
  </si>
  <si>
    <t xml:space="preserve">residence time = </t>
  </si>
  <si>
    <t>(wet pond volume)/(annual runoff)*365</t>
  </si>
  <si>
    <t>Provided</t>
  </si>
  <si>
    <t>residence time</t>
  </si>
  <si>
    <t>days</t>
  </si>
  <si>
    <t>TN efficiency</t>
  </si>
  <si>
    <t>TP efficiency</t>
  </si>
  <si>
    <t>Poppleton Creek</t>
  </si>
  <si>
    <t>from monitoring report</t>
  </si>
  <si>
    <t xml:space="preserve">Need separate treatment areas for each bb and CDS unit </t>
  </si>
  <si>
    <t>use septic tank model to estimate credit</t>
  </si>
</sst>
</file>

<file path=xl/styles.xml><?xml version="1.0" encoding="utf-8"?>
<styleSheet xmlns="http://schemas.openxmlformats.org/spreadsheetml/2006/main">
  <numFmts count="7">
    <numFmt numFmtId="43" formatCode="_(* #,##0.00_);_(* \(#,##0.00\);_(* &quot;-&quot;??_);_(@_)"/>
    <numFmt numFmtId="164" formatCode="#,##0.0"/>
    <numFmt numFmtId="165" formatCode="0.0%"/>
    <numFmt numFmtId="166" formatCode="_(* #,##0.000_);_(* \(#,##0.000\);_(* &quot;-&quot;??_);_(@_)"/>
    <numFmt numFmtId="167" formatCode="_(* #,##0_);_(* \(#,##0\);_(* &quot;-&quot;??_);_(@_)"/>
    <numFmt numFmtId="168" formatCode="_(* #,##0.0_);_(* \(#,##0.0\);_(* &quot;-&quot;??_);_(@_)"/>
    <numFmt numFmtId="169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7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3" fillId="0" borderId="0" xfId="1" applyFont="1" applyBorder="1" applyAlignment="1">
      <alignment horizontal="left"/>
    </xf>
    <xf numFmtId="0" fontId="6" fillId="0" borderId="0" xfId="0" applyFont="1"/>
    <xf numFmtId="164" fontId="7" fillId="3" borderId="1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3" fontId="7" fillId="3" borderId="1" xfId="0" applyNumberFormat="1" applyFont="1" applyFill="1" applyBorder="1" applyAlignment="1">
      <alignment horizontal="center" wrapText="1"/>
    </xf>
    <xf numFmtId="0" fontId="0" fillId="0" borderId="0" xfId="0"/>
    <xf numFmtId="3" fontId="7" fillId="0" borderId="0" xfId="0" applyNumberFormat="1" applyFont="1" applyFill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164" fontId="7" fillId="0" borderId="0" xfId="0" applyNumberFormat="1" applyFont="1" applyFill="1" applyBorder="1"/>
    <xf numFmtId="164" fontId="6" fillId="0" borderId="0" xfId="0" applyNumberFormat="1" applyFont="1"/>
    <xf numFmtId="164" fontId="7" fillId="0" borderId="0" xfId="0" applyNumberFormat="1" applyFont="1"/>
    <xf numFmtId="165" fontId="7" fillId="0" borderId="0" xfId="0" applyNumberFormat="1" applyFont="1"/>
    <xf numFmtId="11" fontId="0" fillId="0" borderId="0" xfId="0" applyNumberFormat="1"/>
    <xf numFmtId="0" fontId="6" fillId="0" borderId="4" xfId="0" applyFont="1" applyFill="1" applyBorder="1"/>
    <xf numFmtId="0" fontId="6" fillId="0" borderId="4" xfId="0" applyFont="1" applyBorder="1"/>
    <xf numFmtId="165" fontId="6" fillId="0" borderId="1" xfId="0" applyNumberFormat="1" applyFont="1" applyBorder="1" applyAlignment="1">
      <alignment horizontal="right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center"/>
    </xf>
    <xf numFmtId="43" fontId="8" fillId="4" borderId="1" xfId="16" applyFont="1" applyFill="1" applyBorder="1" applyAlignment="1">
      <alignment horizontal="center" wrapText="1"/>
    </xf>
    <xf numFmtId="166" fontId="8" fillId="4" borderId="1" xfId="16" applyNumberFormat="1" applyFont="1" applyFill="1" applyBorder="1" applyAlignment="1">
      <alignment horizontal="center" wrapText="1"/>
    </xf>
    <xf numFmtId="167" fontId="8" fillId="4" borderId="1" xfId="16" applyNumberFormat="1" applyFont="1" applyFill="1" applyBorder="1" applyAlignment="1">
      <alignment horizontal="center" wrapText="1"/>
    </xf>
    <xf numFmtId="168" fontId="8" fillId="4" borderId="1" xfId="16" applyNumberFormat="1" applyFont="1" applyFill="1" applyBorder="1" applyAlignment="1">
      <alignment horizontal="center" wrapText="1"/>
    </xf>
    <xf numFmtId="164" fontId="6" fillId="0" borderId="1" xfId="0" applyNumberFormat="1" applyFont="1" applyFill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0" fontId="8" fillId="0" borderId="0" xfId="0" applyFont="1" applyAlignment="1">
      <alignment horizontal="center"/>
    </xf>
    <xf numFmtId="169" fontId="0" fillId="0" borderId="0" xfId="0" applyNumberFormat="1"/>
    <xf numFmtId="0" fontId="8" fillId="0" borderId="0" xfId="0" applyFont="1" applyAlignment="1">
      <alignment horizontal="center" wrapText="1"/>
    </xf>
    <xf numFmtId="0" fontId="0" fillId="0" borderId="0" xfId="0" applyAlignment="1">
      <alignment wrapText="1"/>
    </xf>
    <xf numFmtId="2" fontId="0" fillId="0" borderId="0" xfId="0" applyNumberFormat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4" fontId="6" fillId="0" borderId="1" xfId="0" applyNumberFormat="1" applyFont="1" applyFill="1" applyBorder="1" applyAlignment="1">
      <alignment horizontal="center"/>
    </xf>
    <xf numFmtId="164" fontId="4" fillId="0" borderId="1" xfId="1" applyNumberFormat="1" applyFont="1" applyBorder="1" applyAlignment="1">
      <alignment horizontal="center" wrapText="1"/>
    </xf>
    <xf numFmtId="164" fontId="4" fillId="0" borderId="3" xfId="1" applyNumberFormat="1" applyFont="1" applyBorder="1" applyAlignment="1">
      <alignment horizontal="center" wrapText="1"/>
    </xf>
    <xf numFmtId="164" fontId="5" fillId="0" borderId="0" xfId="1" applyNumberFormat="1" applyFont="1" applyAlignment="1">
      <alignment horizontal="center" wrapText="1"/>
    </xf>
    <xf numFmtId="164" fontId="4" fillId="5" borderId="1" xfId="1" applyNumberFormat="1" applyFont="1" applyFill="1" applyBorder="1" applyAlignment="1">
      <alignment horizontal="center" wrapText="1"/>
    </xf>
    <xf numFmtId="164" fontId="6" fillId="5" borderId="1" xfId="0" applyNumberFormat="1" applyFont="1" applyFill="1" applyBorder="1" applyAlignment="1">
      <alignment horizontal="right"/>
    </xf>
    <xf numFmtId="165" fontId="6" fillId="5" borderId="1" xfId="0" applyNumberFormat="1" applyFont="1" applyFill="1" applyBorder="1" applyAlignment="1">
      <alignment horizontal="right"/>
    </xf>
    <xf numFmtId="164" fontId="4" fillId="5" borderId="3" xfId="1" applyNumberFormat="1" applyFont="1" applyFill="1" applyBorder="1" applyAlignment="1">
      <alignment horizontal="center" wrapText="1"/>
    </xf>
    <xf numFmtId="0" fontId="4" fillId="5" borderId="1" xfId="1" applyFont="1" applyFill="1" applyBorder="1" applyAlignment="1">
      <alignment horizontal="left" wrapText="1"/>
    </xf>
    <xf numFmtId="0" fontId="4" fillId="0" borderId="1" xfId="1" applyFont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0" fontId="4" fillId="0" borderId="0" xfId="1" applyFont="1" applyFill="1" applyAlignment="1">
      <alignment horizontal="left" wrapText="1"/>
    </xf>
    <xf numFmtId="0" fontId="5" fillId="0" borderId="1" xfId="1" applyFont="1" applyBorder="1" applyAlignment="1">
      <alignment horizontal="left" wrapText="1"/>
    </xf>
    <xf numFmtId="0" fontId="4" fillId="5" borderId="2" xfId="1" applyFont="1" applyFill="1" applyBorder="1" applyAlignment="1">
      <alignment horizontal="left" wrapText="1"/>
    </xf>
    <xf numFmtId="0" fontId="4" fillId="0" borderId="2" xfId="1" applyFont="1" applyFill="1" applyBorder="1" applyAlignment="1">
      <alignment horizontal="left" wrapText="1"/>
    </xf>
    <xf numFmtId="165" fontId="0" fillId="0" borderId="0" xfId="0" applyNumberFormat="1"/>
    <xf numFmtId="0" fontId="2" fillId="0" borderId="1" xfId="1" applyFont="1" applyFill="1" applyBorder="1" applyAlignment="1">
      <alignment horizontal="left" wrapText="1"/>
    </xf>
    <xf numFmtId="164" fontId="4" fillId="0" borderId="1" xfId="1" applyNumberFormat="1" applyFont="1" applyFill="1" applyBorder="1" applyAlignment="1">
      <alignment horizontal="center" wrapText="1"/>
    </xf>
    <xf numFmtId="165" fontId="6" fillId="0" borderId="1" xfId="0" applyNumberFormat="1" applyFont="1" applyFill="1" applyBorder="1" applyAlignment="1">
      <alignment horizontal="right"/>
    </xf>
    <xf numFmtId="0" fontId="6" fillId="0" borderId="0" xfId="0" applyFont="1" applyFill="1"/>
  </cellXfs>
  <cellStyles count="17">
    <cellStyle name="Comma" xfId="16" builtinId="3"/>
    <cellStyle name="Comma 2" xfId="2"/>
    <cellStyle name="Comma 2 2" xfId="4"/>
    <cellStyle name="Normal" xfId="0" builtinId="0"/>
    <cellStyle name="Normal 2" xfId="1"/>
    <cellStyle name="Normal 2 2" xfId="12"/>
    <cellStyle name="Normal 2 3" xfId="9"/>
    <cellStyle name="Normal 2 4" xfId="8"/>
    <cellStyle name="Normal 2 5" xfId="5"/>
    <cellStyle name="Normal 3" xfId="6"/>
    <cellStyle name="Normal 3 2" xfId="14"/>
    <cellStyle name="Normal 3 3" xfId="11"/>
    <cellStyle name="Normal 4" xfId="7"/>
    <cellStyle name="Normal 4 2" xfId="15"/>
    <cellStyle name="Normal 4 3" xfId="10"/>
    <cellStyle name="Normal 5" xfId="3"/>
    <cellStyle name="Normal 5 2" xfId="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44"/>
  <sheetViews>
    <sheetView tabSelected="1" workbookViewId="0">
      <pane ySplit="1" topLeftCell="A2" activePane="bottomLeft" state="frozen"/>
      <selection pane="bottomLeft" activeCell="K21" sqref="K21"/>
    </sheetView>
  </sheetViews>
  <sheetFormatPr defaultRowHeight="12.75"/>
  <cols>
    <col min="1" max="1" width="9.140625" style="4"/>
    <col min="2" max="2" width="29.7109375" style="4" customWidth="1"/>
    <col min="3" max="3" width="29.42578125" style="4" customWidth="1"/>
    <col min="4" max="4" width="10.5703125" style="4" bestFit="1" customWidth="1"/>
    <col min="5" max="5" width="13.5703125" style="4" customWidth="1"/>
    <col min="6" max="6" width="13.85546875" style="4" customWidth="1"/>
    <col min="7" max="7" width="11.42578125" style="4" customWidth="1"/>
    <col min="8" max="9" width="13.28515625" style="4" customWidth="1"/>
    <col min="10" max="10" width="10" style="4" bestFit="1" customWidth="1"/>
    <col min="11" max="16384" width="9.140625" style="4"/>
  </cols>
  <sheetData>
    <row r="1" spans="1:11" ht="25.5">
      <c r="A1" s="1" t="s">
        <v>8</v>
      </c>
      <c r="B1" s="1" t="s">
        <v>0</v>
      </c>
      <c r="C1" s="1" t="s">
        <v>1</v>
      </c>
      <c r="D1" s="1" t="s">
        <v>19</v>
      </c>
      <c r="E1" s="5" t="s">
        <v>21</v>
      </c>
      <c r="F1" s="6" t="s">
        <v>22</v>
      </c>
      <c r="G1" s="7" t="s">
        <v>23</v>
      </c>
      <c r="H1" s="5" t="s">
        <v>24</v>
      </c>
      <c r="I1" s="6" t="s">
        <v>25</v>
      </c>
      <c r="J1" s="5" t="s">
        <v>26</v>
      </c>
    </row>
    <row r="2" spans="1:11" s="56" customFormat="1">
      <c r="A2" s="47" t="s">
        <v>9</v>
      </c>
      <c r="B2" s="53" t="s">
        <v>217</v>
      </c>
      <c r="C2" s="53" t="s">
        <v>218</v>
      </c>
      <c r="D2" s="54">
        <f>'Poppleton Creek'!I56</f>
        <v>629.0646210000001</v>
      </c>
      <c r="E2" s="28">
        <f>'Poppleton Creek'!K56</f>
        <v>2880.3999999999996</v>
      </c>
      <c r="F2" s="55">
        <f>'Wet Detention Calcs'!B5</f>
        <v>0.40600000000000003</v>
      </c>
      <c r="G2" s="28">
        <f>ROUND(E2*F2,1)</f>
        <v>1169.4000000000001</v>
      </c>
      <c r="H2" s="28">
        <f>'Poppleton Creek'!L56</f>
        <v>615.19999999999993</v>
      </c>
      <c r="I2" s="55">
        <f>'Wet Detention Calcs'!B6</f>
        <v>0.71700000000000008</v>
      </c>
      <c r="J2" s="28">
        <f>ROUND(H2*I2,1)</f>
        <v>441.1</v>
      </c>
      <c r="K2" s="19"/>
    </row>
    <row r="3" spans="1:11" ht="25.5">
      <c r="A3" s="46" t="s">
        <v>10</v>
      </c>
      <c r="B3" s="47" t="s">
        <v>2</v>
      </c>
      <c r="C3" s="47" t="s">
        <v>44</v>
      </c>
      <c r="D3" s="39">
        <f>'Haney Creek'!I64</f>
        <v>1488.8122619999995</v>
      </c>
      <c r="E3" s="29">
        <f>'Haney Creek'!J64</f>
        <v>1522.3067331238676</v>
      </c>
      <c r="F3" s="21">
        <v>0</v>
      </c>
      <c r="G3" s="29">
        <f>ROUND(E3*F3,1)</f>
        <v>0</v>
      </c>
      <c r="H3" s="29">
        <f>'Haney Creek'!L64</f>
        <v>747.0999999999998</v>
      </c>
      <c r="I3" s="21">
        <v>0</v>
      </c>
      <c r="J3" s="29">
        <f>ROUND(H3*I3,1)</f>
        <v>0</v>
      </c>
      <c r="K3" s="19" t="s">
        <v>38</v>
      </c>
    </row>
    <row r="4" spans="1:11">
      <c r="A4" s="45" t="s">
        <v>11</v>
      </c>
      <c r="B4" s="45" t="s">
        <v>3</v>
      </c>
      <c r="C4" s="45" t="s">
        <v>37</v>
      </c>
      <c r="D4" s="44">
        <f>'Fraizer Creek'!I38</f>
        <v>500.52572000000004</v>
      </c>
      <c r="E4" s="42">
        <f>'Fraizer Creek'!K38</f>
        <v>2285.6999999999994</v>
      </c>
      <c r="F4" s="43"/>
      <c r="G4" s="42"/>
      <c r="H4" s="42">
        <f>'Fraizer Creek'!L38</f>
        <v>489.1</v>
      </c>
      <c r="I4" s="43"/>
      <c r="J4" s="42"/>
      <c r="K4" s="19" t="s">
        <v>39</v>
      </c>
    </row>
    <row r="5" spans="1:11">
      <c r="A5" s="46" t="s">
        <v>12</v>
      </c>
      <c r="B5" s="48" t="s">
        <v>36</v>
      </c>
      <c r="C5" s="49" t="s">
        <v>35</v>
      </c>
      <c r="D5" s="40">
        <f>'Aiport Ditch'!I36</f>
        <v>893.75105600000018</v>
      </c>
      <c r="E5" s="29">
        <f>'Aiport Ditch'!K36</f>
        <v>4423.9000000000005</v>
      </c>
      <c r="F5" s="21">
        <v>0</v>
      </c>
      <c r="G5" s="29">
        <f>ROUND(E5*F5,1)</f>
        <v>0</v>
      </c>
      <c r="H5" s="29">
        <f>'Aiport Ditch'!L36</f>
        <v>886.60000000000014</v>
      </c>
      <c r="I5" s="21">
        <v>0</v>
      </c>
      <c r="J5" s="29">
        <f>ROUND(H5*I5,1)</f>
        <v>0</v>
      </c>
      <c r="K5" s="19" t="s">
        <v>34</v>
      </c>
    </row>
    <row r="6" spans="1:11">
      <c r="A6" s="45" t="s">
        <v>13</v>
      </c>
      <c r="B6" s="50" t="s">
        <v>4</v>
      </c>
      <c r="C6" s="45" t="s">
        <v>5</v>
      </c>
      <c r="D6" s="44">
        <f>'Crescent Basin'!I11</f>
        <v>58.518700999999993</v>
      </c>
      <c r="E6" s="42">
        <f>'Crescent Basin'!K11</f>
        <v>267</v>
      </c>
      <c r="F6" s="43"/>
      <c r="G6" s="42"/>
      <c r="H6" s="42">
        <f>'Crescent Basin'!L11</f>
        <v>56.3</v>
      </c>
      <c r="I6" s="43"/>
      <c r="J6" s="42"/>
      <c r="K6" s="19" t="s">
        <v>43</v>
      </c>
    </row>
    <row r="7" spans="1:11">
      <c r="A7" s="46" t="s">
        <v>14</v>
      </c>
      <c r="B7" s="51" t="s">
        <v>6</v>
      </c>
      <c r="C7" s="46" t="s">
        <v>40</v>
      </c>
      <c r="D7" s="38">
        <f>'Krueger Creek'!I17</f>
        <v>309.61606099999995</v>
      </c>
      <c r="E7" s="28">
        <f>'Krueger Creek'!K17</f>
        <v>1450.2999999999997</v>
      </c>
      <c r="F7" s="21">
        <v>5.0000000000000001E-3</v>
      </c>
      <c r="G7" s="29">
        <f>ROUND(E7*F7,1)</f>
        <v>7.3</v>
      </c>
      <c r="H7" s="29">
        <f>'Krueger Creek'!L17</f>
        <v>302.00000000000006</v>
      </c>
      <c r="I7" s="21">
        <v>2.3E-2</v>
      </c>
      <c r="J7" s="29">
        <f>ROUND(H7*I7,1)</f>
        <v>6.9</v>
      </c>
      <c r="K7" s="20"/>
    </row>
    <row r="8" spans="1:11" ht="38.25">
      <c r="A8" s="45" t="s">
        <v>15</v>
      </c>
      <c r="B8" s="45" t="s">
        <v>7</v>
      </c>
      <c r="C8" s="45" t="s">
        <v>41</v>
      </c>
      <c r="D8" s="41"/>
      <c r="E8" s="42"/>
      <c r="F8" s="43"/>
      <c r="G8" s="42"/>
      <c r="H8" s="42"/>
      <c r="I8" s="43"/>
      <c r="J8" s="42"/>
      <c r="K8" s="19" t="s">
        <v>42</v>
      </c>
    </row>
    <row r="9" spans="1:11">
      <c r="A9" s="46" t="s">
        <v>16</v>
      </c>
      <c r="B9" s="47" t="s">
        <v>46</v>
      </c>
      <c r="C9" s="46" t="s">
        <v>31</v>
      </c>
      <c r="D9" s="37" t="s">
        <v>32</v>
      </c>
      <c r="E9" s="28" t="s">
        <v>32</v>
      </c>
      <c r="F9" s="21" t="s">
        <v>32</v>
      </c>
      <c r="G9" s="29">
        <v>275</v>
      </c>
      <c r="H9" s="29" t="s">
        <v>32</v>
      </c>
      <c r="I9" s="21" t="s">
        <v>32</v>
      </c>
      <c r="J9" s="29">
        <v>176</v>
      </c>
      <c r="K9" s="20"/>
    </row>
    <row r="10" spans="1:11" ht="25.5">
      <c r="A10" s="46" t="s">
        <v>17</v>
      </c>
      <c r="B10" s="47" t="s">
        <v>33</v>
      </c>
      <c r="C10" s="46" t="s">
        <v>30</v>
      </c>
      <c r="D10" s="37" t="s">
        <v>32</v>
      </c>
      <c r="E10" s="28" t="s">
        <v>32</v>
      </c>
      <c r="F10" s="21" t="s">
        <v>32</v>
      </c>
      <c r="G10" s="29">
        <v>54</v>
      </c>
      <c r="H10" s="29" t="s">
        <v>32</v>
      </c>
      <c r="I10" s="21" t="s">
        <v>32</v>
      </c>
      <c r="J10" s="29">
        <v>33</v>
      </c>
      <c r="K10" s="20"/>
    </row>
    <row r="11" spans="1:11" ht="51">
      <c r="A11" s="46" t="s">
        <v>18</v>
      </c>
      <c r="B11" s="47" t="s">
        <v>45</v>
      </c>
      <c r="C11" s="47" t="s">
        <v>20</v>
      </c>
      <c r="D11" s="38" t="s">
        <v>32</v>
      </c>
      <c r="E11" s="28">
        <f>Education!J76</f>
        <v>7370.0234719522596</v>
      </c>
      <c r="F11" s="21">
        <v>0.04</v>
      </c>
      <c r="G11" s="29">
        <f>ROUND(E11*F11,1)</f>
        <v>294.8</v>
      </c>
      <c r="H11" s="29">
        <f>Education!K76</f>
        <v>1627.6211296994234</v>
      </c>
      <c r="I11" s="21">
        <v>0.04</v>
      </c>
      <c r="J11" s="29">
        <f>ROUND(H11*I11, 1)</f>
        <v>65.099999999999994</v>
      </c>
      <c r="K11" s="20"/>
    </row>
    <row r="12" spans="1:11">
      <c r="A12" s="47" t="s">
        <v>47</v>
      </c>
      <c r="B12" s="47" t="s">
        <v>58</v>
      </c>
      <c r="C12" s="47" t="s">
        <v>56</v>
      </c>
      <c r="D12" s="54">
        <f>'North Point'!I62</f>
        <v>1083.8075420000002</v>
      </c>
      <c r="E12" s="28">
        <f>'North Point'!K62</f>
        <v>4875.0999999999976</v>
      </c>
      <c r="F12" s="55">
        <v>5.0000000000000001E-3</v>
      </c>
      <c r="G12" s="28">
        <f>ROUND(E12*F12,1)</f>
        <v>24.4</v>
      </c>
      <c r="H12" s="28">
        <f>'North Point'!L62</f>
        <v>1011.4999999999998</v>
      </c>
      <c r="I12" s="55">
        <v>2.3E-2</v>
      </c>
      <c r="J12" s="28">
        <f>ROUND(H12*I12, 1)</f>
        <v>23.3</v>
      </c>
      <c r="K12" s="19"/>
    </row>
    <row r="13" spans="1:11">
      <c r="A13" s="47" t="s">
        <v>48</v>
      </c>
      <c r="B13" s="47" t="s">
        <v>57</v>
      </c>
      <c r="C13" s="47" t="s">
        <v>56</v>
      </c>
      <c r="D13" s="54">
        <f>Anchorage!I6</f>
        <v>21.278238000000002</v>
      </c>
      <c r="E13" s="28">
        <f>Anchorage!K6</f>
        <v>91.700000000000017</v>
      </c>
      <c r="F13" s="55">
        <v>5.0000000000000001E-3</v>
      </c>
      <c r="G13" s="28">
        <f>ROUND(E13*F13,1)</f>
        <v>0.5</v>
      </c>
      <c r="H13" s="28">
        <f>Anchorage!L6</f>
        <v>18.7</v>
      </c>
      <c r="I13" s="55">
        <v>2.3E-2</v>
      </c>
      <c r="J13" s="28">
        <f>ROUND(H13*I13, 1)</f>
        <v>0.4</v>
      </c>
      <c r="K13" s="19"/>
    </row>
    <row r="14" spans="1:11">
      <c r="A14" s="45" t="s">
        <v>49</v>
      </c>
      <c r="B14" s="45" t="s">
        <v>59</v>
      </c>
      <c r="C14" s="45" t="s">
        <v>60</v>
      </c>
      <c r="D14" s="41">
        <f>'Fork Road'!I16</f>
        <v>36.862349217999999</v>
      </c>
      <c r="E14" s="42">
        <f>'Fork Road'!K16</f>
        <v>149.69999999999999</v>
      </c>
      <c r="F14" s="43"/>
      <c r="G14" s="42"/>
      <c r="H14" s="42">
        <f>'Fork Road'!L16</f>
        <v>34.099999999999994</v>
      </c>
      <c r="I14" s="43"/>
      <c r="J14" s="42"/>
      <c r="K14" s="19" t="s">
        <v>211</v>
      </c>
    </row>
    <row r="15" spans="1:11" ht="25.5">
      <c r="A15" s="45" t="s">
        <v>50</v>
      </c>
      <c r="B15" s="45" t="s">
        <v>61</v>
      </c>
      <c r="C15" s="45" t="s">
        <v>62</v>
      </c>
      <c r="D15" s="41">
        <f>Downtown!I12</f>
        <v>116.60467199999998</v>
      </c>
      <c r="E15" s="42">
        <f>Downtown!K12</f>
        <v>483.50000000000011</v>
      </c>
      <c r="F15" s="43">
        <v>5.0000000000000001E-3</v>
      </c>
      <c r="G15" s="42">
        <f>ROUND(E15*F15,1)</f>
        <v>2.4</v>
      </c>
      <c r="H15" s="42">
        <f>Downtown!L12</f>
        <v>100.10000000000001</v>
      </c>
      <c r="I15" s="43">
        <v>2.3E-2</v>
      </c>
      <c r="J15" s="42">
        <f>ROUND(H15*I15, 1)</f>
        <v>2.2999999999999998</v>
      </c>
      <c r="K15" s="19" t="s">
        <v>228</v>
      </c>
    </row>
    <row r="16" spans="1:11">
      <c r="A16" s="47" t="s">
        <v>51</v>
      </c>
      <c r="B16" s="47" t="s">
        <v>63</v>
      </c>
      <c r="C16" s="47" t="s">
        <v>64</v>
      </c>
      <c r="D16" s="54">
        <f>Hildebrad!I10</f>
        <v>66.860800999999995</v>
      </c>
      <c r="E16" s="28">
        <f>Hildebrad!K10</f>
        <v>294.30000000000007</v>
      </c>
      <c r="F16" s="55">
        <v>0</v>
      </c>
      <c r="G16" s="28">
        <f>ROUND(E16*F16,1)</f>
        <v>0</v>
      </c>
      <c r="H16" s="28">
        <f>Hildebrad!L10</f>
        <v>61.100000000000009</v>
      </c>
      <c r="I16" s="55">
        <v>0.1</v>
      </c>
      <c r="J16" s="28">
        <f>ROUND(H16*I16, 1)</f>
        <v>6.1</v>
      </c>
      <c r="K16" s="19"/>
    </row>
    <row r="17" spans="1:11">
      <c r="A17" s="46" t="s">
        <v>52</v>
      </c>
      <c r="B17" s="47" t="s">
        <v>65</v>
      </c>
      <c r="C17" s="47" t="s">
        <v>66</v>
      </c>
      <c r="D17" s="38">
        <f>Landfill!I13</f>
        <v>70.980885999999998</v>
      </c>
      <c r="E17" s="28">
        <f>Landfill!K13</f>
        <v>166.8</v>
      </c>
      <c r="F17" s="21">
        <v>1</v>
      </c>
      <c r="G17" s="28">
        <f>ROUND(E17*F17,1)</f>
        <v>166.8</v>
      </c>
      <c r="H17" s="29">
        <f>Landfill!L13</f>
        <v>25.799999999999997</v>
      </c>
      <c r="I17" s="21">
        <v>1</v>
      </c>
      <c r="J17" s="28">
        <f>ROUND(H17*I17, 1)</f>
        <v>25.8</v>
      </c>
      <c r="K17" s="20"/>
    </row>
    <row r="18" spans="1:11">
      <c r="A18" s="45" t="s">
        <v>53</v>
      </c>
      <c r="B18" s="45" t="s">
        <v>67</v>
      </c>
      <c r="C18" s="45" t="s">
        <v>60</v>
      </c>
      <c r="D18" s="41">
        <f>'Woods Point'!I20</f>
        <v>339.79627999999991</v>
      </c>
      <c r="E18" s="42">
        <f>'Woods Point'!K20</f>
        <v>1895.3</v>
      </c>
      <c r="F18" s="43"/>
      <c r="G18" s="42"/>
      <c r="H18" s="42">
        <f>'Woods Point'!L20</f>
        <v>439.9</v>
      </c>
      <c r="I18" s="43"/>
      <c r="J18" s="42"/>
      <c r="K18" s="19" t="s">
        <v>211</v>
      </c>
    </row>
    <row r="19" spans="1:11">
      <c r="A19" s="47" t="s">
        <v>54</v>
      </c>
      <c r="B19" s="47" t="s">
        <v>68</v>
      </c>
      <c r="C19" s="53" t="s">
        <v>40</v>
      </c>
      <c r="D19" s="54">
        <f>'South Fork'!I63</f>
        <v>662.82039500000008</v>
      </c>
      <c r="E19" s="28">
        <f>'South Fork'!K63</f>
        <v>3133.1</v>
      </c>
      <c r="F19" s="55">
        <v>5.0000000000000001E-3</v>
      </c>
      <c r="G19" s="28">
        <f>ROUND(E19*F19,1)</f>
        <v>15.7</v>
      </c>
      <c r="H19" s="28">
        <f>'South Fork'!L63</f>
        <v>665.60000000000025</v>
      </c>
      <c r="I19" s="55">
        <v>2.3E-2</v>
      </c>
      <c r="J19" s="28">
        <f>ROUND(H19*I19, 1)</f>
        <v>15.3</v>
      </c>
      <c r="K19" s="19"/>
    </row>
    <row r="20" spans="1:11" ht="25.5">
      <c r="A20" s="45" t="s">
        <v>55</v>
      </c>
      <c r="B20" s="45" t="s">
        <v>69</v>
      </c>
      <c r="C20" s="45" t="s">
        <v>70</v>
      </c>
      <c r="D20" s="41"/>
      <c r="E20" s="42"/>
      <c r="F20" s="43"/>
      <c r="G20" s="42"/>
      <c r="H20" s="42"/>
      <c r="I20" s="43"/>
      <c r="J20" s="42"/>
      <c r="K20" s="19" t="s">
        <v>229</v>
      </c>
    </row>
    <row r="21" spans="1:11">
      <c r="A21" s="2"/>
      <c r="B21" s="2"/>
      <c r="C21" s="2"/>
      <c r="D21" s="2"/>
    </row>
    <row r="22" spans="1:11" ht="15">
      <c r="A22" s="2"/>
      <c r="B22" s="2"/>
      <c r="C22" s="2"/>
      <c r="D22" s="2"/>
      <c r="F22" s="8"/>
      <c r="G22" s="9" t="s">
        <v>27</v>
      </c>
      <c r="H22" s="10"/>
      <c r="I22" s="11"/>
      <c r="J22" s="12" t="s">
        <v>28</v>
      </c>
    </row>
    <row r="23" spans="1:11">
      <c r="A23" s="2"/>
      <c r="B23" s="2"/>
      <c r="C23" s="2"/>
      <c r="D23" s="2"/>
      <c r="F23" s="13" t="s">
        <v>29</v>
      </c>
      <c r="G23" s="14">
        <f>SUM(G2:G20)</f>
        <v>2010.3000000000002</v>
      </c>
      <c r="H23" s="15"/>
      <c r="I23" s="15"/>
      <c r="J23" s="16">
        <f>SUM(J2:J20)</f>
        <v>795.29999999999984</v>
      </c>
    </row>
    <row r="24" spans="1:11">
      <c r="A24" s="2"/>
      <c r="B24" s="2"/>
      <c r="C24" s="2"/>
      <c r="D24" s="2"/>
      <c r="F24" s="13"/>
      <c r="G24" s="16"/>
      <c r="H24" s="16"/>
      <c r="I24" s="16"/>
      <c r="J24" s="16"/>
    </row>
    <row r="25" spans="1:11">
      <c r="A25" s="2"/>
      <c r="B25" s="2"/>
      <c r="C25" s="2"/>
      <c r="D25" s="2"/>
      <c r="F25" s="13"/>
      <c r="G25" s="17"/>
      <c r="H25" s="16"/>
      <c r="I25" s="16"/>
      <c r="J25" s="17"/>
    </row>
    <row r="26" spans="1:11">
      <c r="A26" s="2"/>
      <c r="B26" s="2"/>
      <c r="C26" s="2"/>
      <c r="D26" s="2"/>
    </row>
    <row r="27" spans="1:11">
      <c r="A27" s="2"/>
      <c r="B27" s="2"/>
      <c r="C27" s="2"/>
      <c r="D27" s="2"/>
    </row>
    <row r="28" spans="1:11">
      <c r="A28" s="2"/>
      <c r="B28" s="2"/>
      <c r="C28" s="2"/>
      <c r="D28" s="2"/>
    </row>
    <row r="29" spans="1:11">
      <c r="A29" s="2"/>
      <c r="B29" s="2"/>
      <c r="C29" s="2"/>
      <c r="D29" s="2"/>
    </row>
    <row r="30" spans="1:11">
      <c r="A30" s="2"/>
      <c r="B30" s="2"/>
      <c r="C30" s="2"/>
      <c r="D30" s="2"/>
    </row>
    <row r="31" spans="1:11">
      <c r="A31" s="3"/>
      <c r="B31" s="2"/>
      <c r="C31" s="2"/>
      <c r="D31" s="2"/>
    </row>
    <row r="32" spans="1:11">
      <c r="A32" s="3"/>
      <c r="B32" s="2"/>
      <c r="C32" s="2"/>
      <c r="D32" s="2"/>
    </row>
    <row r="33" spans="1:4">
      <c r="A33" s="2"/>
      <c r="B33" s="2"/>
      <c r="C33" s="2"/>
      <c r="D33" s="2"/>
    </row>
    <row r="34" spans="1:4">
      <c r="A34" s="2"/>
      <c r="B34" s="2"/>
      <c r="C34" s="2"/>
      <c r="D34" s="2"/>
    </row>
    <row r="35" spans="1:4">
      <c r="A35" s="2"/>
      <c r="B35" s="2"/>
      <c r="C35" s="2"/>
      <c r="D35" s="2"/>
    </row>
    <row r="36" spans="1:4">
      <c r="A36" s="2"/>
      <c r="B36" s="2"/>
      <c r="C36" s="2"/>
      <c r="D36" s="2"/>
    </row>
    <row r="37" spans="1:4">
      <c r="A37" s="2"/>
      <c r="B37" s="2"/>
      <c r="C37" s="2"/>
      <c r="D37" s="2"/>
    </row>
    <row r="38" spans="1:4">
      <c r="A38" s="2"/>
      <c r="B38" s="2"/>
      <c r="C38" s="2"/>
      <c r="D38" s="2"/>
    </row>
    <row r="39" spans="1:4">
      <c r="A39" s="2"/>
      <c r="B39" s="2"/>
      <c r="C39" s="2"/>
      <c r="D39" s="2"/>
    </row>
    <row r="40" spans="1:4">
      <c r="A40" s="2"/>
      <c r="B40" s="2"/>
      <c r="C40" s="2"/>
      <c r="D40" s="2"/>
    </row>
    <row r="41" spans="1:4">
      <c r="A41" s="2"/>
      <c r="B41" s="2"/>
      <c r="C41" s="2"/>
      <c r="D41" s="2"/>
    </row>
    <row r="42" spans="1:4">
      <c r="A42" s="2"/>
      <c r="B42" s="2"/>
      <c r="C42" s="2"/>
      <c r="D42" s="2"/>
    </row>
    <row r="43" spans="1:4">
      <c r="A43" s="2"/>
      <c r="B43" s="2"/>
      <c r="C43" s="2"/>
      <c r="D43" s="2"/>
    </row>
    <row r="44" spans="1:4">
      <c r="A44" s="2"/>
      <c r="B44" s="2"/>
      <c r="C44" s="2"/>
      <c r="D44" s="2"/>
    </row>
    <row r="45" spans="1:4">
      <c r="A45" s="2"/>
      <c r="B45" s="2"/>
      <c r="C45" s="2"/>
      <c r="D45" s="2"/>
    </row>
    <row r="46" spans="1:4">
      <c r="A46" s="2"/>
      <c r="B46" s="2"/>
      <c r="C46" s="2"/>
      <c r="D46" s="2"/>
    </row>
    <row r="47" spans="1:4">
      <c r="A47" s="2"/>
      <c r="B47" s="2"/>
      <c r="C47" s="2"/>
      <c r="D47" s="2"/>
    </row>
    <row r="48" spans="1:4">
      <c r="A48" s="2"/>
      <c r="B48" s="2"/>
      <c r="C48" s="2"/>
      <c r="D48" s="2"/>
    </row>
    <row r="49" spans="1:4">
      <c r="A49" s="2"/>
      <c r="B49" s="2"/>
      <c r="C49" s="2"/>
      <c r="D49" s="2"/>
    </row>
    <row r="50" spans="1:4">
      <c r="A50" s="2"/>
      <c r="B50" s="2"/>
      <c r="C50" s="2"/>
      <c r="D50" s="2"/>
    </row>
    <row r="51" spans="1:4">
      <c r="A51" s="2"/>
      <c r="B51" s="2"/>
      <c r="C51" s="2"/>
      <c r="D51" s="2"/>
    </row>
    <row r="52" spans="1:4">
      <c r="A52" s="2"/>
      <c r="B52" s="2"/>
      <c r="C52" s="2"/>
      <c r="D52" s="2"/>
    </row>
    <row r="53" spans="1:4">
      <c r="A53" s="2"/>
      <c r="B53" s="2"/>
      <c r="C53" s="2"/>
      <c r="D53" s="2"/>
    </row>
    <row r="54" spans="1:4">
      <c r="A54" s="2"/>
      <c r="B54" s="2"/>
      <c r="C54" s="2"/>
      <c r="D54" s="2"/>
    </row>
    <row r="55" spans="1:4">
      <c r="A55" s="2"/>
      <c r="B55" s="2"/>
      <c r="C55" s="2"/>
      <c r="D55" s="2"/>
    </row>
    <row r="56" spans="1:4">
      <c r="A56" s="2"/>
      <c r="B56" s="2"/>
      <c r="C56" s="2"/>
      <c r="D56" s="2"/>
    </row>
    <row r="57" spans="1:4">
      <c r="A57" s="2"/>
      <c r="B57" s="2"/>
      <c r="C57" s="2"/>
      <c r="D57" s="2"/>
    </row>
    <row r="58" spans="1:4">
      <c r="A58" s="2"/>
      <c r="B58" s="2"/>
      <c r="C58" s="2"/>
      <c r="D58" s="2"/>
    </row>
    <row r="59" spans="1:4">
      <c r="A59" s="2"/>
      <c r="B59" s="2"/>
      <c r="C59" s="2"/>
      <c r="D59" s="2"/>
    </row>
    <row r="60" spans="1:4">
      <c r="A60" s="2"/>
      <c r="B60" s="2"/>
      <c r="C60" s="2"/>
      <c r="D60" s="2"/>
    </row>
    <row r="61" spans="1:4">
      <c r="A61" s="2"/>
      <c r="B61" s="2"/>
      <c r="C61" s="2"/>
      <c r="D61" s="2"/>
    </row>
    <row r="62" spans="1:4">
      <c r="A62" s="2"/>
      <c r="B62" s="2"/>
      <c r="C62" s="2"/>
      <c r="D62" s="2"/>
    </row>
    <row r="63" spans="1:4">
      <c r="A63" s="2"/>
      <c r="B63" s="2"/>
      <c r="C63" s="2"/>
      <c r="D63" s="2"/>
    </row>
    <row r="64" spans="1:4">
      <c r="A64" s="2"/>
      <c r="B64" s="2"/>
      <c r="C64" s="2"/>
      <c r="D64" s="2"/>
    </row>
    <row r="65" spans="1:4">
      <c r="A65" s="2"/>
      <c r="B65" s="2"/>
      <c r="C65" s="2"/>
      <c r="D65" s="2"/>
    </row>
    <row r="66" spans="1:4">
      <c r="A66" s="2"/>
      <c r="B66" s="2"/>
      <c r="C66" s="2"/>
      <c r="D66" s="2"/>
    </row>
    <row r="67" spans="1:4">
      <c r="A67" s="2"/>
      <c r="B67" s="2"/>
      <c r="C67" s="2"/>
      <c r="D67" s="2"/>
    </row>
    <row r="68" spans="1:4">
      <c r="A68" s="2"/>
      <c r="B68" s="2"/>
      <c r="C68" s="2"/>
      <c r="D68" s="2"/>
    </row>
    <row r="69" spans="1:4">
      <c r="A69" s="2"/>
      <c r="B69" s="2"/>
      <c r="C69" s="2"/>
      <c r="D69" s="2"/>
    </row>
    <row r="70" spans="1:4">
      <c r="A70" s="2"/>
      <c r="B70" s="2"/>
      <c r="C70" s="2"/>
      <c r="D70" s="2"/>
    </row>
    <row r="71" spans="1:4">
      <c r="A71" s="2"/>
      <c r="B71" s="2"/>
      <c r="C71" s="2"/>
      <c r="D71" s="2"/>
    </row>
    <row r="72" spans="1:4">
      <c r="A72" s="2"/>
      <c r="B72" s="2"/>
      <c r="C72" s="2"/>
      <c r="D72" s="2"/>
    </row>
    <row r="73" spans="1:4">
      <c r="A73" s="2"/>
      <c r="B73" s="2"/>
      <c r="C73" s="2"/>
      <c r="D73" s="2"/>
    </row>
    <row r="74" spans="1:4">
      <c r="A74" s="2"/>
      <c r="B74" s="2"/>
      <c r="C74" s="2"/>
      <c r="D74" s="2"/>
    </row>
    <row r="75" spans="1:4">
      <c r="A75" s="2"/>
      <c r="B75" s="2"/>
      <c r="C75" s="2"/>
      <c r="D75" s="2"/>
    </row>
    <row r="76" spans="1:4">
      <c r="A76" s="2"/>
      <c r="B76" s="2"/>
      <c r="C76" s="2"/>
      <c r="D76" s="2"/>
    </row>
    <row r="77" spans="1:4">
      <c r="A77" s="2"/>
      <c r="B77" s="2"/>
      <c r="C77" s="2"/>
      <c r="D77" s="2"/>
    </row>
    <row r="78" spans="1:4">
      <c r="A78" s="2"/>
      <c r="B78" s="2"/>
      <c r="C78" s="2"/>
      <c r="D78" s="2"/>
    </row>
    <row r="79" spans="1:4">
      <c r="A79" s="2"/>
      <c r="B79" s="2"/>
      <c r="C79" s="2"/>
      <c r="D79" s="2"/>
    </row>
    <row r="80" spans="1:4">
      <c r="A80" s="2"/>
      <c r="B80" s="2"/>
      <c r="C80" s="2"/>
      <c r="D80" s="2"/>
    </row>
    <row r="81" spans="1:4">
      <c r="A81" s="2"/>
      <c r="B81" s="2"/>
      <c r="C81" s="2"/>
      <c r="D81" s="2"/>
    </row>
    <row r="82" spans="1:4">
      <c r="A82" s="2"/>
      <c r="B82" s="2"/>
      <c r="C82" s="2"/>
      <c r="D82" s="2"/>
    </row>
    <row r="83" spans="1:4">
      <c r="A83" s="2"/>
      <c r="B83" s="2"/>
      <c r="C83" s="2"/>
      <c r="D83" s="2"/>
    </row>
    <row r="84" spans="1:4">
      <c r="A84" s="2"/>
      <c r="B84" s="2"/>
      <c r="C84" s="2"/>
      <c r="D84" s="2"/>
    </row>
    <row r="85" spans="1:4">
      <c r="A85" s="2"/>
      <c r="B85" s="2"/>
      <c r="C85" s="2"/>
      <c r="D85" s="2"/>
    </row>
    <row r="86" spans="1:4">
      <c r="A86" s="2"/>
      <c r="B86" s="2"/>
      <c r="C86" s="2"/>
      <c r="D86" s="2"/>
    </row>
    <row r="87" spans="1:4">
      <c r="A87" s="2"/>
      <c r="B87" s="2"/>
      <c r="C87" s="2"/>
      <c r="D87" s="2"/>
    </row>
    <row r="88" spans="1:4">
      <c r="A88" s="2"/>
      <c r="B88" s="2"/>
      <c r="C88" s="2"/>
      <c r="D88" s="2"/>
    </row>
    <row r="89" spans="1:4">
      <c r="A89" s="2"/>
      <c r="B89" s="2"/>
      <c r="C89" s="2"/>
      <c r="D89" s="2"/>
    </row>
    <row r="90" spans="1:4">
      <c r="A90" s="2"/>
      <c r="B90" s="2"/>
      <c r="C90" s="2"/>
      <c r="D90" s="2"/>
    </row>
    <row r="91" spans="1:4">
      <c r="A91" s="2"/>
      <c r="B91" s="2"/>
      <c r="C91" s="2"/>
      <c r="D91" s="2"/>
    </row>
    <row r="92" spans="1:4">
      <c r="A92" s="2"/>
      <c r="B92" s="2"/>
      <c r="C92" s="2"/>
      <c r="D92" s="2"/>
    </row>
    <row r="93" spans="1:4">
      <c r="A93" s="2"/>
      <c r="B93" s="2"/>
      <c r="C93" s="2"/>
      <c r="D93" s="2"/>
    </row>
    <row r="94" spans="1:4">
      <c r="A94" s="2"/>
      <c r="B94" s="2"/>
      <c r="C94" s="2"/>
      <c r="D94" s="2"/>
    </row>
    <row r="95" spans="1:4">
      <c r="A95" s="2"/>
      <c r="B95" s="2"/>
      <c r="C95" s="2"/>
      <c r="D95" s="2"/>
    </row>
    <row r="96" spans="1:4">
      <c r="A96" s="2"/>
      <c r="B96" s="2"/>
      <c r="C96" s="2"/>
      <c r="D96" s="2"/>
    </row>
    <row r="97" spans="1:4">
      <c r="A97" s="2"/>
      <c r="B97" s="2"/>
      <c r="C97" s="2"/>
      <c r="D97" s="2"/>
    </row>
    <row r="98" spans="1:4">
      <c r="A98" s="2"/>
      <c r="B98" s="2"/>
      <c r="C98" s="2"/>
      <c r="D98" s="2"/>
    </row>
    <row r="99" spans="1:4">
      <c r="A99" s="2"/>
      <c r="B99" s="2"/>
      <c r="C99" s="2"/>
      <c r="D99" s="2"/>
    </row>
    <row r="100" spans="1:4">
      <c r="A100" s="2"/>
      <c r="B100" s="2"/>
      <c r="C100" s="2"/>
      <c r="D100" s="2"/>
    </row>
    <row r="101" spans="1:4">
      <c r="A101" s="2"/>
      <c r="B101" s="2"/>
      <c r="C101" s="2"/>
      <c r="D101" s="2"/>
    </row>
    <row r="102" spans="1:4">
      <c r="A102" s="2"/>
      <c r="B102" s="2"/>
      <c r="C102" s="2"/>
      <c r="D102" s="2"/>
    </row>
    <row r="103" spans="1:4">
      <c r="A103" s="2"/>
      <c r="B103" s="2"/>
      <c r="C103" s="2"/>
      <c r="D103" s="2"/>
    </row>
    <row r="104" spans="1:4">
      <c r="A104" s="2"/>
      <c r="B104" s="2"/>
      <c r="C104" s="2"/>
      <c r="D104" s="2"/>
    </row>
    <row r="105" spans="1:4">
      <c r="A105" s="2"/>
      <c r="B105" s="2"/>
      <c r="C105" s="2"/>
      <c r="D105" s="2"/>
    </row>
    <row r="106" spans="1:4">
      <c r="A106" s="2"/>
      <c r="B106" s="2"/>
      <c r="C106" s="2"/>
      <c r="D106" s="2"/>
    </row>
    <row r="107" spans="1:4">
      <c r="A107" s="2"/>
      <c r="B107" s="2"/>
      <c r="C107" s="2"/>
      <c r="D107" s="2"/>
    </row>
    <row r="108" spans="1:4">
      <c r="A108" s="2"/>
      <c r="B108" s="2"/>
      <c r="C108" s="2"/>
      <c r="D108" s="2"/>
    </row>
    <row r="109" spans="1:4">
      <c r="A109" s="2"/>
      <c r="B109" s="2"/>
      <c r="C109" s="2"/>
      <c r="D109" s="2"/>
    </row>
    <row r="110" spans="1:4">
      <c r="A110" s="2"/>
      <c r="B110" s="2"/>
      <c r="C110" s="2"/>
      <c r="D110" s="2"/>
    </row>
    <row r="111" spans="1:4">
      <c r="A111" s="2"/>
      <c r="B111" s="2"/>
      <c r="C111" s="2"/>
      <c r="D111" s="2"/>
    </row>
    <row r="112" spans="1:4">
      <c r="A112" s="2"/>
      <c r="B112" s="2"/>
      <c r="C112" s="2"/>
      <c r="D112" s="2"/>
    </row>
    <row r="113" spans="1:4">
      <c r="A113" s="2"/>
      <c r="B113" s="2"/>
      <c r="C113" s="2"/>
      <c r="D113" s="2"/>
    </row>
    <row r="114" spans="1:4">
      <c r="A114" s="2"/>
      <c r="B114" s="2"/>
      <c r="C114" s="2"/>
      <c r="D114" s="2"/>
    </row>
    <row r="115" spans="1:4">
      <c r="A115" s="2"/>
      <c r="B115" s="2"/>
      <c r="C115" s="2"/>
      <c r="D115" s="2"/>
    </row>
    <row r="116" spans="1:4">
      <c r="A116" s="2"/>
      <c r="B116" s="2"/>
      <c r="C116" s="2"/>
      <c r="D116" s="2"/>
    </row>
    <row r="117" spans="1:4">
      <c r="A117" s="2"/>
      <c r="B117" s="2"/>
      <c r="C117" s="2"/>
      <c r="D117" s="2"/>
    </row>
    <row r="118" spans="1:4">
      <c r="A118" s="2"/>
      <c r="B118" s="2"/>
      <c r="C118" s="2"/>
      <c r="D118" s="2"/>
    </row>
    <row r="119" spans="1:4">
      <c r="A119" s="2"/>
      <c r="B119" s="2"/>
      <c r="C119" s="2"/>
      <c r="D119" s="2"/>
    </row>
    <row r="120" spans="1:4">
      <c r="A120" s="2"/>
      <c r="B120" s="2"/>
      <c r="C120" s="2"/>
      <c r="D120" s="2"/>
    </row>
    <row r="121" spans="1:4">
      <c r="A121" s="2"/>
      <c r="B121" s="2"/>
      <c r="C121" s="2"/>
      <c r="D121" s="2"/>
    </row>
    <row r="122" spans="1:4">
      <c r="A122" s="2"/>
      <c r="B122" s="2"/>
      <c r="C122" s="2"/>
      <c r="D122" s="2"/>
    </row>
    <row r="123" spans="1:4">
      <c r="A123" s="2"/>
      <c r="B123" s="2"/>
      <c r="C123" s="2"/>
      <c r="D123" s="2"/>
    </row>
    <row r="124" spans="1:4">
      <c r="A124" s="2"/>
      <c r="B124" s="2"/>
      <c r="C124" s="2"/>
      <c r="D124" s="2"/>
    </row>
    <row r="125" spans="1:4">
      <c r="A125" s="2"/>
      <c r="B125" s="2"/>
      <c r="C125" s="2"/>
      <c r="D125" s="2"/>
    </row>
    <row r="126" spans="1:4">
      <c r="A126" s="2"/>
      <c r="B126" s="2"/>
      <c r="C126" s="2"/>
      <c r="D126" s="2"/>
    </row>
    <row r="127" spans="1:4">
      <c r="A127" s="2"/>
      <c r="B127" s="2"/>
      <c r="C127" s="2"/>
      <c r="D127" s="2"/>
    </row>
    <row r="128" spans="1:4">
      <c r="A128" s="2"/>
      <c r="B128" s="2"/>
      <c r="C128" s="2"/>
      <c r="D128" s="2"/>
    </row>
    <row r="129" spans="1:4">
      <c r="A129" s="2"/>
      <c r="B129" s="2"/>
      <c r="C129" s="2"/>
      <c r="D129" s="2"/>
    </row>
    <row r="130" spans="1:4">
      <c r="A130" s="2"/>
      <c r="B130" s="2"/>
      <c r="C130" s="2"/>
      <c r="D130" s="2"/>
    </row>
    <row r="131" spans="1:4">
      <c r="A131" s="2"/>
      <c r="B131" s="2"/>
      <c r="C131" s="2"/>
      <c r="D131" s="2"/>
    </row>
    <row r="132" spans="1:4">
      <c r="A132" s="2"/>
      <c r="B132" s="2"/>
      <c r="C132" s="2"/>
      <c r="D132" s="2"/>
    </row>
    <row r="133" spans="1:4">
      <c r="A133" s="2"/>
      <c r="B133" s="2"/>
      <c r="C133" s="2"/>
      <c r="D133" s="2"/>
    </row>
    <row r="134" spans="1:4">
      <c r="A134" s="2"/>
      <c r="B134" s="2"/>
      <c r="C134" s="2"/>
      <c r="D134" s="2"/>
    </row>
    <row r="135" spans="1:4">
      <c r="A135" s="2"/>
      <c r="B135" s="2"/>
      <c r="C135" s="2"/>
      <c r="D135" s="2"/>
    </row>
    <row r="136" spans="1:4">
      <c r="A136" s="2"/>
      <c r="B136" s="2"/>
      <c r="C136" s="2"/>
      <c r="D136" s="2"/>
    </row>
    <row r="137" spans="1:4">
      <c r="A137" s="2"/>
      <c r="B137" s="2"/>
      <c r="C137" s="2"/>
      <c r="D137" s="2"/>
    </row>
    <row r="138" spans="1:4">
      <c r="A138" s="2"/>
      <c r="B138" s="2"/>
      <c r="C138" s="2"/>
      <c r="D138" s="2"/>
    </row>
    <row r="139" spans="1:4">
      <c r="A139" s="2"/>
      <c r="B139" s="2"/>
      <c r="C139" s="2"/>
      <c r="D139" s="2"/>
    </row>
    <row r="140" spans="1:4">
      <c r="A140" s="2"/>
      <c r="B140" s="2"/>
      <c r="C140" s="2"/>
      <c r="D140" s="2"/>
    </row>
    <row r="141" spans="1:4">
      <c r="A141" s="2"/>
      <c r="B141" s="2"/>
      <c r="C141" s="2"/>
      <c r="D141" s="2"/>
    </row>
    <row r="142" spans="1:4">
      <c r="A142" s="2"/>
      <c r="B142" s="2"/>
      <c r="C142" s="2"/>
      <c r="D142" s="2"/>
    </row>
    <row r="143" spans="1:4">
      <c r="A143" s="2"/>
      <c r="B143" s="2"/>
      <c r="C143" s="2"/>
      <c r="D143" s="2"/>
    </row>
    <row r="144" spans="1:4">
      <c r="A144" s="2"/>
      <c r="B144" s="2"/>
      <c r="C144" s="2"/>
      <c r="D144" s="2"/>
    </row>
    <row r="145" spans="1:4">
      <c r="A145" s="2"/>
      <c r="B145" s="2"/>
      <c r="C145" s="2"/>
      <c r="D145" s="2"/>
    </row>
    <row r="146" spans="1:4">
      <c r="A146" s="2"/>
      <c r="B146" s="2"/>
      <c r="C146" s="2"/>
      <c r="D146" s="2"/>
    </row>
    <row r="147" spans="1:4">
      <c r="A147" s="2"/>
      <c r="B147" s="2"/>
      <c r="C147" s="2"/>
      <c r="D147" s="2"/>
    </row>
    <row r="148" spans="1:4">
      <c r="A148" s="2"/>
      <c r="B148" s="2"/>
      <c r="C148" s="2"/>
      <c r="D148" s="2"/>
    </row>
    <row r="149" spans="1:4">
      <c r="A149" s="2"/>
      <c r="B149" s="2"/>
      <c r="C149" s="2"/>
      <c r="D149" s="2"/>
    </row>
    <row r="150" spans="1:4">
      <c r="A150" s="2"/>
      <c r="B150" s="2"/>
      <c r="C150" s="2"/>
      <c r="D150" s="2"/>
    </row>
    <row r="151" spans="1:4">
      <c r="A151" s="2"/>
      <c r="B151" s="2"/>
      <c r="C151" s="2"/>
      <c r="D151" s="2"/>
    </row>
    <row r="152" spans="1:4">
      <c r="A152" s="2"/>
      <c r="B152" s="2"/>
      <c r="C152" s="2"/>
      <c r="D152" s="2"/>
    </row>
    <row r="153" spans="1:4">
      <c r="A153" s="2"/>
      <c r="B153" s="2"/>
      <c r="C153" s="2"/>
      <c r="D153" s="2"/>
    </row>
    <row r="154" spans="1:4">
      <c r="A154" s="2"/>
      <c r="B154" s="2"/>
      <c r="C154" s="2"/>
      <c r="D154" s="2"/>
    </row>
    <row r="155" spans="1:4">
      <c r="A155" s="2"/>
      <c r="B155" s="2"/>
      <c r="C155" s="2"/>
      <c r="D155" s="2"/>
    </row>
    <row r="156" spans="1:4">
      <c r="A156" s="2"/>
      <c r="B156" s="2"/>
      <c r="C156" s="2"/>
      <c r="D156" s="2"/>
    </row>
    <row r="157" spans="1:4">
      <c r="A157" s="2"/>
      <c r="B157" s="2"/>
      <c r="C157" s="2"/>
      <c r="D157" s="2"/>
    </row>
    <row r="158" spans="1:4">
      <c r="A158" s="2"/>
      <c r="B158" s="2"/>
      <c r="C158" s="2"/>
      <c r="D158" s="2"/>
    </row>
    <row r="159" spans="1:4">
      <c r="A159" s="2"/>
      <c r="B159" s="2"/>
      <c r="C159" s="2"/>
      <c r="D159" s="2"/>
    </row>
    <row r="160" spans="1:4">
      <c r="A160" s="2"/>
      <c r="B160" s="2"/>
      <c r="C160" s="2"/>
      <c r="D160" s="2"/>
    </row>
    <row r="161" spans="1:4">
      <c r="A161" s="2"/>
      <c r="B161" s="2"/>
      <c r="C161" s="2"/>
      <c r="D161" s="2"/>
    </row>
    <row r="162" spans="1:4">
      <c r="A162" s="2"/>
      <c r="B162" s="2"/>
      <c r="C162" s="2"/>
      <c r="D162" s="2"/>
    </row>
    <row r="163" spans="1:4">
      <c r="A163" s="2"/>
      <c r="B163" s="2"/>
      <c r="C163" s="2"/>
      <c r="D163" s="2"/>
    </row>
    <row r="164" spans="1:4">
      <c r="A164" s="2"/>
      <c r="B164" s="2"/>
      <c r="C164" s="2"/>
      <c r="D164" s="2"/>
    </row>
    <row r="165" spans="1:4">
      <c r="A165" s="2"/>
      <c r="B165" s="2"/>
      <c r="C165" s="2"/>
      <c r="D165" s="2"/>
    </row>
    <row r="166" spans="1:4">
      <c r="A166" s="2"/>
      <c r="B166" s="2"/>
      <c r="C166" s="2"/>
      <c r="D166" s="2"/>
    </row>
    <row r="167" spans="1:4">
      <c r="A167" s="2"/>
      <c r="B167" s="2"/>
      <c r="C167" s="2"/>
      <c r="D167" s="2"/>
    </row>
    <row r="168" spans="1:4">
      <c r="A168" s="2"/>
      <c r="B168" s="2"/>
      <c r="C168" s="2"/>
      <c r="D168" s="2"/>
    </row>
    <row r="169" spans="1:4">
      <c r="A169" s="2"/>
      <c r="B169" s="2"/>
      <c r="C169" s="2"/>
      <c r="D169" s="2"/>
    </row>
    <row r="170" spans="1:4">
      <c r="A170" s="2"/>
      <c r="B170" s="2"/>
      <c r="C170" s="2"/>
      <c r="D170" s="2"/>
    </row>
    <row r="171" spans="1:4">
      <c r="A171" s="2"/>
      <c r="B171" s="2"/>
      <c r="C171" s="2"/>
      <c r="D171" s="2"/>
    </row>
    <row r="172" spans="1:4">
      <c r="A172" s="2"/>
      <c r="B172" s="2"/>
      <c r="C172" s="2"/>
      <c r="D172" s="2"/>
    </row>
    <row r="173" spans="1:4">
      <c r="A173" s="2"/>
      <c r="B173" s="2"/>
      <c r="C173" s="2"/>
      <c r="D173" s="2"/>
    </row>
    <row r="174" spans="1:4">
      <c r="A174" s="2"/>
      <c r="B174" s="2"/>
      <c r="C174" s="2"/>
      <c r="D174" s="2"/>
    </row>
    <row r="175" spans="1:4">
      <c r="A175" s="2"/>
      <c r="B175" s="2"/>
      <c r="C175" s="2"/>
      <c r="D175" s="2"/>
    </row>
    <row r="176" spans="1:4">
      <c r="A176" s="2"/>
      <c r="B176" s="2"/>
      <c r="C176" s="2"/>
      <c r="D176" s="2"/>
    </row>
    <row r="177" spans="1:4">
      <c r="A177" s="2"/>
      <c r="B177" s="2"/>
      <c r="C177" s="2"/>
      <c r="D177" s="2"/>
    </row>
    <row r="178" spans="1:4">
      <c r="A178" s="2"/>
      <c r="B178" s="2"/>
      <c r="C178" s="2"/>
      <c r="D178" s="2"/>
    </row>
    <row r="179" spans="1:4">
      <c r="A179" s="2"/>
      <c r="B179" s="2"/>
      <c r="C179" s="2"/>
      <c r="D179" s="2"/>
    </row>
    <row r="180" spans="1:4">
      <c r="A180" s="2"/>
      <c r="B180" s="2"/>
      <c r="C180" s="2"/>
      <c r="D180" s="2"/>
    </row>
    <row r="181" spans="1:4">
      <c r="A181" s="2"/>
      <c r="B181" s="2"/>
      <c r="C181" s="2"/>
      <c r="D181" s="2"/>
    </row>
    <row r="182" spans="1:4">
      <c r="A182" s="2"/>
      <c r="B182" s="2"/>
      <c r="C182" s="2"/>
      <c r="D182" s="2"/>
    </row>
    <row r="183" spans="1:4">
      <c r="A183" s="2"/>
      <c r="B183" s="2"/>
      <c r="C183" s="2"/>
      <c r="D183" s="2"/>
    </row>
    <row r="184" spans="1:4">
      <c r="A184" s="2"/>
      <c r="B184" s="2"/>
      <c r="C184" s="2"/>
      <c r="D184" s="2"/>
    </row>
    <row r="185" spans="1:4">
      <c r="A185" s="2"/>
      <c r="B185" s="2"/>
      <c r="C185" s="2"/>
      <c r="D185" s="2"/>
    </row>
    <row r="186" spans="1:4">
      <c r="A186" s="2"/>
      <c r="B186" s="2"/>
      <c r="C186" s="2"/>
      <c r="D186" s="2"/>
    </row>
    <row r="187" spans="1:4">
      <c r="A187" s="2"/>
      <c r="B187" s="2"/>
      <c r="C187" s="2"/>
      <c r="D187" s="2"/>
    </row>
    <row r="188" spans="1:4">
      <c r="A188" s="2"/>
      <c r="B188" s="2"/>
      <c r="C188" s="2"/>
      <c r="D188" s="2"/>
    </row>
    <row r="189" spans="1:4">
      <c r="A189" s="2"/>
      <c r="B189" s="2"/>
      <c r="C189" s="2"/>
      <c r="D189" s="2"/>
    </row>
    <row r="190" spans="1:4">
      <c r="A190" s="2"/>
      <c r="B190" s="2"/>
      <c r="C190" s="2"/>
      <c r="D190" s="2"/>
    </row>
    <row r="191" spans="1:4">
      <c r="A191" s="2"/>
      <c r="B191" s="2"/>
      <c r="C191" s="2"/>
      <c r="D191" s="2"/>
    </row>
    <row r="192" spans="1:4">
      <c r="A192" s="2"/>
      <c r="B192" s="2"/>
      <c r="C192" s="2"/>
      <c r="D192" s="2"/>
    </row>
    <row r="193" spans="1:4">
      <c r="A193" s="2"/>
      <c r="B193" s="2"/>
      <c r="C193" s="2"/>
      <c r="D193" s="2"/>
    </row>
    <row r="194" spans="1:4">
      <c r="A194" s="2"/>
      <c r="B194" s="2"/>
      <c r="C194" s="2"/>
      <c r="D194" s="2"/>
    </row>
    <row r="195" spans="1:4">
      <c r="A195" s="2"/>
      <c r="B195" s="2"/>
      <c r="C195" s="2"/>
      <c r="D195" s="2"/>
    </row>
    <row r="196" spans="1:4">
      <c r="A196" s="2"/>
      <c r="B196" s="2"/>
      <c r="C196" s="2"/>
      <c r="D196" s="2"/>
    </row>
    <row r="197" spans="1:4">
      <c r="A197" s="2"/>
      <c r="B197" s="2"/>
      <c r="C197" s="2"/>
      <c r="D197" s="2"/>
    </row>
    <row r="198" spans="1:4">
      <c r="A198" s="2"/>
      <c r="B198" s="2"/>
      <c r="C198" s="2"/>
      <c r="D198" s="2"/>
    </row>
    <row r="199" spans="1:4">
      <c r="A199" s="2"/>
      <c r="B199" s="2"/>
      <c r="C199" s="2"/>
      <c r="D199" s="2"/>
    </row>
    <row r="200" spans="1:4">
      <c r="A200" s="2"/>
      <c r="B200" s="2"/>
      <c r="C200" s="2"/>
      <c r="D200" s="2"/>
    </row>
    <row r="201" spans="1:4">
      <c r="A201" s="2"/>
      <c r="B201" s="2"/>
      <c r="C201" s="2"/>
      <c r="D201" s="2"/>
    </row>
    <row r="202" spans="1:4">
      <c r="A202" s="2"/>
      <c r="B202" s="2"/>
      <c r="C202" s="2"/>
      <c r="D202" s="2"/>
    </row>
    <row r="203" spans="1:4">
      <c r="A203" s="2"/>
      <c r="B203" s="2"/>
      <c r="C203" s="2"/>
      <c r="D203" s="2"/>
    </row>
    <row r="204" spans="1:4">
      <c r="A204" s="2"/>
      <c r="B204" s="2"/>
      <c r="C204" s="2"/>
      <c r="D204" s="2"/>
    </row>
    <row r="205" spans="1:4">
      <c r="A205" s="2"/>
      <c r="B205" s="2"/>
      <c r="C205" s="2"/>
      <c r="D205" s="2"/>
    </row>
    <row r="206" spans="1:4">
      <c r="A206" s="2"/>
      <c r="B206" s="2"/>
      <c r="C206" s="2"/>
      <c r="D206" s="2"/>
    </row>
    <row r="207" spans="1:4">
      <c r="A207" s="2"/>
      <c r="B207" s="2"/>
      <c r="C207" s="2"/>
      <c r="D207" s="2"/>
    </row>
    <row r="208" spans="1:4">
      <c r="A208" s="2"/>
      <c r="B208" s="2"/>
      <c r="C208" s="2"/>
      <c r="D208" s="2"/>
    </row>
    <row r="209" spans="1:4">
      <c r="A209" s="2"/>
      <c r="B209" s="2"/>
      <c r="C209" s="2"/>
      <c r="D209" s="2"/>
    </row>
    <row r="210" spans="1:4">
      <c r="A210" s="2"/>
      <c r="B210" s="2"/>
      <c r="C210" s="2"/>
      <c r="D210" s="2"/>
    </row>
    <row r="211" spans="1:4">
      <c r="A211" s="2"/>
      <c r="B211" s="2"/>
      <c r="C211" s="2"/>
      <c r="D211" s="2"/>
    </row>
    <row r="212" spans="1:4">
      <c r="A212" s="2"/>
      <c r="B212" s="2"/>
      <c r="C212" s="2"/>
      <c r="D212" s="2"/>
    </row>
    <row r="213" spans="1:4">
      <c r="A213" s="2"/>
      <c r="B213" s="2"/>
      <c r="C213" s="2"/>
      <c r="D213" s="2"/>
    </row>
    <row r="214" spans="1:4">
      <c r="A214" s="2"/>
      <c r="B214" s="2"/>
      <c r="C214" s="2"/>
      <c r="D214" s="2"/>
    </row>
    <row r="215" spans="1:4">
      <c r="A215" s="2"/>
      <c r="B215" s="2"/>
      <c r="C215" s="2"/>
      <c r="D215" s="2"/>
    </row>
    <row r="216" spans="1:4">
      <c r="A216" s="2"/>
      <c r="B216" s="2"/>
      <c r="C216" s="2"/>
      <c r="D216" s="2"/>
    </row>
    <row r="217" spans="1:4">
      <c r="A217" s="2"/>
      <c r="B217" s="2"/>
      <c r="C217" s="2"/>
      <c r="D217" s="2"/>
    </row>
    <row r="218" spans="1:4">
      <c r="A218" s="2"/>
      <c r="B218" s="2"/>
      <c r="C218" s="2"/>
      <c r="D218" s="2"/>
    </row>
    <row r="219" spans="1:4">
      <c r="A219" s="2"/>
      <c r="B219" s="2"/>
      <c r="C219" s="2"/>
      <c r="D219" s="2"/>
    </row>
    <row r="220" spans="1:4">
      <c r="A220" s="2"/>
      <c r="B220" s="2"/>
      <c r="C220" s="2"/>
      <c r="D220" s="2"/>
    </row>
    <row r="221" spans="1:4">
      <c r="A221" s="2"/>
      <c r="B221" s="2"/>
      <c r="C221" s="2"/>
      <c r="D221" s="2"/>
    </row>
    <row r="222" spans="1:4">
      <c r="A222" s="2"/>
      <c r="B222" s="2"/>
      <c r="C222" s="2"/>
      <c r="D222" s="2"/>
    </row>
    <row r="223" spans="1:4">
      <c r="A223" s="2"/>
      <c r="B223" s="2"/>
      <c r="C223" s="2"/>
      <c r="D223" s="2"/>
    </row>
    <row r="224" spans="1:4">
      <c r="A224" s="2"/>
      <c r="B224" s="2"/>
      <c r="C224" s="2"/>
      <c r="D224" s="2"/>
    </row>
    <row r="225" spans="1:4">
      <c r="A225" s="2"/>
      <c r="B225" s="2"/>
      <c r="C225" s="2"/>
      <c r="D225" s="2"/>
    </row>
    <row r="226" spans="1:4">
      <c r="A226" s="2"/>
      <c r="B226" s="2"/>
      <c r="C226" s="2"/>
      <c r="D226" s="2"/>
    </row>
    <row r="227" spans="1:4">
      <c r="A227" s="2"/>
      <c r="B227" s="2"/>
      <c r="C227" s="2"/>
      <c r="D227" s="2"/>
    </row>
    <row r="228" spans="1:4">
      <c r="A228" s="2"/>
      <c r="B228" s="2"/>
      <c r="C228" s="2"/>
      <c r="D228" s="2"/>
    </row>
    <row r="229" spans="1:4">
      <c r="A229" s="2"/>
      <c r="B229" s="2"/>
      <c r="C229" s="2"/>
      <c r="D229" s="2"/>
    </row>
    <row r="230" spans="1:4">
      <c r="A230" s="2"/>
      <c r="B230" s="2"/>
      <c r="C230" s="2"/>
      <c r="D230" s="2"/>
    </row>
    <row r="231" spans="1:4">
      <c r="A231" s="2"/>
      <c r="B231" s="2"/>
      <c r="C231" s="2"/>
      <c r="D231" s="2"/>
    </row>
    <row r="232" spans="1:4">
      <c r="A232" s="2"/>
      <c r="B232" s="2"/>
      <c r="C232" s="2"/>
      <c r="D232" s="2"/>
    </row>
    <row r="233" spans="1:4">
      <c r="A233" s="2"/>
      <c r="B233" s="2"/>
      <c r="C233" s="2"/>
      <c r="D233" s="2"/>
    </row>
    <row r="234" spans="1:4">
      <c r="A234" s="2"/>
      <c r="B234" s="2"/>
      <c r="C234" s="2"/>
      <c r="D234" s="2"/>
    </row>
    <row r="235" spans="1:4">
      <c r="A235" s="2"/>
      <c r="B235" s="2"/>
      <c r="C235" s="2"/>
      <c r="D235" s="2"/>
    </row>
    <row r="236" spans="1:4">
      <c r="A236" s="2"/>
      <c r="B236" s="2"/>
      <c r="C236" s="2"/>
      <c r="D236" s="2"/>
    </row>
    <row r="237" spans="1:4">
      <c r="A237" s="2"/>
      <c r="B237" s="2"/>
      <c r="C237" s="2"/>
      <c r="D237" s="2"/>
    </row>
    <row r="238" spans="1:4">
      <c r="A238" s="2"/>
      <c r="B238" s="2"/>
      <c r="C238" s="2"/>
      <c r="D238" s="2"/>
    </row>
    <row r="239" spans="1:4">
      <c r="A239" s="2"/>
      <c r="B239" s="2"/>
      <c r="C239" s="2"/>
      <c r="D239" s="2"/>
    </row>
    <row r="240" spans="1:4">
      <c r="A240" s="2"/>
      <c r="B240" s="2"/>
      <c r="C240" s="2"/>
      <c r="D240" s="2"/>
    </row>
    <row r="241" spans="1:4">
      <c r="A241" s="2"/>
      <c r="B241" s="2"/>
      <c r="C241" s="2"/>
      <c r="D241" s="2"/>
    </row>
    <row r="242" spans="1:4">
      <c r="A242" s="2"/>
      <c r="B242" s="2"/>
      <c r="C242" s="2"/>
      <c r="D242" s="2"/>
    </row>
    <row r="243" spans="1:4">
      <c r="A243" s="2"/>
      <c r="B243" s="2"/>
      <c r="C243" s="2"/>
      <c r="D243" s="2"/>
    </row>
    <row r="244" spans="1:4">
      <c r="A244" s="2"/>
      <c r="B244" s="2"/>
      <c r="C244" s="2"/>
      <c r="D244" s="2"/>
    </row>
    <row r="245" spans="1:4">
      <c r="A245" s="2"/>
      <c r="B245" s="2"/>
      <c r="C245" s="2"/>
      <c r="D245" s="2"/>
    </row>
    <row r="246" spans="1:4">
      <c r="A246" s="2"/>
      <c r="B246" s="2"/>
      <c r="C246" s="2"/>
      <c r="D246" s="2"/>
    </row>
    <row r="247" spans="1:4">
      <c r="A247" s="2"/>
      <c r="B247" s="2"/>
      <c r="C247" s="2"/>
      <c r="D247" s="2"/>
    </row>
    <row r="248" spans="1:4">
      <c r="A248" s="2"/>
      <c r="B248" s="2"/>
      <c r="C248" s="2"/>
      <c r="D248" s="2"/>
    </row>
    <row r="249" spans="1:4">
      <c r="A249" s="2"/>
      <c r="B249" s="2"/>
      <c r="C249" s="2"/>
      <c r="D249" s="2"/>
    </row>
    <row r="250" spans="1:4">
      <c r="A250" s="2"/>
      <c r="B250" s="2"/>
      <c r="C250" s="2"/>
      <c r="D250" s="2"/>
    </row>
    <row r="251" spans="1:4">
      <c r="A251" s="2"/>
      <c r="B251" s="2"/>
      <c r="C251" s="2"/>
      <c r="D251" s="2"/>
    </row>
    <row r="252" spans="1:4">
      <c r="A252" s="2"/>
      <c r="B252" s="2"/>
      <c r="C252" s="2"/>
      <c r="D252" s="2"/>
    </row>
    <row r="253" spans="1:4">
      <c r="A253" s="2"/>
      <c r="B253" s="2"/>
      <c r="C253" s="2"/>
      <c r="D253" s="2"/>
    </row>
    <row r="254" spans="1:4">
      <c r="A254" s="2"/>
      <c r="B254" s="2"/>
      <c r="C254" s="2"/>
      <c r="D254" s="2"/>
    </row>
    <row r="255" spans="1:4">
      <c r="A255" s="2"/>
      <c r="B255" s="2"/>
      <c r="C255" s="2"/>
      <c r="D255" s="2"/>
    </row>
    <row r="256" spans="1:4">
      <c r="A256" s="2"/>
      <c r="B256" s="2"/>
      <c r="C256" s="2"/>
      <c r="D256" s="2"/>
    </row>
    <row r="257" spans="1:4">
      <c r="A257" s="2"/>
      <c r="B257" s="2"/>
      <c r="C257" s="2"/>
      <c r="D257" s="2"/>
    </row>
    <row r="258" spans="1:4">
      <c r="A258" s="2"/>
      <c r="B258" s="2"/>
      <c r="C258" s="2"/>
      <c r="D258" s="2"/>
    </row>
    <row r="259" spans="1:4">
      <c r="A259" s="2"/>
      <c r="B259" s="2"/>
      <c r="C259" s="2"/>
      <c r="D259" s="2"/>
    </row>
    <row r="260" spans="1:4">
      <c r="A260" s="2"/>
      <c r="B260" s="2"/>
      <c r="C260" s="2"/>
      <c r="D260" s="2"/>
    </row>
    <row r="261" spans="1:4">
      <c r="A261" s="2"/>
      <c r="B261" s="2"/>
      <c r="C261" s="2"/>
      <c r="D261" s="2"/>
    </row>
    <row r="262" spans="1:4">
      <c r="A262" s="2"/>
      <c r="B262" s="2"/>
      <c r="C262" s="2"/>
      <c r="D262" s="2"/>
    </row>
    <row r="263" spans="1:4">
      <c r="A263" s="2"/>
      <c r="B263" s="2"/>
      <c r="C263" s="2"/>
      <c r="D263" s="2"/>
    </row>
    <row r="264" spans="1:4">
      <c r="A264" s="2"/>
      <c r="B264" s="2"/>
      <c r="C264" s="2"/>
      <c r="D264" s="2"/>
    </row>
    <row r="265" spans="1:4">
      <c r="A265" s="2"/>
      <c r="B265" s="2"/>
      <c r="C265" s="2"/>
      <c r="D265" s="2"/>
    </row>
    <row r="266" spans="1:4">
      <c r="A266" s="2"/>
      <c r="B266" s="2"/>
      <c r="C266" s="2"/>
      <c r="D266" s="2"/>
    </row>
    <row r="267" spans="1:4">
      <c r="A267" s="2"/>
      <c r="B267" s="2"/>
      <c r="C267" s="2"/>
      <c r="D267" s="2"/>
    </row>
    <row r="268" spans="1:4">
      <c r="A268" s="2"/>
      <c r="B268" s="2"/>
      <c r="C268" s="2"/>
      <c r="D268" s="2"/>
    </row>
    <row r="269" spans="1:4">
      <c r="A269" s="2"/>
      <c r="B269" s="2"/>
      <c r="C269" s="2"/>
      <c r="D269" s="2"/>
    </row>
    <row r="270" spans="1:4">
      <c r="A270" s="2"/>
      <c r="B270" s="2"/>
      <c r="C270" s="2"/>
      <c r="D270" s="2"/>
    </row>
    <row r="271" spans="1:4">
      <c r="A271" s="2"/>
      <c r="B271" s="2"/>
      <c r="C271" s="2"/>
      <c r="D271" s="2"/>
    </row>
    <row r="272" spans="1:4">
      <c r="A272" s="2"/>
      <c r="B272" s="2"/>
      <c r="C272" s="2"/>
      <c r="D272" s="2"/>
    </row>
    <row r="273" spans="1:4">
      <c r="A273" s="2"/>
      <c r="B273" s="2"/>
      <c r="C273" s="2"/>
      <c r="D273" s="2"/>
    </row>
    <row r="274" spans="1:4">
      <c r="A274" s="2"/>
      <c r="B274" s="2"/>
      <c r="C274" s="2"/>
      <c r="D274" s="2"/>
    </row>
    <row r="275" spans="1:4">
      <c r="A275" s="2"/>
      <c r="B275" s="2"/>
      <c r="C275" s="2"/>
      <c r="D275" s="2"/>
    </row>
    <row r="276" spans="1:4">
      <c r="A276" s="2"/>
      <c r="B276" s="2"/>
      <c r="C276" s="2"/>
      <c r="D276" s="2"/>
    </row>
    <row r="277" spans="1:4">
      <c r="A277" s="2"/>
      <c r="B277" s="2"/>
      <c r="C277" s="2"/>
      <c r="D277" s="2"/>
    </row>
    <row r="278" spans="1:4">
      <c r="A278" s="2"/>
      <c r="B278" s="2"/>
      <c r="C278" s="2"/>
      <c r="D278" s="2"/>
    </row>
    <row r="279" spans="1:4">
      <c r="A279" s="2"/>
      <c r="B279" s="2"/>
      <c r="C279" s="2"/>
      <c r="D279" s="2"/>
    </row>
    <row r="280" spans="1:4">
      <c r="A280" s="2"/>
      <c r="B280" s="2"/>
      <c r="C280" s="2"/>
      <c r="D280" s="2"/>
    </row>
    <row r="281" spans="1:4">
      <c r="A281" s="2"/>
      <c r="B281" s="2"/>
      <c r="C281" s="2"/>
      <c r="D281" s="2"/>
    </row>
    <row r="282" spans="1:4">
      <c r="A282" s="2"/>
      <c r="B282" s="2"/>
      <c r="C282" s="2"/>
      <c r="D282" s="2"/>
    </row>
    <row r="283" spans="1:4">
      <c r="A283" s="2"/>
      <c r="B283" s="2"/>
      <c r="C283" s="2"/>
      <c r="D283" s="2"/>
    </row>
    <row r="284" spans="1:4">
      <c r="A284" s="2"/>
      <c r="B284" s="2"/>
      <c r="C284" s="2"/>
      <c r="D284" s="2"/>
    </row>
    <row r="285" spans="1:4">
      <c r="A285" s="2"/>
      <c r="B285" s="2"/>
      <c r="C285" s="2"/>
      <c r="D285" s="2"/>
    </row>
    <row r="286" spans="1:4">
      <c r="A286" s="2"/>
      <c r="B286" s="2"/>
      <c r="C286" s="2"/>
      <c r="D286" s="2"/>
    </row>
    <row r="287" spans="1:4">
      <c r="A287" s="2"/>
      <c r="B287" s="2"/>
      <c r="C287" s="2"/>
      <c r="D287" s="2"/>
    </row>
    <row r="288" spans="1:4">
      <c r="A288" s="2"/>
      <c r="B288" s="2"/>
      <c r="C288" s="2"/>
      <c r="D288" s="2"/>
    </row>
    <row r="289" spans="1:4">
      <c r="A289" s="2"/>
      <c r="B289" s="2"/>
      <c r="C289" s="2"/>
      <c r="D289" s="2"/>
    </row>
    <row r="290" spans="1:4">
      <c r="A290" s="2"/>
      <c r="B290" s="2"/>
      <c r="C290" s="2"/>
      <c r="D290" s="2"/>
    </row>
    <row r="291" spans="1:4">
      <c r="A291" s="2"/>
      <c r="B291" s="2"/>
      <c r="C291" s="2"/>
      <c r="D291" s="2"/>
    </row>
    <row r="292" spans="1:4">
      <c r="A292" s="2"/>
      <c r="B292" s="2"/>
      <c r="C292" s="2"/>
      <c r="D292" s="2"/>
    </row>
    <row r="293" spans="1:4">
      <c r="A293" s="2"/>
      <c r="B293" s="2"/>
      <c r="C293" s="2"/>
      <c r="D293" s="2"/>
    </row>
    <row r="294" spans="1:4">
      <c r="A294" s="2"/>
      <c r="B294" s="2"/>
      <c r="C294" s="2"/>
      <c r="D294" s="2"/>
    </row>
    <row r="295" spans="1:4">
      <c r="A295" s="2"/>
      <c r="B295" s="2"/>
      <c r="C295" s="2"/>
      <c r="D295" s="2"/>
    </row>
    <row r="296" spans="1:4">
      <c r="A296" s="2"/>
      <c r="B296" s="2"/>
      <c r="C296" s="2"/>
      <c r="D296" s="2"/>
    </row>
    <row r="297" spans="1:4">
      <c r="A297" s="2"/>
      <c r="B297" s="2"/>
      <c r="C297" s="2"/>
      <c r="D297" s="2"/>
    </row>
    <row r="298" spans="1:4">
      <c r="A298" s="2"/>
      <c r="B298" s="2"/>
      <c r="C298" s="2"/>
      <c r="D298" s="2"/>
    </row>
    <row r="299" spans="1:4">
      <c r="A299" s="2"/>
      <c r="B299" s="2"/>
      <c r="C299" s="2"/>
      <c r="D299" s="2"/>
    </row>
    <row r="300" spans="1:4">
      <c r="A300" s="2"/>
      <c r="B300" s="2"/>
      <c r="C300" s="2"/>
      <c r="D300" s="2"/>
    </row>
    <row r="301" spans="1:4">
      <c r="A301" s="2"/>
      <c r="B301" s="2"/>
      <c r="C301" s="2"/>
      <c r="D301" s="2"/>
    </row>
    <row r="302" spans="1:4">
      <c r="A302" s="2"/>
      <c r="B302" s="2"/>
      <c r="C302" s="2"/>
      <c r="D302" s="2"/>
    </row>
    <row r="303" spans="1:4">
      <c r="A303" s="2"/>
      <c r="B303" s="2"/>
      <c r="C303" s="2"/>
      <c r="D303" s="2"/>
    </row>
    <row r="304" spans="1:4">
      <c r="A304" s="2"/>
      <c r="B304" s="2"/>
      <c r="C304" s="2"/>
      <c r="D304" s="2"/>
    </row>
    <row r="305" spans="1:4">
      <c r="A305" s="2"/>
      <c r="B305" s="2"/>
      <c r="C305" s="2"/>
      <c r="D305" s="2"/>
    </row>
    <row r="306" spans="1:4">
      <c r="A306" s="2"/>
      <c r="B306" s="2"/>
      <c r="C306" s="2"/>
      <c r="D306" s="2"/>
    </row>
    <row r="307" spans="1:4">
      <c r="A307" s="2"/>
      <c r="B307" s="2"/>
      <c r="C307" s="2"/>
      <c r="D307" s="2"/>
    </row>
    <row r="308" spans="1:4">
      <c r="A308" s="2"/>
      <c r="B308" s="2"/>
      <c r="C308" s="2"/>
      <c r="D308" s="2"/>
    </row>
    <row r="309" spans="1:4">
      <c r="A309" s="2"/>
      <c r="B309" s="2"/>
      <c r="C309" s="2"/>
      <c r="D309" s="2"/>
    </row>
    <row r="310" spans="1:4">
      <c r="A310" s="2"/>
      <c r="B310" s="2"/>
      <c r="C310" s="2"/>
      <c r="D310" s="2"/>
    </row>
    <row r="311" spans="1:4">
      <c r="A311" s="2"/>
      <c r="B311" s="2"/>
      <c r="C311" s="2"/>
      <c r="D311" s="2"/>
    </row>
    <row r="312" spans="1:4">
      <c r="A312" s="2"/>
      <c r="B312" s="2"/>
      <c r="C312" s="2"/>
      <c r="D312" s="2"/>
    </row>
    <row r="313" spans="1:4">
      <c r="A313" s="2"/>
      <c r="B313" s="2"/>
      <c r="C313" s="2"/>
      <c r="D313" s="2"/>
    </row>
    <row r="314" spans="1:4">
      <c r="A314" s="2"/>
      <c r="B314" s="2"/>
      <c r="C314" s="2"/>
      <c r="D314" s="2"/>
    </row>
    <row r="315" spans="1:4">
      <c r="A315" s="2"/>
      <c r="B315" s="2"/>
      <c r="C315" s="2"/>
      <c r="D315" s="2"/>
    </row>
    <row r="316" spans="1:4">
      <c r="A316" s="2"/>
      <c r="B316" s="2"/>
      <c r="C316" s="2"/>
      <c r="D316" s="2"/>
    </row>
    <row r="317" spans="1:4">
      <c r="A317" s="2"/>
      <c r="B317" s="2"/>
      <c r="C317" s="2"/>
      <c r="D317" s="2"/>
    </row>
    <row r="318" spans="1:4">
      <c r="A318" s="2"/>
      <c r="B318" s="2"/>
      <c r="C318" s="2"/>
      <c r="D318" s="2"/>
    </row>
    <row r="319" spans="1:4">
      <c r="A319" s="2"/>
      <c r="B319" s="2"/>
      <c r="C319" s="2"/>
      <c r="D319" s="2"/>
    </row>
    <row r="320" spans="1:4">
      <c r="A320" s="2"/>
      <c r="B320" s="2"/>
      <c r="C320" s="2"/>
      <c r="D320" s="2"/>
    </row>
    <row r="321" spans="1:4">
      <c r="A321" s="2"/>
      <c r="B321" s="2"/>
      <c r="C321" s="2"/>
      <c r="D321" s="2"/>
    </row>
    <row r="322" spans="1:4">
      <c r="A322" s="2"/>
      <c r="B322" s="2"/>
      <c r="C322" s="2"/>
      <c r="D322" s="2"/>
    </row>
    <row r="323" spans="1:4">
      <c r="A323" s="2"/>
      <c r="B323" s="2"/>
      <c r="C323" s="2"/>
      <c r="D323" s="2"/>
    </row>
    <row r="324" spans="1:4">
      <c r="A324" s="2"/>
      <c r="B324" s="2"/>
      <c r="C324" s="2"/>
      <c r="D324" s="2"/>
    </row>
    <row r="325" spans="1:4">
      <c r="A325" s="2"/>
      <c r="B325" s="2"/>
      <c r="C325" s="2"/>
      <c r="D325" s="2"/>
    </row>
    <row r="326" spans="1:4">
      <c r="A326" s="2"/>
      <c r="B326" s="2"/>
      <c r="C326" s="2"/>
      <c r="D326" s="2"/>
    </row>
    <row r="327" spans="1:4">
      <c r="A327" s="2"/>
      <c r="B327" s="2"/>
      <c r="C327" s="2"/>
      <c r="D327" s="2"/>
    </row>
    <row r="328" spans="1:4">
      <c r="A328" s="2"/>
      <c r="B328" s="2"/>
      <c r="C328" s="2"/>
      <c r="D328" s="2"/>
    </row>
    <row r="329" spans="1:4">
      <c r="A329" s="2"/>
      <c r="B329" s="2"/>
      <c r="C329" s="2"/>
      <c r="D329" s="2"/>
    </row>
    <row r="330" spans="1:4">
      <c r="A330" s="2"/>
      <c r="B330" s="2"/>
      <c r="C330" s="2"/>
      <c r="D330" s="2"/>
    </row>
    <row r="331" spans="1:4">
      <c r="A331" s="2"/>
      <c r="B331" s="2"/>
      <c r="C331" s="2"/>
      <c r="D331" s="2"/>
    </row>
    <row r="332" spans="1:4">
      <c r="A332" s="2"/>
      <c r="B332" s="2"/>
      <c r="C332" s="2"/>
      <c r="D332" s="2"/>
    </row>
    <row r="333" spans="1:4">
      <c r="A333" s="2"/>
      <c r="B333" s="2"/>
      <c r="C333" s="2"/>
      <c r="D333" s="2"/>
    </row>
    <row r="334" spans="1:4">
      <c r="A334" s="2"/>
      <c r="B334" s="2"/>
      <c r="C334" s="2"/>
      <c r="D334" s="2"/>
    </row>
    <row r="335" spans="1:4">
      <c r="A335" s="2"/>
      <c r="B335" s="2"/>
      <c r="C335" s="2"/>
      <c r="D335" s="2"/>
    </row>
    <row r="336" spans="1:4">
      <c r="A336" s="2"/>
      <c r="B336" s="2"/>
      <c r="C336" s="2"/>
      <c r="D336" s="2"/>
    </row>
    <row r="337" spans="1:4">
      <c r="A337" s="2"/>
      <c r="B337" s="2"/>
      <c r="C337" s="2"/>
      <c r="D337" s="2"/>
    </row>
    <row r="338" spans="1:4">
      <c r="A338" s="2"/>
      <c r="B338" s="2"/>
      <c r="C338" s="2"/>
      <c r="D338" s="2"/>
    </row>
    <row r="339" spans="1:4">
      <c r="A339" s="2"/>
      <c r="B339" s="2"/>
      <c r="C339" s="2"/>
      <c r="D339" s="2"/>
    </row>
    <row r="340" spans="1:4">
      <c r="A340" s="2"/>
      <c r="B340" s="2"/>
      <c r="C340" s="2"/>
      <c r="D340" s="2"/>
    </row>
    <row r="341" spans="1:4">
      <c r="A341" s="2"/>
      <c r="B341" s="2"/>
      <c r="C341" s="2"/>
      <c r="D341" s="2"/>
    </row>
    <row r="342" spans="1:4">
      <c r="A342" s="2"/>
      <c r="B342" s="2"/>
      <c r="C342" s="2"/>
      <c r="D342" s="2"/>
    </row>
    <row r="343" spans="1:4">
      <c r="A343" s="2"/>
      <c r="B343" s="2"/>
      <c r="C343" s="2"/>
      <c r="D343" s="2"/>
    </row>
    <row r="344" spans="1:4">
      <c r="A344" s="2"/>
      <c r="B344" s="2"/>
      <c r="C344" s="2"/>
      <c r="D344" s="2"/>
    </row>
    <row r="345" spans="1:4">
      <c r="A345" s="2"/>
      <c r="B345" s="2"/>
      <c r="C345" s="2"/>
      <c r="D345" s="2"/>
    </row>
    <row r="346" spans="1:4">
      <c r="A346" s="2"/>
      <c r="B346" s="2"/>
      <c r="C346" s="2"/>
      <c r="D346" s="2"/>
    </row>
    <row r="347" spans="1:4">
      <c r="A347" s="2"/>
      <c r="B347" s="2"/>
      <c r="C347" s="2"/>
      <c r="D347" s="2"/>
    </row>
    <row r="348" spans="1:4">
      <c r="A348" s="2"/>
      <c r="B348" s="2"/>
      <c r="C348" s="2"/>
      <c r="D348" s="2"/>
    </row>
    <row r="349" spans="1:4">
      <c r="A349" s="2"/>
      <c r="B349" s="2"/>
      <c r="C349" s="2"/>
      <c r="D349" s="2"/>
    </row>
    <row r="350" spans="1:4">
      <c r="A350" s="2"/>
      <c r="B350" s="2"/>
      <c r="C350" s="2"/>
      <c r="D350" s="2"/>
    </row>
    <row r="351" spans="1:4">
      <c r="A351" s="2"/>
      <c r="B351" s="2"/>
      <c r="C351" s="2"/>
      <c r="D351" s="2"/>
    </row>
    <row r="352" spans="1:4">
      <c r="A352" s="2"/>
      <c r="B352" s="2"/>
      <c r="C352" s="2"/>
      <c r="D352" s="2"/>
    </row>
    <row r="353" spans="1:4">
      <c r="A353" s="2"/>
      <c r="B353" s="2"/>
      <c r="C353" s="2"/>
      <c r="D353" s="2"/>
    </row>
    <row r="354" spans="1:4">
      <c r="A354" s="2"/>
      <c r="B354" s="2"/>
      <c r="C354" s="2"/>
      <c r="D354" s="2"/>
    </row>
    <row r="355" spans="1:4">
      <c r="A355" s="2"/>
      <c r="B355" s="2"/>
      <c r="C355" s="2"/>
      <c r="D355" s="2"/>
    </row>
    <row r="356" spans="1:4">
      <c r="A356" s="2"/>
      <c r="B356" s="2"/>
      <c r="C356" s="2"/>
      <c r="D356" s="2"/>
    </row>
    <row r="357" spans="1:4">
      <c r="A357" s="2"/>
      <c r="B357" s="2"/>
      <c r="C357" s="2"/>
      <c r="D357" s="2"/>
    </row>
    <row r="358" spans="1:4">
      <c r="A358" s="2"/>
      <c r="B358" s="2"/>
      <c r="C358" s="2"/>
      <c r="D358" s="2"/>
    </row>
    <row r="359" spans="1:4">
      <c r="A359" s="2"/>
      <c r="B359" s="2"/>
      <c r="C359" s="2"/>
      <c r="D359" s="2"/>
    </row>
    <row r="360" spans="1:4">
      <c r="A360" s="2"/>
      <c r="B360" s="2"/>
      <c r="C360" s="2"/>
      <c r="D360" s="2"/>
    </row>
    <row r="361" spans="1:4">
      <c r="A361" s="2"/>
      <c r="B361" s="2"/>
      <c r="C361" s="2"/>
      <c r="D361" s="2"/>
    </row>
    <row r="362" spans="1:4">
      <c r="A362" s="2"/>
      <c r="B362" s="2"/>
      <c r="C362" s="2"/>
      <c r="D362" s="2"/>
    </row>
    <row r="363" spans="1:4">
      <c r="A363" s="2"/>
      <c r="B363" s="2"/>
      <c r="C363" s="2"/>
      <c r="D363" s="2"/>
    </row>
    <row r="364" spans="1:4">
      <c r="A364" s="2"/>
      <c r="B364" s="2"/>
      <c r="C364" s="2"/>
      <c r="D364" s="2"/>
    </row>
    <row r="365" spans="1:4">
      <c r="A365" s="2"/>
      <c r="B365" s="2"/>
      <c r="C365" s="2"/>
      <c r="D365" s="2"/>
    </row>
    <row r="366" spans="1:4">
      <c r="A366" s="2"/>
      <c r="B366" s="2"/>
      <c r="C366" s="2"/>
      <c r="D366" s="2"/>
    </row>
    <row r="367" spans="1:4">
      <c r="A367" s="2"/>
      <c r="B367" s="2"/>
      <c r="C367" s="2"/>
      <c r="D367" s="2"/>
    </row>
    <row r="368" spans="1:4">
      <c r="A368" s="2"/>
      <c r="B368" s="2"/>
      <c r="C368" s="2"/>
      <c r="D368" s="2"/>
    </row>
    <row r="369" spans="1:4">
      <c r="A369" s="2"/>
      <c r="B369" s="2"/>
      <c r="C369" s="2"/>
      <c r="D369" s="2"/>
    </row>
    <row r="370" spans="1:4">
      <c r="A370" s="2"/>
      <c r="B370" s="2"/>
      <c r="C370" s="2"/>
      <c r="D370" s="2"/>
    </row>
    <row r="371" spans="1:4">
      <c r="A371" s="2"/>
      <c r="B371" s="2"/>
      <c r="C371" s="2"/>
      <c r="D371" s="2"/>
    </row>
    <row r="372" spans="1:4">
      <c r="A372" s="2"/>
      <c r="B372" s="2"/>
      <c r="C372" s="2"/>
      <c r="D372" s="2"/>
    </row>
    <row r="373" spans="1:4">
      <c r="A373" s="2"/>
      <c r="B373" s="2"/>
      <c r="C373" s="2"/>
      <c r="D373" s="2"/>
    </row>
    <row r="374" spans="1:4">
      <c r="A374" s="2"/>
      <c r="B374" s="2"/>
      <c r="C374" s="2"/>
      <c r="D374" s="2"/>
    </row>
    <row r="375" spans="1:4">
      <c r="A375" s="2"/>
      <c r="B375" s="2"/>
      <c r="C375" s="2"/>
      <c r="D375" s="2"/>
    </row>
    <row r="376" spans="1:4">
      <c r="A376" s="2"/>
      <c r="B376" s="2"/>
      <c r="C376" s="2"/>
      <c r="D376" s="2"/>
    </row>
    <row r="377" spans="1:4">
      <c r="A377" s="2"/>
      <c r="B377" s="2"/>
      <c r="C377" s="2"/>
      <c r="D377" s="2"/>
    </row>
    <row r="378" spans="1:4">
      <c r="A378" s="2"/>
      <c r="B378" s="2"/>
      <c r="C378" s="2"/>
      <c r="D378" s="2"/>
    </row>
    <row r="379" spans="1:4">
      <c r="A379" s="2"/>
      <c r="B379" s="2"/>
      <c r="C379" s="2"/>
      <c r="D379" s="2"/>
    </row>
    <row r="380" spans="1:4">
      <c r="A380" s="2"/>
      <c r="B380" s="2"/>
      <c r="C380" s="2"/>
      <c r="D380" s="2"/>
    </row>
    <row r="381" spans="1:4">
      <c r="A381" s="2"/>
      <c r="B381" s="2"/>
      <c r="C381" s="2"/>
      <c r="D381" s="2"/>
    </row>
    <row r="382" spans="1:4">
      <c r="A382" s="2"/>
      <c r="B382" s="2"/>
      <c r="C382" s="2"/>
      <c r="D382" s="2"/>
    </row>
    <row r="383" spans="1:4">
      <c r="A383" s="2"/>
      <c r="B383" s="2"/>
      <c r="C383" s="2"/>
      <c r="D383" s="2"/>
    </row>
    <row r="384" spans="1:4">
      <c r="A384" s="2"/>
      <c r="B384" s="2"/>
      <c r="C384" s="2"/>
      <c r="D384" s="2"/>
    </row>
    <row r="385" spans="1:4">
      <c r="A385" s="2"/>
      <c r="B385" s="2"/>
      <c r="C385" s="2"/>
      <c r="D385" s="2"/>
    </row>
    <row r="386" spans="1:4">
      <c r="A386" s="2"/>
      <c r="B386" s="2"/>
      <c r="C386" s="2"/>
      <c r="D386" s="2"/>
    </row>
    <row r="387" spans="1:4">
      <c r="A387" s="2"/>
      <c r="B387" s="2"/>
      <c r="C387" s="2"/>
      <c r="D387" s="2"/>
    </row>
    <row r="388" spans="1:4">
      <c r="A388" s="2"/>
      <c r="B388" s="2"/>
      <c r="C388" s="2"/>
      <c r="D388" s="2"/>
    </row>
    <row r="389" spans="1:4">
      <c r="A389" s="2"/>
      <c r="B389" s="2"/>
      <c r="C389" s="2"/>
      <c r="D389" s="2"/>
    </row>
    <row r="390" spans="1:4">
      <c r="A390" s="2"/>
      <c r="B390" s="2"/>
      <c r="C390" s="2"/>
      <c r="D390" s="2"/>
    </row>
    <row r="391" spans="1:4">
      <c r="A391" s="2"/>
      <c r="B391" s="2"/>
      <c r="C391" s="2"/>
      <c r="D391" s="2"/>
    </row>
    <row r="392" spans="1:4">
      <c r="A392" s="2"/>
      <c r="B392" s="2"/>
      <c r="C392" s="2"/>
      <c r="D392" s="2"/>
    </row>
    <row r="393" spans="1:4">
      <c r="A393" s="2"/>
      <c r="B393" s="2"/>
      <c r="C393" s="2"/>
      <c r="D393" s="2"/>
    </row>
    <row r="394" spans="1:4">
      <c r="A394" s="2"/>
      <c r="B394" s="2"/>
      <c r="C394" s="2"/>
      <c r="D394" s="2"/>
    </row>
    <row r="395" spans="1:4">
      <c r="A395" s="2"/>
      <c r="B395" s="2"/>
      <c r="C395" s="2"/>
      <c r="D395" s="2"/>
    </row>
    <row r="396" spans="1:4">
      <c r="A396" s="2"/>
      <c r="B396" s="2"/>
      <c r="C396" s="2"/>
      <c r="D396" s="2"/>
    </row>
    <row r="397" spans="1:4">
      <c r="A397" s="2"/>
      <c r="B397" s="2"/>
      <c r="C397" s="2"/>
      <c r="D397" s="2"/>
    </row>
    <row r="398" spans="1:4">
      <c r="A398" s="2"/>
      <c r="B398" s="2"/>
      <c r="C398" s="2"/>
      <c r="D398" s="2"/>
    </row>
    <row r="399" spans="1:4">
      <c r="A399" s="2"/>
      <c r="B399" s="2"/>
      <c r="C399" s="2"/>
      <c r="D399" s="2"/>
    </row>
    <row r="400" spans="1:4">
      <c r="A400" s="2"/>
      <c r="B400" s="2"/>
      <c r="C400" s="2"/>
      <c r="D400" s="2"/>
    </row>
    <row r="401" spans="1:4">
      <c r="A401" s="2"/>
      <c r="B401" s="2"/>
      <c r="C401" s="2"/>
      <c r="D401" s="2"/>
    </row>
    <row r="402" spans="1:4">
      <c r="A402" s="2"/>
      <c r="B402" s="2"/>
      <c r="C402" s="2"/>
      <c r="D402" s="2"/>
    </row>
    <row r="403" spans="1:4">
      <c r="A403" s="2"/>
      <c r="B403" s="2"/>
      <c r="C403" s="2"/>
      <c r="D403" s="2"/>
    </row>
    <row r="404" spans="1:4">
      <c r="A404" s="2"/>
      <c r="B404" s="2"/>
      <c r="C404" s="2"/>
      <c r="D404" s="2"/>
    </row>
    <row r="405" spans="1:4">
      <c r="A405" s="2"/>
      <c r="B405" s="2"/>
      <c r="C405" s="2"/>
      <c r="D405" s="2"/>
    </row>
    <row r="406" spans="1:4">
      <c r="A406" s="2"/>
      <c r="B406" s="2"/>
      <c r="C406" s="2"/>
      <c r="D406" s="2"/>
    </row>
    <row r="407" spans="1:4">
      <c r="A407" s="2"/>
      <c r="B407" s="2"/>
      <c r="C407" s="2"/>
      <c r="D407" s="2"/>
    </row>
    <row r="408" spans="1:4">
      <c r="A408" s="2"/>
      <c r="B408" s="2"/>
      <c r="C408" s="2"/>
      <c r="D408" s="2"/>
    </row>
    <row r="409" spans="1:4">
      <c r="A409" s="2"/>
      <c r="B409" s="2"/>
      <c r="C409" s="2"/>
      <c r="D409" s="2"/>
    </row>
    <row r="410" spans="1:4">
      <c r="A410" s="2"/>
      <c r="B410" s="2"/>
      <c r="C410" s="2"/>
      <c r="D410" s="2"/>
    </row>
    <row r="411" spans="1:4">
      <c r="A411" s="2"/>
      <c r="B411" s="2"/>
      <c r="C411" s="2"/>
      <c r="D411" s="2"/>
    </row>
    <row r="412" spans="1:4">
      <c r="A412" s="2"/>
      <c r="B412" s="2"/>
      <c r="C412" s="2"/>
      <c r="D412" s="2"/>
    </row>
    <row r="413" spans="1:4">
      <c r="A413" s="2"/>
      <c r="B413" s="2"/>
      <c r="C413" s="2"/>
      <c r="D413" s="2"/>
    </row>
    <row r="414" spans="1:4">
      <c r="A414" s="2"/>
      <c r="B414" s="2"/>
      <c r="C414" s="2"/>
      <c r="D414" s="2"/>
    </row>
    <row r="415" spans="1:4">
      <c r="A415" s="2"/>
      <c r="B415" s="2"/>
      <c r="C415" s="2"/>
      <c r="D415" s="2"/>
    </row>
    <row r="416" spans="1:4">
      <c r="A416" s="2"/>
      <c r="B416" s="2"/>
      <c r="C416" s="2"/>
      <c r="D416" s="2"/>
    </row>
    <row r="417" spans="1:4">
      <c r="A417" s="2"/>
      <c r="B417" s="2"/>
      <c r="C417" s="2"/>
      <c r="D417" s="2"/>
    </row>
    <row r="418" spans="1:4">
      <c r="A418" s="2"/>
      <c r="B418" s="2"/>
      <c r="C418" s="2"/>
      <c r="D418" s="2"/>
    </row>
    <row r="419" spans="1:4">
      <c r="A419" s="2"/>
      <c r="B419" s="2"/>
      <c r="C419" s="2"/>
      <c r="D419" s="2"/>
    </row>
    <row r="420" spans="1:4">
      <c r="A420" s="2"/>
      <c r="B420" s="2"/>
      <c r="C420" s="2"/>
      <c r="D420" s="2"/>
    </row>
    <row r="421" spans="1:4">
      <c r="A421" s="2"/>
      <c r="B421" s="2"/>
      <c r="C421" s="2"/>
      <c r="D421" s="2"/>
    </row>
    <row r="422" spans="1:4">
      <c r="A422" s="2"/>
      <c r="B422" s="2"/>
      <c r="C422" s="2"/>
      <c r="D422" s="2"/>
    </row>
    <row r="423" spans="1:4">
      <c r="A423" s="2"/>
      <c r="B423" s="2"/>
      <c r="C423" s="2"/>
      <c r="D423" s="2"/>
    </row>
    <row r="424" spans="1:4">
      <c r="A424" s="2"/>
      <c r="B424" s="2"/>
      <c r="C424" s="2"/>
      <c r="D424" s="2"/>
    </row>
    <row r="425" spans="1:4">
      <c r="A425" s="2"/>
      <c r="B425" s="2"/>
      <c r="C425" s="2"/>
      <c r="D425" s="2"/>
    </row>
    <row r="426" spans="1:4">
      <c r="A426" s="2"/>
      <c r="B426" s="2"/>
      <c r="C426" s="2"/>
      <c r="D426" s="2"/>
    </row>
    <row r="427" spans="1:4">
      <c r="A427" s="2"/>
      <c r="B427" s="2"/>
      <c r="C427" s="2"/>
      <c r="D427" s="2"/>
    </row>
    <row r="428" spans="1:4">
      <c r="A428" s="2"/>
      <c r="B428" s="2"/>
      <c r="C428" s="2"/>
      <c r="D428" s="2"/>
    </row>
    <row r="429" spans="1:4">
      <c r="A429" s="2"/>
      <c r="B429" s="2"/>
      <c r="C429" s="2"/>
      <c r="D429" s="2"/>
    </row>
    <row r="430" spans="1:4">
      <c r="A430" s="2"/>
      <c r="B430" s="2"/>
      <c r="C430" s="2"/>
      <c r="D430" s="2"/>
    </row>
    <row r="431" spans="1:4">
      <c r="A431" s="2"/>
      <c r="B431" s="2"/>
      <c r="C431" s="2"/>
      <c r="D431" s="2"/>
    </row>
    <row r="432" spans="1:4">
      <c r="A432" s="2"/>
      <c r="B432" s="2"/>
      <c r="C432" s="2"/>
      <c r="D432" s="2"/>
    </row>
    <row r="433" spans="1:4">
      <c r="A433" s="2"/>
      <c r="B433" s="2"/>
      <c r="C433" s="2"/>
      <c r="D433" s="2"/>
    </row>
    <row r="434" spans="1:4">
      <c r="A434" s="2"/>
      <c r="B434" s="2"/>
      <c r="C434" s="2"/>
      <c r="D434" s="2"/>
    </row>
    <row r="435" spans="1:4">
      <c r="A435" s="2"/>
      <c r="B435" s="2"/>
      <c r="C435" s="2"/>
      <c r="D435" s="2"/>
    </row>
    <row r="436" spans="1:4">
      <c r="A436" s="2"/>
      <c r="B436" s="2"/>
      <c r="C436" s="2"/>
      <c r="D436" s="2"/>
    </row>
    <row r="437" spans="1:4">
      <c r="A437" s="2"/>
      <c r="B437" s="2"/>
      <c r="C437" s="2"/>
      <c r="D437" s="2"/>
    </row>
    <row r="438" spans="1:4">
      <c r="A438" s="2"/>
      <c r="B438" s="2"/>
      <c r="C438" s="2"/>
      <c r="D438" s="2"/>
    </row>
    <row r="439" spans="1:4">
      <c r="A439" s="2"/>
      <c r="B439" s="2"/>
      <c r="C439" s="2"/>
      <c r="D439" s="2"/>
    </row>
    <row r="440" spans="1:4">
      <c r="A440" s="2"/>
      <c r="B440" s="2"/>
      <c r="C440" s="2"/>
      <c r="D440" s="2"/>
    </row>
    <row r="441" spans="1:4">
      <c r="A441" s="2"/>
      <c r="B441" s="2"/>
      <c r="C441" s="2"/>
      <c r="D441" s="2"/>
    </row>
    <row r="442" spans="1:4">
      <c r="A442" s="2"/>
      <c r="B442" s="2"/>
      <c r="C442" s="2"/>
      <c r="D442" s="2"/>
    </row>
    <row r="443" spans="1:4">
      <c r="A443" s="2"/>
      <c r="B443" s="2"/>
      <c r="C443" s="2"/>
      <c r="D443" s="2"/>
    </row>
    <row r="444" spans="1:4">
      <c r="A444" s="2"/>
      <c r="B444" s="2"/>
      <c r="C444" s="2"/>
      <c r="D444" s="2"/>
    </row>
    <row r="445" spans="1:4">
      <c r="A445" s="2"/>
      <c r="B445" s="2"/>
      <c r="C445" s="2"/>
      <c r="D445" s="2"/>
    </row>
    <row r="446" spans="1:4">
      <c r="A446" s="2"/>
      <c r="B446" s="2"/>
      <c r="C446" s="2"/>
      <c r="D446" s="2"/>
    </row>
    <row r="447" spans="1:4">
      <c r="A447" s="2"/>
      <c r="B447" s="2"/>
      <c r="C447" s="2"/>
      <c r="D447" s="2"/>
    </row>
    <row r="448" spans="1:4">
      <c r="A448" s="2"/>
      <c r="B448" s="2"/>
      <c r="C448" s="2"/>
      <c r="D448" s="2"/>
    </row>
    <row r="449" spans="1:4">
      <c r="A449" s="2"/>
      <c r="B449" s="2"/>
      <c r="C449" s="2"/>
      <c r="D449" s="2"/>
    </row>
    <row r="450" spans="1:4">
      <c r="A450" s="2"/>
      <c r="B450" s="2"/>
      <c r="C450" s="2"/>
      <c r="D450" s="2"/>
    </row>
    <row r="451" spans="1:4">
      <c r="A451" s="2"/>
      <c r="B451" s="2"/>
      <c r="C451" s="2"/>
      <c r="D451" s="2"/>
    </row>
    <row r="452" spans="1:4">
      <c r="A452" s="2"/>
      <c r="B452" s="2"/>
      <c r="C452" s="2"/>
      <c r="D452" s="2"/>
    </row>
    <row r="453" spans="1:4">
      <c r="A453" s="2"/>
      <c r="B453" s="2"/>
      <c r="C453" s="2"/>
      <c r="D453" s="2"/>
    </row>
    <row r="454" spans="1:4">
      <c r="A454" s="2"/>
      <c r="B454" s="2"/>
      <c r="C454" s="2"/>
      <c r="D454" s="2"/>
    </row>
    <row r="455" spans="1:4">
      <c r="A455" s="2"/>
      <c r="B455" s="2"/>
      <c r="C455" s="2"/>
      <c r="D455" s="2"/>
    </row>
    <row r="456" spans="1:4">
      <c r="A456" s="2"/>
      <c r="B456" s="2"/>
      <c r="C456" s="2"/>
      <c r="D456" s="2"/>
    </row>
    <row r="457" spans="1:4">
      <c r="A457" s="2"/>
      <c r="B457" s="2"/>
      <c r="C457" s="2"/>
      <c r="D457" s="2"/>
    </row>
    <row r="458" spans="1:4">
      <c r="A458" s="2"/>
      <c r="B458" s="2"/>
      <c r="C458" s="2"/>
      <c r="D458" s="2"/>
    </row>
    <row r="459" spans="1:4">
      <c r="A459" s="2"/>
      <c r="B459" s="2"/>
      <c r="C459" s="2"/>
      <c r="D459" s="2"/>
    </row>
    <row r="460" spans="1:4">
      <c r="A460" s="2"/>
      <c r="B460" s="2"/>
      <c r="C460" s="2"/>
      <c r="D460" s="2"/>
    </row>
    <row r="461" spans="1:4">
      <c r="A461" s="2"/>
      <c r="B461" s="2"/>
      <c r="C461" s="2"/>
      <c r="D461" s="2"/>
    </row>
    <row r="462" spans="1:4">
      <c r="A462" s="2"/>
      <c r="B462" s="2"/>
      <c r="C462" s="2"/>
      <c r="D462" s="2"/>
    </row>
    <row r="463" spans="1:4">
      <c r="A463" s="2"/>
      <c r="B463" s="2"/>
      <c r="C463" s="2"/>
      <c r="D463" s="2"/>
    </row>
    <row r="464" spans="1:4">
      <c r="A464" s="2"/>
      <c r="B464" s="2"/>
      <c r="C464" s="2"/>
      <c r="D464" s="2"/>
    </row>
    <row r="465" spans="1:4">
      <c r="A465" s="2"/>
      <c r="B465" s="2"/>
      <c r="C465" s="2"/>
      <c r="D465" s="2"/>
    </row>
    <row r="466" spans="1:4">
      <c r="A466" s="2"/>
      <c r="B466" s="2"/>
      <c r="C466" s="2"/>
      <c r="D466" s="2"/>
    </row>
    <row r="467" spans="1:4">
      <c r="A467" s="2"/>
      <c r="B467" s="2"/>
      <c r="C467" s="2"/>
      <c r="D467" s="2"/>
    </row>
    <row r="468" spans="1:4">
      <c r="A468" s="2"/>
      <c r="B468" s="2"/>
      <c r="C468" s="2"/>
      <c r="D468" s="2"/>
    </row>
    <row r="469" spans="1:4">
      <c r="A469" s="2"/>
      <c r="B469" s="2"/>
      <c r="C469" s="2"/>
      <c r="D469" s="2"/>
    </row>
    <row r="470" spans="1:4">
      <c r="A470" s="2"/>
      <c r="B470" s="2"/>
      <c r="C470" s="2"/>
      <c r="D470" s="2"/>
    </row>
    <row r="471" spans="1:4">
      <c r="A471" s="2"/>
      <c r="B471" s="2"/>
      <c r="C471" s="2"/>
      <c r="D471" s="2"/>
    </row>
    <row r="472" spans="1:4">
      <c r="A472" s="2"/>
      <c r="B472" s="2"/>
      <c r="C472" s="2"/>
      <c r="D472" s="2"/>
    </row>
    <row r="473" spans="1:4">
      <c r="A473" s="2"/>
      <c r="B473" s="2"/>
      <c r="C473" s="2"/>
      <c r="D473" s="2"/>
    </row>
    <row r="474" spans="1:4">
      <c r="A474" s="2"/>
      <c r="B474" s="2"/>
      <c r="C474" s="2"/>
      <c r="D474" s="2"/>
    </row>
    <row r="475" spans="1:4">
      <c r="A475" s="2"/>
      <c r="B475" s="2"/>
      <c r="C475" s="2"/>
      <c r="D475" s="2"/>
    </row>
    <row r="476" spans="1:4">
      <c r="A476" s="2"/>
      <c r="B476" s="2"/>
      <c r="C476" s="2"/>
      <c r="D476" s="2"/>
    </row>
    <row r="477" spans="1:4">
      <c r="A477" s="2"/>
      <c r="B477" s="2"/>
      <c r="C477" s="2"/>
      <c r="D477" s="2"/>
    </row>
    <row r="478" spans="1:4">
      <c r="A478" s="2"/>
      <c r="B478" s="2"/>
      <c r="C478" s="2"/>
      <c r="D478" s="2"/>
    </row>
    <row r="479" spans="1:4">
      <c r="A479" s="2"/>
      <c r="B479" s="2"/>
      <c r="C479" s="2"/>
      <c r="D479" s="2"/>
    </row>
    <row r="480" spans="1:4">
      <c r="A480" s="2"/>
      <c r="B480" s="2"/>
      <c r="C480" s="2"/>
      <c r="D480" s="2"/>
    </row>
    <row r="481" spans="1:4">
      <c r="A481" s="2"/>
      <c r="B481" s="2"/>
      <c r="C481" s="2"/>
      <c r="D481" s="2"/>
    </row>
    <row r="482" spans="1:4">
      <c r="A482" s="2"/>
      <c r="B482" s="2"/>
      <c r="C482" s="2"/>
      <c r="D482" s="2"/>
    </row>
    <row r="483" spans="1:4">
      <c r="A483" s="2"/>
      <c r="B483" s="2"/>
      <c r="C483" s="2"/>
      <c r="D483" s="2"/>
    </row>
    <row r="484" spans="1:4">
      <c r="A484" s="2"/>
      <c r="B484" s="2"/>
      <c r="C484" s="2"/>
      <c r="D484" s="2"/>
    </row>
    <row r="485" spans="1:4">
      <c r="A485" s="2"/>
      <c r="B485" s="2"/>
      <c r="C485" s="2"/>
      <c r="D485" s="2"/>
    </row>
    <row r="486" spans="1:4">
      <c r="A486" s="2"/>
      <c r="B486" s="2"/>
      <c r="C486" s="2"/>
      <c r="D486" s="2"/>
    </row>
    <row r="487" spans="1:4">
      <c r="A487" s="2"/>
      <c r="B487" s="2"/>
      <c r="C487" s="2"/>
      <c r="D487" s="2"/>
    </row>
    <row r="488" spans="1:4">
      <c r="A488" s="2"/>
      <c r="B488" s="2"/>
      <c r="C488" s="2"/>
      <c r="D488" s="2"/>
    </row>
    <row r="489" spans="1:4">
      <c r="A489" s="2"/>
      <c r="B489" s="2"/>
      <c r="C489" s="2"/>
      <c r="D489" s="2"/>
    </row>
    <row r="490" spans="1:4">
      <c r="A490" s="2"/>
      <c r="B490" s="2"/>
      <c r="C490" s="2"/>
      <c r="D490" s="2"/>
    </row>
    <row r="491" spans="1:4">
      <c r="A491" s="2"/>
      <c r="B491" s="2"/>
      <c r="C491" s="2"/>
      <c r="D491" s="2"/>
    </row>
    <row r="492" spans="1:4">
      <c r="A492" s="2"/>
      <c r="B492" s="2"/>
      <c r="C492" s="2"/>
      <c r="D492" s="2"/>
    </row>
    <row r="493" spans="1:4">
      <c r="A493" s="2"/>
      <c r="B493" s="2"/>
      <c r="C493" s="2"/>
      <c r="D493" s="2"/>
    </row>
    <row r="494" spans="1:4">
      <c r="A494" s="2"/>
      <c r="B494" s="2"/>
      <c r="C494" s="2"/>
      <c r="D494" s="2"/>
    </row>
    <row r="495" spans="1:4">
      <c r="A495" s="2"/>
      <c r="B495" s="2"/>
      <c r="C495" s="2"/>
      <c r="D495" s="2"/>
    </row>
    <row r="496" spans="1:4">
      <c r="A496" s="2"/>
      <c r="B496" s="2"/>
      <c r="C496" s="2"/>
      <c r="D496" s="2"/>
    </row>
    <row r="497" spans="1:4">
      <c r="A497" s="2"/>
      <c r="B497" s="2"/>
      <c r="C497" s="2"/>
      <c r="D497" s="2"/>
    </row>
    <row r="498" spans="1:4">
      <c r="A498" s="2"/>
      <c r="B498" s="2"/>
      <c r="C498" s="2"/>
      <c r="D498" s="2"/>
    </row>
    <row r="499" spans="1:4">
      <c r="A499" s="2"/>
      <c r="B499" s="2"/>
      <c r="C499" s="2"/>
      <c r="D499" s="2"/>
    </row>
    <row r="500" spans="1:4">
      <c r="A500" s="2"/>
      <c r="B500" s="2"/>
      <c r="C500" s="2"/>
      <c r="D500" s="2"/>
    </row>
    <row r="501" spans="1:4">
      <c r="A501" s="2"/>
      <c r="B501" s="2"/>
      <c r="C501" s="2"/>
      <c r="D501" s="2"/>
    </row>
    <row r="502" spans="1:4">
      <c r="A502" s="2"/>
      <c r="B502" s="2"/>
      <c r="C502" s="2"/>
      <c r="D502" s="2"/>
    </row>
    <row r="503" spans="1:4">
      <c r="A503" s="2"/>
      <c r="B503" s="2"/>
      <c r="C503" s="2"/>
      <c r="D503" s="2"/>
    </row>
    <row r="504" spans="1:4">
      <c r="A504" s="2"/>
      <c r="B504" s="2"/>
      <c r="C504" s="2"/>
      <c r="D504" s="2"/>
    </row>
    <row r="505" spans="1:4">
      <c r="A505" s="2"/>
      <c r="B505" s="2"/>
      <c r="C505" s="2"/>
      <c r="D505" s="2"/>
    </row>
    <row r="506" spans="1:4">
      <c r="A506" s="2"/>
      <c r="B506" s="2"/>
      <c r="C506" s="2"/>
      <c r="D506" s="2"/>
    </row>
    <row r="507" spans="1:4">
      <c r="A507" s="2"/>
      <c r="B507" s="2"/>
      <c r="C507" s="2"/>
      <c r="D507" s="2"/>
    </row>
    <row r="508" spans="1:4">
      <c r="A508" s="2"/>
      <c r="B508" s="2"/>
      <c r="C508" s="2"/>
      <c r="D508" s="2"/>
    </row>
    <row r="509" spans="1:4">
      <c r="A509" s="2"/>
      <c r="B509" s="2"/>
      <c r="C509" s="2"/>
      <c r="D509" s="2"/>
    </row>
    <row r="510" spans="1:4">
      <c r="A510" s="2"/>
      <c r="B510" s="2"/>
      <c r="C510" s="2"/>
      <c r="D510" s="2"/>
    </row>
    <row r="511" spans="1:4">
      <c r="A511" s="2"/>
      <c r="B511" s="2"/>
      <c r="C511" s="2"/>
      <c r="D511" s="2"/>
    </row>
    <row r="512" spans="1:4">
      <c r="A512" s="2"/>
      <c r="B512" s="2"/>
      <c r="C512" s="2"/>
      <c r="D512" s="2"/>
    </row>
    <row r="513" spans="1:4">
      <c r="A513" s="2"/>
      <c r="B513" s="2"/>
      <c r="C513" s="2"/>
      <c r="D513" s="2"/>
    </row>
    <row r="514" spans="1:4">
      <c r="A514" s="2"/>
      <c r="B514" s="2"/>
      <c r="C514" s="2"/>
      <c r="D514" s="2"/>
    </row>
    <row r="515" spans="1:4">
      <c r="A515" s="2"/>
      <c r="B515" s="2"/>
      <c r="C515" s="2"/>
      <c r="D515" s="2"/>
    </row>
    <row r="516" spans="1:4">
      <c r="A516" s="2"/>
      <c r="B516" s="2"/>
      <c r="C516" s="2"/>
      <c r="D516" s="2"/>
    </row>
    <row r="517" spans="1:4">
      <c r="A517" s="2"/>
      <c r="B517" s="2"/>
      <c r="C517" s="2"/>
      <c r="D517" s="2"/>
    </row>
    <row r="518" spans="1:4">
      <c r="A518" s="2"/>
      <c r="B518" s="2"/>
      <c r="C518" s="2"/>
      <c r="D518" s="2"/>
    </row>
    <row r="519" spans="1:4">
      <c r="A519" s="2"/>
      <c r="B519" s="2"/>
      <c r="C519" s="2"/>
      <c r="D519" s="2"/>
    </row>
    <row r="520" spans="1:4">
      <c r="A520" s="2"/>
      <c r="B520" s="2"/>
      <c r="C520" s="2"/>
      <c r="D520" s="2"/>
    </row>
    <row r="521" spans="1:4">
      <c r="A521" s="2"/>
      <c r="B521" s="2"/>
      <c r="C521" s="2"/>
      <c r="D521" s="2"/>
    </row>
    <row r="522" spans="1:4">
      <c r="A522" s="2"/>
      <c r="B522" s="2"/>
      <c r="C522" s="2"/>
      <c r="D522" s="2"/>
    </row>
    <row r="523" spans="1:4">
      <c r="A523" s="2"/>
      <c r="B523" s="2"/>
      <c r="C523" s="2"/>
      <c r="D523" s="2"/>
    </row>
    <row r="524" spans="1:4">
      <c r="A524" s="2"/>
      <c r="B524" s="2"/>
      <c r="C524" s="2"/>
      <c r="D524" s="2"/>
    </row>
    <row r="525" spans="1:4">
      <c r="A525" s="2"/>
      <c r="B525" s="2"/>
      <c r="C525" s="2"/>
      <c r="D525" s="2"/>
    </row>
    <row r="526" spans="1:4">
      <c r="A526" s="2"/>
      <c r="B526" s="2"/>
      <c r="C526" s="2"/>
      <c r="D526" s="2"/>
    </row>
    <row r="527" spans="1:4">
      <c r="A527" s="2"/>
      <c r="B527" s="2"/>
      <c r="C527" s="2"/>
      <c r="D527" s="2"/>
    </row>
    <row r="528" spans="1:4">
      <c r="A528" s="2"/>
      <c r="B528" s="2"/>
      <c r="C528" s="2"/>
      <c r="D528" s="2"/>
    </row>
    <row r="529" spans="1:4">
      <c r="A529" s="2"/>
      <c r="B529" s="2"/>
      <c r="C529" s="2"/>
      <c r="D529" s="2"/>
    </row>
    <row r="530" spans="1:4">
      <c r="A530" s="2"/>
      <c r="B530" s="2"/>
      <c r="C530" s="2"/>
      <c r="D530" s="2"/>
    </row>
    <row r="531" spans="1:4">
      <c r="A531" s="2"/>
      <c r="B531" s="2"/>
      <c r="C531" s="2"/>
      <c r="D531" s="2"/>
    </row>
    <row r="532" spans="1:4">
      <c r="A532" s="2"/>
      <c r="B532" s="2"/>
      <c r="C532" s="2"/>
      <c r="D532" s="2"/>
    </row>
    <row r="533" spans="1:4">
      <c r="A533" s="2"/>
      <c r="B533" s="2"/>
      <c r="C533" s="2"/>
      <c r="D533" s="2"/>
    </row>
    <row r="534" spans="1:4">
      <c r="A534" s="2"/>
      <c r="B534" s="2"/>
      <c r="C534" s="2"/>
      <c r="D534" s="2"/>
    </row>
    <row r="535" spans="1:4">
      <c r="A535" s="2"/>
      <c r="B535" s="2"/>
      <c r="C535" s="2"/>
      <c r="D535" s="2"/>
    </row>
    <row r="536" spans="1:4">
      <c r="A536" s="2"/>
      <c r="B536" s="2"/>
      <c r="C536" s="2"/>
      <c r="D536" s="2"/>
    </row>
    <row r="537" spans="1:4">
      <c r="A537" s="2"/>
      <c r="B537" s="2"/>
      <c r="C537" s="2"/>
      <c r="D537" s="2"/>
    </row>
    <row r="538" spans="1:4">
      <c r="A538" s="2"/>
      <c r="B538" s="2"/>
      <c r="C538" s="2"/>
      <c r="D538" s="2"/>
    </row>
    <row r="539" spans="1:4">
      <c r="A539" s="2"/>
      <c r="B539" s="2"/>
      <c r="C539" s="2"/>
      <c r="D539" s="2"/>
    </row>
    <row r="540" spans="1:4">
      <c r="A540" s="2"/>
      <c r="B540" s="2"/>
      <c r="C540" s="2"/>
      <c r="D540" s="2"/>
    </row>
    <row r="541" spans="1:4">
      <c r="A541" s="2"/>
      <c r="B541" s="2"/>
      <c r="C541" s="2"/>
      <c r="D541" s="2"/>
    </row>
    <row r="542" spans="1:4">
      <c r="A542" s="2"/>
      <c r="B542" s="2"/>
      <c r="C542" s="2"/>
      <c r="D542" s="2"/>
    </row>
    <row r="543" spans="1:4">
      <c r="A543" s="2"/>
      <c r="B543" s="2"/>
      <c r="C543" s="2"/>
      <c r="D543" s="2"/>
    </row>
    <row r="544" spans="1:4">
      <c r="A544" s="2"/>
      <c r="B544" s="2"/>
      <c r="C544" s="2"/>
      <c r="D544" s="2"/>
    </row>
    <row r="545" spans="1:4">
      <c r="A545" s="2"/>
      <c r="B545" s="2"/>
      <c r="C545" s="2"/>
      <c r="D545" s="2"/>
    </row>
    <row r="546" spans="1:4">
      <c r="A546" s="2"/>
      <c r="B546" s="2"/>
      <c r="C546" s="2"/>
      <c r="D546" s="2"/>
    </row>
    <row r="547" spans="1:4">
      <c r="A547" s="2"/>
      <c r="B547" s="2"/>
      <c r="C547" s="2"/>
      <c r="D547" s="2"/>
    </row>
    <row r="548" spans="1:4">
      <c r="A548" s="2"/>
      <c r="B548" s="2"/>
      <c r="C548" s="2"/>
      <c r="D548" s="2"/>
    </row>
    <row r="549" spans="1:4">
      <c r="A549" s="2"/>
      <c r="B549" s="2"/>
      <c r="C549" s="2"/>
      <c r="D549" s="2"/>
    </row>
    <row r="550" spans="1:4">
      <c r="A550" s="2"/>
      <c r="B550" s="2"/>
      <c r="C550" s="2"/>
      <c r="D550" s="2"/>
    </row>
    <row r="551" spans="1:4">
      <c r="A551" s="2"/>
      <c r="B551" s="2"/>
      <c r="C551" s="2"/>
      <c r="D551" s="2"/>
    </row>
    <row r="552" spans="1:4">
      <c r="A552" s="2"/>
      <c r="B552" s="2"/>
      <c r="C552" s="2"/>
      <c r="D552" s="2"/>
    </row>
    <row r="553" spans="1:4">
      <c r="A553" s="2"/>
      <c r="B553" s="2"/>
      <c r="C553" s="2"/>
      <c r="D553" s="2"/>
    </row>
    <row r="554" spans="1:4">
      <c r="A554" s="2"/>
      <c r="B554" s="2"/>
      <c r="C554" s="2"/>
      <c r="D554" s="2"/>
    </row>
    <row r="555" spans="1:4">
      <c r="A555" s="2"/>
      <c r="B555" s="2"/>
      <c r="C555" s="2"/>
      <c r="D555" s="2"/>
    </row>
    <row r="556" spans="1:4">
      <c r="A556" s="2"/>
      <c r="B556" s="2"/>
      <c r="C556" s="2"/>
      <c r="D556" s="2"/>
    </row>
    <row r="557" spans="1:4">
      <c r="A557" s="2"/>
      <c r="B557" s="2"/>
      <c r="C557" s="2"/>
      <c r="D557" s="2"/>
    </row>
    <row r="558" spans="1:4">
      <c r="A558" s="2"/>
      <c r="B558" s="2"/>
      <c r="C558" s="2"/>
      <c r="D558" s="2"/>
    </row>
    <row r="559" spans="1:4">
      <c r="A559" s="2"/>
      <c r="B559" s="2"/>
      <c r="C559" s="2"/>
      <c r="D559" s="2"/>
    </row>
    <row r="560" spans="1:4">
      <c r="A560" s="2"/>
      <c r="B560" s="2"/>
      <c r="C560" s="2"/>
      <c r="D560" s="2"/>
    </row>
    <row r="561" spans="1:4">
      <c r="A561" s="2"/>
      <c r="B561" s="2"/>
      <c r="C561" s="2"/>
      <c r="D561" s="2"/>
    </row>
    <row r="562" spans="1:4">
      <c r="A562" s="2"/>
      <c r="B562" s="2"/>
      <c r="C562" s="2"/>
      <c r="D562" s="2"/>
    </row>
    <row r="563" spans="1:4">
      <c r="A563" s="2"/>
      <c r="B563" s="2"/>
      <c r="C563" s="2"/>
      <c r="D563" s="2"/>
    </row>
    <row r="564" spans="1:4">
      <c r="A564" s="2"/>
      <c r="B564" s="2"/>
      <c r="C564" s="2"/>
      <c r="D564" s="2"/>
    </row>
    <row r="565" spans="1:4">
      <c r="A565" s="2"/>
      <c r="B565" s="2"/>
      <c r="C565" s="2"/>
      <c r="D565" s="2"/>
    </row>
    <row r="566" spans="1:4">
      <c r="A566" s="2"/>
      <c r="B566" s="2"/>
      <c r="C566" s="2"/>
      <c r="D566" s="2"/>
    </row>
    <row r="567" spans="1:4">
      <c r="A567" s="2"/>
      <c r="B567" s="2"/>
      <c r="C567" s="2"/>
      <c r="D567" s="2"/>
    </row>
    <row r="568" spans="1:4">
      <c r="A568" s="2"/>
      <c r="B568" s="2"/>
      <c r="C568" s="2"/>
      <c r="D568" s="2"/>
    </row>
    <row r="569" spans="1:4">
      <c r="A569" s="2"/>
      <c r="B569" s="2"/>
      <c r="C569" s="2"/>
      <c r="D569" s="2"/>
    </row>
    <row r="570" spans="1:4">
      <c r="A570" s="2"/>
      <c r="B570" s="2"/>
      <c r="C570" s="2"/>
      <c r="D570" s="2"/>
    </row>
    <row r="571" spans="1:4">
      <c r="A571" s="2"/>
      <c r="B571" s="2"/>
      <c r="C571" s="2"/>
      <c r="D571" s="2"/>
    </row>
    <row r="572" spans="1:4">
      <c r="A572" s="2"/>
      <c r="B572" s="2"/>
      <c r="C572" s="2"/>
      <c r="D572" s="2"/>
    </row>
    <row r="573" spans="1:4">
      <c r="A573" s="2"/>
      <c r="B573" s="2"/>
      <c r="C573" s="2"/>
      <c r="D573" s="2"/>
    </row>
    <row r="574" spans="1:4">
      <c r="A574" s="2"/>
      <c r="B574" s="2"/>
      <c r="C574" s="2"/>
      <c r="D574" s="2"/>
    </row>
    <row r="575" spans="1:4">
      <c r="A575" s="2"/>
      <c r="B575" s="2"/>
      <c r="C575" s="2"/>
      <c r="D575" s="2"/>
    </row>
    <row r="576" spans="1:4">
      <c r="A576" s="2"/>
      <c r="B576" s="2"/>
      <c r="C576" s="2"/>
      <c r="D576" s="2"/>
    </row>
    <row r="577" spans="1:4">
      <c r="A577" s="2"/>
      <c r="B577" s="2"/>
      <c r="C577" s="2"/>
      <c r="D577" s="2"/>
    </row>
    <row r="578" spans="1:4">
      <c r="A578" s="2"/>
      <c r="B578" s="2"/>
      <c r="C578" s="2"/>
      <c r="D578" s="2"/>
    </row>
    <row r="579" spans="1:4">
      <c r="A579" s="2"/>
      <c r="B579" s="2"/>
      <c r="C579" s="2"/>
      <c r="D579" s="2"/>
    </row>
    <row r="580" spans="1:4">
      <c r="A580" s="2"/>
      <c r="B580" s="2"/>
      <c r="C580" s="2"/>
      <c r="D580" s="2"/>
    </row>
    <row r="581" spans="1:4">
      <c r="A581" s="2"/>
      <c r="B581" s="2"/>
      <c r="C581" s="2"/>
      <c r="D581" s="2"/>
    </row>
    <row r="582" spans="1:4">
      <c r="A582" s="2"/>
      <c r="B582" s="2"/>
      <c r="C582" s="2"/>
      <c r="D582" s="2"/>
    </row>
    <row r="583" spans="1:4">
      <c r="A583" s="2"/>
      <c r="B583" s="2"/>
      <c r="C583" s="2"/>
      <c r="D583" s="2"/>
    </row>
    <row r="584" spans="1:4">
      <c r="A584" s="2"/>
      <c r="B584" s="2"/>
      <c r="C584" s="2"/>
      <c r="D584" s="2"/>
    </row>
    <row r="585" spans="1:4">
      <c r="A585" s="2"/>
      <c r="B585" s="2"/>
      <c r="C585" s="2"/>
      <c r="D585" s="2"/>
    </row>
    <row r="586" spans="1:4">
      <c r="A586" s="2"/>
      <c r="B586" s="2"/>
      <c r="C586" s="2"/>
      <c r="D586" s="2"/>
    </row>
    <row r="587" spans="1:4">
      <c r="A587" s="2"/>
      <c r="B587" s="2"/>
      <c r="C587" s="2"/>
      <c r="D587" s="2"/>
    </row>
    <row r="588" spans="1:4">
      <c r="A588" s="2"/>
      <c r="B588" s="2"/>
      <c r="C588" s="2"/>
      <c r="D588" s="2"/>
    </row>
    <row r="589" spans="1:4">
      <c r="A589" s="2"/>
      <c r="B589" s="2"/>
      <c r="C589" s="2"/>
      <c r="D589" s="2"/>
    </row>
    <row r="590" spans="1:4">
      <c r="A590" s="2"/>
      <c r="B590" s="2"/>
      <c r="C590" s="2"/>
      <c r="D590" s="2"/>
    </row>
    <row r="591" spans="1:4">
      <c r="A591" s="2"/>
      <c r="B591" s="2"/>
      <c r="C591" s="2"/>
      <c r="D591" s="2"/>
    </row>
    <row r="592" spans="1:4">
      <c r="A592" s="2"/>
      <c r="B592" s="2"/>
      <c r="C592" s="2"/>
      <c r="D592" s="2"/>
    </row>
    <row r="593" spans="1:4">
      <c r="A593" s="2"/>
      <c r="B593" s="2"/>
      <c r="C593" s="2"/>
      <c r="D593" s="2"/>
    </row>
    <row r="594" spans="1:4">
      <c r="A594" s="2"/>
      <c r="B594" s="2"/>
      <c r="C594" s="2"/>
      <c r="D594" s="2"/>
    </row>
    <row r="595" spans="1:4">
      <c r="A595" s="2"/>
      <c r="B595" s="2"/>
      <c r="C595" s="2"/>
      <c r="D595" s="2"/>
    </row>
    <row r="596" spans="1:4">
      <c r="A596" s="2"/>
      <c r="B596" s="2"/>
      <c r="C596" s="2"/>
      <c r="D596" s="2"/>
    </row>
    <row r="597" spans="1:4">
      <c r="A597" s="2"/>
      <c r="B597" s="2"/>
      <c r="C597" s="2"/>
      <c r="D597" s="2"/>
    </row>
    <row r="598" spans="1:4">
      <c r="A598" s="2"/>
      <c r="B598" s="2"/>
      <c r="C598" s="2"/>
      <c r="D598" s="2"/>
    </row>
    <row r="599" spans="1:4">
      <c r="A599" s="2"/>
      <c r="B599" s="2"/>
      <c r="C599" s="2"/>
      <c r="D599" s="2"/>
    </row>
    <row r="600" spans="1:4">
      <c r="A600" s="2"/>
      <c r="B600" s="2"/>
      <c r="C600" s="2"/>
      <c r="D600" s="2"/>
    </row>
    <row r="601" spans="1:4">
      <c r="A601" s="2"/>
      <c r="B601" s="2"/>
      <c r="C601" s="2"/>
      <c r="D601" s="2"/>
    </row>
    <row r="602" spans="1:4">
      <c r="A602" s="2"/>
      <c r="B602" s="2"/>
      <c r="C602" s="2"/>
      <c r="D602" s="2"/>
    </row>
    <row r="603" spans="1:4">
      <c r="A603" s="2"/>
      <c r="B603" s="2"/>
      <c r="C603" s="2"/>
      <c r="D603" s="2"/>
    </row>
    <row r="604" spans="1:4">
      <c r="A604" s="2"/>
      <c r="B604" s="2"/>
      <c r="C604" s="2"/>
      <c r="D604" s="2"/>
    </row>
    <row r="605" spans="1:4">
      <c r="A605" s="2"/>
      <c r="B605" s="2"/>
      <c r="C605" s="2"/>
      <c r="D605" s="2"/>
    </row>
    <row r="606" spans="1:4">
      <c r="A606" s="2"/>
      <c r="B606" s="2"/>
      <c r="C606" s="2"/>
      <c r="D606" s="2"/>
    </row>
    <row r="607" spans="1:4">
      <c r="A607" s="2"/>
      <c r="B607" s="2"/>
      <c r="C607" s="2"/>
      <c r="D607" s="2"/>
    </row>
    <row r="608" spans="1:4">
      <c r="A608" s="2"/>
      <c r="B608" s="2"/>
      <c r="C608" s="2"/>
      <c r="D608" s="2"/>
    </row>
    <row r="609" spans="1:4">
      <c r="A609" s="2"/>
      <c r="B609" s="2"/>
      <c r="C609" s="2"/>
      <c r="D609" s="2"/>
    </row>
    <row r="610" spans="1:4">
      <c r="A610" s="2"/>
      <c r="B610" s="2"/>
      <c r="C610" s="2"/>
      <c r="D610" s="2"/>
    </row>
    <row r="611" spans="1:4">
      <c r="A611" s="2"/>
      <c r="B611" s="2"/>
      <c r="C611" s="2"/>
      <c r="D611" s="2"/>
    </row>
    <row r="612" spans="1:4">
      <c r="A612" s="2"/>
      <c r="B612" s="2"/>
      <c r="C612" s="2"/>
      <c r="D612" s="2"/>
    </row>
    <row r="613" spans="1:4">
      <c r="A613" s="2"/>
      <c r="B613" s="2"/>
      <c r="C613" s="2"/>
      <c r="D613" s="2"/>
    </row>
    <row r="614" spans="1:4">
      <c r="A614" s="2"/>
      <c r="B614" s="2"/>
      <c r="C614" s="2"/>
      <c r="D614" s="2"/>
    </row>
    <row r="615" spans="1:4">
      <c r="A615" s="2"/>
      <c r="B615" s="2"/>
      <c r="C615" s="2"/>
      <c r="D615" s="2"/>
    </row>
    <row r="616" spans="1:4">
      <c r="A616" s="2"/>
      <c r="B616" s="2"/>
      <c r="C616" s="2"/>
      <c r="D616" s="2"/>
    </row>
    <row r="617" spans="1:4">
      <c r="A617" s="2"/>
      <c r="B617" s="2"/>
      <c r="C617" s="2"/>
      <c r="D617" s="2"/>
    </row>
    <row r="618" spans="1:4">
      <c r="A618" s="2"/>
      <c r="B618" s="2"/>
      <c r="C618" s="2"/>
      <c r="D618" s="2"/>
    </row>
    <row r="619" spans="1:4">
      <c r="A619" s="2"/>
      <c r="B619" s="2"/>
      <c r="C619" s="2"/>
      <c r="D619" s="2"/>
    </row>
    <row r="620" spans="1:4">
      <c r="A620" s="2"/>
      <c r="B620" s="2"/>
      <c r="C620" s="2"/>
      <c r="D620" s="2"/>
    </row>
    <row r="621" spans="1:4">
      <c r="A621" s="2"/>
      <c r="B621" s="2"/>
      <c r="C621" s="2"/>
      <c r="D621" s="2"/>
    </row>
    <row r="622" spans="1:4">
      <c r="A622" s="2"/>
      <c r="B622" s="2"/>
      <c r="C622" s="2"/>
      <c r="D622" s="2"/>
    </row>
    <row r="623" spans="1:4">
      <c r="A623" s="2"/>
      <c r="B623" s="2"/>
      <c r="C623" s="2"/>
      <c r="D623" s="2"/>
    </row>
    <row r="624" spans="1:4">
      <c r="A624" s="2"/>
      <c r="B624" s="2"/>
      <c r="C624" s="2"/>
      <c r="D624" s="2"/>
    </row>
    <row r="625" spans="1:4">
      <c r="A625" s="2"/>
      <c r="B625" s="2"/>
      <c r="C625" s="2"/>
      <c r="D625" s="2"/>
    </row>
    <row r="626" spans="1:4">
      <c r="A626" s="2"/>
      <c r="B626" s="2"/>
      <c r="C626" s="2"/>
      <c r="D626" s="2"/>
    </row>
    <row r="627" spans="1:4">
      <c r="A627" s="2"/>
      <c r="B627" s="2"/>
      <c r="C627" s="2"/>
      <c r="D627" s="2"/>
    </row>
    <row r="628" spans="1:4">
      <c r="A628" s="2"/>
      <c r="B628" s="2"/>
      <c r="C628" s="2"/>
      <c r="D628" s="2"/>
    </row>
    <row r="629" spans="1:4">
      <c r="A629" s="2"/>
      <c r="B629" s="2"/>
      <c r="C629" s="2"/>
      <c r="D629" s="2"/>
    </row>
    <row r="630" spans="1:4">
      <c r="A630" s="2"/>
      <c r="B630" s="2"/>
      <c r="C630" s="2"/>
      <c r="D630" s="2"/>
    </row>
    <row r="631" spans="1:4">
      <c r="A631" s="2"/>
      <c r="B631" s="2"/>
      <c r="C631" s="2"/>
      <c r="D631" s="2"/>
    </row>
    <row r="632" spans="1:4">
      <c r="A632" s="2"/>
      <c r="B632" s="2"/>
      <c r="C632" s="2"/>
      <c r="D632" s="2"/>
    </row>
    <row r="633" spans="1:4">
      <c r="A633" s="2"/>
      <c r="B633" s="2"/>
      <c r="C633" s="2"/>
      <c r="D633" s="2"/>
    </row>
    <row r="634" spans="1:4">
      <c r="A634" s="2"/>
      <c r="B634" s="2"/>
      <c r="C634" s="2"/>
      <c r="D634" s="2"/>
    </row>
    <row r="635" spans="1:4">
      <c r="A635" s="2"/>
      <c r="B635" s="2"/>
      <c r="C635" s="2"/>
      <c r="D635" s="2"/>
    </row>
    <row r="636" spans="1:4">
      <c r="A636" s="2"/>
      <c r="B636" s="2"/>
      <c r="C636" s="2"/>
      <c r="D636" s="2"/>
    </row>
    <row r="637" spans="1:4">
      <c r="A637" s="2"/>
      <c r="B637" s="2"/>
      <c r="C637" s="2"/>
      <c r="D637" s="2"/>
    </row>
    <row r="638" spans="1:4">
      <c r="A638" s="2"/>
      <c r="B638" s="2"/>
      <c r="C638" s="2"/>
      <c r="D638" s="2"/>
    </row>
    <row r="639" spans="1:4">
      <c r="A639" s="2"/>
      <c r="B639" s="2"/>
      <c r="C639" s="2"/>
      <c r="D639" s="2"/>
    </row>
    <row r="640" spans="1:4">
      <c r="A640" s="2"/>
      <c r="B640" s="2"/>
      <c r="C640" s="2"/>
      <c r="D640" s="2"/>
    </row>
    <row r="641" spans="1:4">
      <c r="A641" s="2"/>
      <c r="B641" s="2"/>
      <c r="C641" s="2"/>
      <c r="D641" s="2"/>
    </row>
    <row r="642" spans="1:4">
      <c r="A642" s="2"/>
      <c r="B642" s="2"/>
      <c r="C642" s="2"/>
      <c r="D642" s="2"/>
    </row>
    <row r="643" spans="1:4">
      <c r="A643" s="2"/>
      <c r="B643" s="2"/>
      <c r="C643" s="2"/>
      <c r="D643" s="2"/>
    </row>
    <row r="644" spans="1:4">
      <c r="A644" s="2"/>
      <c r="B644" s="2"/>
      <c r="C644" s="2"/>
      <c r="D644" s="2"/>
    </row>
    <row r="645" spans="1:4">
      <c r="A645" s="2"/>
      <c r="B645" s="2"/>
      <c r="C645" s="2"/>
      <c r="D645" s="2"/>
    </row>
    <row r="646" spans="1:4">
      <c r="A646" s="2"/>
      <c r="B646" s="2"/>
      <c r="C646" s="2"/>
      <c r="D646" s="2"/>
    </row>
    <row r="647" spans="1:4">
      <c r="A647" s="2"/>
      <c r="B647" s="2"/>
      <c r="C647" s="2"/>
      <c r="D647" s="2"/>
    </row>
    <row r="648" spans="1:4">
      <c r="A648" s="2"/>
      <c r="B648" s="2"/>
      <c r="C648" s="2"/>
      <c r="D648" s="2"/>
    </row>
    <row r="649" spans="1:4">
      <c r="A649" s="2"/>
      <c r="B649" s="2"/>
      <c r="C649" s="2"/>
      <c r="D649" s="2"/>
    </row>
    <row r="650" spans="1:4">
      <c r="A650" s="2"/>
      <c r="B650" s="2"/>
      <c r="C650" s="2"/>
      <c r="D650" s="2"/>
    </row>
    <row r="651" spans="1:4">
      <c r="A651" s="2"/>
      <c r="B651" s="2"/>
      <c r="C651" s="2"/>
      <c r="D651" s="2"/>
    </row>
    <row r="652" spans="1:4">
      <c r="A652" s="2"/>
      <c r="B652" s="2"/>
      <c r="C652" s="2"/>
      <c r="D652" s="2"/>
    </row>
    <row r="653" spans="1:4">
      <c r="A653" s="2"/>
      <c r="B653" s="2"/>
      <c r="C653" s="2"/>
      <c r="D653" s="2"/>
    </row>
    <row r="654" spans="1:4">
      <c r="A654" s="2"/>
      <c r="B654" s="2"/>
      <c r="C654" s="2"/>
      <c r="D654" s="2"/>
    </row>
    <row r="655" spans="1:4">
      <c r="A655" s="2"/>
      <c r="B655" s="2"/>
      <c r="C655" s="2"/>
      <c r="D655" s="2"/>
    </row>
    <row r="656" spans="1:4">
      <c r="A656" s="2"/>
      <c r="B656" s="2"/>
      <c r="C656" s="2"/>
      <c r="D656" s="2"/>
    </row>
    <row r="657" spans="1:4">
      <c r="A657" s="2"/>
      <c r="B657" s="2"/>
      <c r="C657" s="2"/>
      <c r="D657" s="2"/>
    </row>
    <row r="658" spans="1:4">
      <c r="A658" s="2"/>
      <c r="B658" s="2"/>
      <c r="C658" s="2"/>
      <c r="D658" s="2"/>
    </row>
    <row r="659" spans="1:4">
      <c r="A659" s="2"/>
      <c r="B659" s="2"/>
      <c r="C659" s="2"/>
      <c r="D659" s="2"/>
    </row>
    <row r="660" spans="1:4">
      <c r="A660" s="2"/>
      <c r="B660" s="2"/>
      <c r="C660" s="2"/>
      <c r="D660" s="2"/>
    </row>
    <row r="661" spans="1:4">
      <c r="A661" s="2"/>
      <c r="B661" s="2"/>
      <c r="C661" s="2"/>
      <c r="D661" s="2"/>
    </row>
    <row r="662" spans="1:4">
      <c r="A662" s="2"/>
      <c r="B662" s="2"/>
      <c r="C662" s="2"/>
      <c r="D662" s="2"/>
    </row>
    <row r="663" spans="1:4">
      <c r="A663" s="2"/>
      <c r="B663" s="2"/>
      <c r="C663" s="2"/>
      <c r="D663" s="2"/>
    </row>
    <row r="664" spans="1:4">
      <c r="A664" s="2"/>
      <c r="B664" s="2"/>
      <c r="C664" s="2"/>
      <c r="D664" s="2"/>
    </row>
    <row r="665" spans="1:4">
      <c r="A665" s="2"/>
      <c r="B665" s="2"/>
      <c r="C665" s="2"/>
      <c r="D665" s="2"/>
    </row>
    <row r="666" spans="1:4">
      <c r="A666" s="2"/>
      <c r="B666" s="2"/>
      <c r="C666" s="2"/>
      <c r="D666" s="2"/>
    </row>
    <row r="667" spans="1:4">
      <c r="A667" s="2"/>
      <c r="B667" s="2"/>
      <c r="C667" s="2"/>
      <c r="D667" s="2"/>
    </row>
    <row r="668" spans="1:4">
      <c r="A668" s="2"/>
      <c r="B668" s="2"/>
      <c r="C668" s="2"/>
      <c r="D668" s="2"/>
    </row>
    <row r="669" spans="1:4">
      <c r="A669" s="2"/>
      <c r="B669" s="2"/>
      <c r="C669" s="2"/>
      <c r="D669" s="2"/>
    </row>
    <row r="670" spans="1:4">
      <c r="A670" s="2"/>
      <c r="B670" s="2"/>
      <c r="C670" s="2"/>
      <c r="D670" s="2"/>
    </row>
    <row r="671" spans="1:4">
      <c r="A671" s="2"/>
      <c r="B671" s="2"/>
      <c r="C671" s="2"/>
      <c r="D671" s="2"/>
    </row>
    <row r="672" spans="1:4">
      <c r="A672" s="2"/>
      <c r="B672" s="2"/>
      <c r="C672" s="2"/>
      <c r="D672" s="2"/>
    </row>
    <row r="673" spans="1:4">
      <c r="A673" s="2"/>
      <c r="B673" s="2"/>
      <c r="C673" s="2"/>
      <c r="D673" s="2"/>
    </row>
    <row r="674" spans="1:4">
      <c r="A674" s="2"/>
      <c r="B674" s="2"/>
      <c r="C674" s="2"/>
      <c r="D674" s="2"/>
    </row>
    <row r="675" spans="1:4">
      <c r="A675" s="2"/>
      <c r="B675" s="2"/>
      <c r="C675" s="2"/>
      <c r="D675" s="2"/>
    </row>
    <row r="676" spans="1:4">
      <c r="A676" s="2"/>
      <c r="B676" s="2"/>
      <c r="C676" s="2"/>
      <c r="D676" s="2"/>
    </row>
    <row r="677" spans="1:4">
      <c r="A677" s="2"/>
      <c r="B677" s="2"/>
      <c r="C677" s="2"/>
      <c r="D677" s="2"/>
    </row>
    <row r="678" spans="1:4">
      <c r="A678" s="2"/>
      <c r="B678" s="2"/>
      <c r="C678" s="2"/>
      <c r="D678" s="2"/>
    </row>
    <row r="679" spans="1:4">
      <c r="A679" s="2"/>
      <c r="B679" s="2"/>
      <c r="C679" s="2"/>
      <c r="D679" s="2"/>
    </row>
    <row r="680" spans="1:4">
      <c r="A680" s="2"/>
      <c r="B680" s="2"/>
      <c r="C680" s="2"/>
      <c r="D680" s="2"/>
    </row>
    <row r="681" spans="1:4">
      <c r="A681" s="2"/>
      <c r="B681" s="2"/>
      <c r="C681" s="2"/>
      <c r="D681" s="2"/>
    </row>
    <row r="682" spans="1:4">
      <c r="A682" s="2"/>
      <c r="B682" s="2"/>
      <c r="C682" s="2"/>
      <c r="D682" s="2"/>
    </row>
    <row r="683" spans="1:4">
      <c r="A683" s="2"/>
      <c r="B683" s="2"/>
      <c r="C683" s="2"/>
      <c r="D683" s="2"/>
    </row>
    <row r="684" spans="1:4">
      <c r="A684" s="2"/>
      <c r="B684" s="2"/>
      <c r="C684" s="2"/>
      <c r="D684" s="2"/>
    </row>
    <row r="685" spans="1:4">
      <c r="A685" s="2"/>
      <c r="B685" s="2"/>
      <c r="C685" s="2"/>
      <c r="D685" s="2"/>
    </row>
    <row r="686" spans="1:4">
      <c r="A686" s="2"/>
      <c r="B686" s="2"/>
      <c r="C686" s="2"/>
      <c r="D686" s="2"/>
    </row>
    <row r="687" spans="1:4">
      <c r="A687" s="2"/>
      <c r="B687" s="2"/>
      <c r="C687" s="2"/>
      <c r="D687" s="2"/>
    </row>
    <row r="688" spans="1:4">
      <c r="A688" s="2"/>
      <c r="B688" s="2"/>
      <c r="C688" s="2"/>
      <c r="D688" s="2"/>
    </row>
    <row r="689" spans="1:4">
      <c r="A689" s="2"/>
      <c r="B689" s="2"/>
      <c r="C689" s="2"/>
      <c r="D689" s="2"/>
    </row>
    <row r="690" spans="1:4">
      <c r="A690" s="2"/>
      <c r="B690" s="2"/>
      <c r="C690" s="2"/>
      <c r="D690" s="2"/>
    </row>
    <row r="691" spans="1:4">
      <c r="A691" s="2"/>
      <c r="B691" s="2"/>
      <c r="C691" s="2"/>
      <c r="D691" s="2"/>
    </row>
    <row r="692" spans="1:4">
      <c r="A692" s="2"/>
      <c r="B692" s="2"/>
      <c r="C692" s="2"/>
      <c r="D692" s="2"/>
    </row>
    <row r="693" spans="1:4">
      <c r="A693" s="2"/>
      <c r="B693" s="2"/>
      <c r="C693" s="2"/>
      <c r="D693" s="2"/>
    </row>
    <row r="694" spans="1:4">
      <c r="A694" s="2"/>
      <c r="B694" s="2"/>
      <c r="C694" s="2"/>
      <c r="D694" s="2"/>
    </row>
    <row r="695" spans="1:4">
      <c r="A695" s="2"/>
      <c r="B695" s="2"/>
      <c r="C695" s="2"/>
      <c r="D695" s="2"/>
    </row>
    <row r="696" spans="1:4">
      <c r="A696" s="2"/>
      <c r="B696" s="2"/>
      <c r="C696" s="2"/>
      <c r="D696" s="2"/>
    </row>
    <row r="697" spans="1:4">
      <c r="A697" s="2"/>
      <c r="B697" s="2"/>
      <c r="C697" s="2"/>
      <c r="D697" s="2"/>
    </row>
    <row r="698" spans="1:4">
      <c r="A698" s="2"/>
      <c r="B698" s="2"/>
      <c r="C698" s="2"/>
      <c r="D698" s="2"/>
    </row>
    <row r="699" spans="1:4">
      <c r="A699" s="2"/>
      <c r="B699" s="2"/>
      <c r="C699" s="2"/>
      <c r="D699" s="2"/>
    </row>
    <row r="700" spans="1:4">
      <c r="A700" s="2"/>
      <c r="B700" s="2"/>
      <c r="C700" s="2"/>
      <c r="D700" s="2"/>
    </row>
    <row r="701" spans="1:4">
      <c r="A701" s="2"/>
      <c r="B701" s="2"/>
      <c r="C701" s="2"/>
      <c r="D701" s="2"/>
    </row>
    <row r="702" spans="1:4">
      <c r="A702" s="2"/>
      <c r="B702" s="2"/>
      <c r="C702" s="2"/>
      <c r="D702" s="2"/>
    </row>
    <row r="703" spans="1:4">
      <c r="A703" s="2"/>
      <c r="B703" s="2"/>
      <c r="C703" s="2"/>
      <c r="D703" s="2"/>
    </row>
    <row r="704" spans="1:4">
      <c r="A704" s="2"/>
      <c r="B704" s="2"/>
      <c r="C704" s="2"/>
      <c r="D704" s="2"/>
    </row>
    <row r="705" spans="1:4">
      <c r="A705" s="2"/>
      <c r="B705" s="2"/>
      <c r="C705" s="2"/>
      <c r="D705" s="2"/>
    </row>
    <row r="706" spans="1:4">
      <c r="A706" s="2"/>
      <c r="B706" s="2"/>
      <c r="C706" s="2"/>
      <c r="D706" s="2"/>
    </row>
    <row r="707" spans="1:4">
      <c r="A707" s="2"/>
      <c r="B707" s="2"/>
      <c r="C707" s="2"/>
      <c r="D707" s="2"/>
    </row>
    <row r="708" spans="1:4">
      <c r="A708" s="2"/>
      <c r="B708" s="2"/>
      <c r="C708" s="2"/>
      <c r="D708" s="2"/>
    </row>
    <row r="709" spans="1:4">
      <c r="A709" s="2"/>
      <c r="B709" s="2"/>
      <c r="C709" s="2"/>
      <c r="D709" s="2"/>
    </row>
    <row r="710" spans="1:4">
      <c r="A710" s="2"/>
      <c r="B710" s="2"/>
      <c r="C710" s="2"/>
      <c r="D710" s="2"/>
    </row>
    <row r="711" spans="1:4">
      <c r="A711" s="2"/>
      <c r="B711" s="2"/>
      <c r="C711" s="2"/>
      <c r="D711" s="2"/>
    </row>
    <row r="712" spans="1:4">
      <c r="A712" s="2"/>
      <c r="B712" s="2"/>
      <c r="C712" s="2"/>
      <c r="D712" s="2"/>
    </row>
    <row r="713" spans="1:4">
      <c r="A713" s="2"/>
      <c r="B713" s="2"/>
      <c r="C713" s="2"/>
      <c r="D713" s="2"/>
    </row>
    <row r="714" spans="1:4">
      <c r="A714" s="2"/>
      <c r="B714" s="2"/>
      <c r="C714" s="2"/>
      <c r="D714" s="2"/>
    </row>
    <row r="715" spans="1:4">
      <c r="A715" s="2"/>
      <c r="B715" s="2"/>
      <c r="C715" s="2"/>
      <c r="D715" s="2"/>
    </row>
    <row r="716" spans="1:4">
      <c r="A716" s="2"/>
      <c r="B716" s="2"/>
      <c r="C716" s="2"/>
      <c r="D716" s="2"/>
    </row>
    <row r="717" spans="1:4">
      <c r="A717" s="2"/>
      <c r="B717" s="2"/>
      <c r="C717" s="2"/>
      <c r="D717" s="2"/>
    </row>
    <row r="718" spans="1:4">
      <c r="A718" s="2"/>
      <c r="B718" s="2"/>
      <c r="C718" s="2"/>
      <c r="D718" s="2"/>
    </row>
    <row r="719" spans="1:4">
      <c r="A719" s="2"/>
      <c r="B719" s="2"/>
      <c r="C719" s="2"/>
      <c r="D719" s="2"/>
    </row>
    <row r="720" spans="1:4">
      <c r="A720" s="2"/>
      <c r="B720" s="2"/>
      <c r="C720" s="2"/>
      <c r="D720" s="2"/>
    </row>
    <row r="721" spans="1:4">
      <c r="A721" s="2"/>
      <c r="B721" s="2"/>
      <c r="C721" s="2"/>
      <c r="D721" s="2"/>
    </row>
    <row r="722" spans="1:4">
      <c r="A722" s="2"/>
      <c r="B722" s="2"/>
      <c r="C722" s="2"/>
      <c r="D722" s="2"/>
    </row>
    <row r="723" spans="1:4">
      <c r="A723" s="2"/>
      <c r="B723" s="2"/>
      <c r="C723" s="2"/>
      <c r="D723" s="2"/>
    </row>
    <row r="724" spans="1:4">
      <c r="A724" s="2"/>
      <c r="B724" s="2"/>
      <c r="C724" s="2"/>
      <c r="D724" s="2"/>
    </row>
    <row r="725" spans="1:4">
      <c r="A725" s="2"/>
      <c r="B725" s="2"/>
      <c r="C725" s="2"/>
      <c r="D725" s="2"/>
    </row>
    <row r="726" spans="1:4">
      <c r="A726" s="2"/>
      <c r="B726" s="2"/>
      <c r="C726" s="2"/>
      <c r="D726" s="2"/>
    </row>
    <row r="727" spans="1:4">
      <c r="A727" s="2"/>
      <c r="B727" s="2"/>
      <c r="C727" s="2"/>
      <c r="D727" s="2"/>
    </row>
    <row r="728" spans="1:4">
      <c r="A728" s="2"/>
      <c r="B728" s="2"/>
      <c r="C728" s="2"/>
      <c r="D728" s="2"/>
    </row>
    <row r="729" spans="1:4">
      <c r="A729" s="2"/>
      <c r="B729" s="2"/>
      <c r="C729" s="2"/>
      <c r="D729" s="2"/>
    </row>
    <row r="730" spans="1:4">
      <c r="A730" s="2"/>
      <c r="B730" s="2"/>
      <c r="C730" s="2"/>
      <c r="D730" s="2"/>
    </row>
    <row r="731" spans="1:4">
      <c r="A731" s="2"/>
      <c r="B731" s="2"/>
      <c r="C731" s="2"/>
      <c r="D731" s="2"/>
    </row>
    <row r="732" spans="1:4">
      <c r="A732" s="2"/>
      <c r="B732" s="2"/>
      <c r="C732" s="2"/>
      <c r="D732" s="2"/>
    </row>
    <row r="733" spans="1:4">
      <c r="A733" s="2"/>
      <c r="B733" s="2"/>
      <c r="C733" s="2"/>
      <c r="D733" s="2"/>
    </row>
    <row r="734" spans="1:4">
      <c r="A734" s="2"/>
      <c r="B734" s="2"/>
      <c r="C734" s="2"/>
      <c r="D734" s="2"/>
    </row>
    <row r="735" spans="1:4">
      <c r="A735" s="2"/>
      <c r="B735" s="2"/>
      <c r="C735" s="2"/>
      <c r="D735" s="2"/>
    </row>
    <row r="736" spans="1:4">
      <c r="A736" s="2"/>
      <c r="B736" s="2"/>
      <c r="C736" s="2"/>
      <c r="D736" s="2"/>
    </row>
    <row r="737" spans="1:4">
      <c r="A737" s="2"/>
      <c r="B737" s="2"/>
      <c r="C737" s="2"/>
      <c r="D737" s="2"/>
    </row>
    <row r="738" spans="1:4">
      <c r="A738" s="2"/>
      <c r="B738" s="2"/>
      <c r="C738" s="2"/>
      <c r="D738" s="2"/>
    </row>
    <row r="739" spans="1:4">
      <c r="A739" s="2"/>
      <c r="B739" s="2"/>
      <c r="C739" s="2"/>
      <c r="D739" s="2"/>
    </row>
    <row r="740" spans="1:4">
      <c r="A740" s="2"/>
      <c r="B740" s="2"/>
      <c r="C740" s="2"/>
      <c r="D740" s="2"/>
    </row>
    <row r="741" spans="1:4">
      <c r="A741" s="2"/>
      <c r="B741" s="2"/>
      <c r="C741" s="2"/>
      <c r="D741" s="2"/>
    </row>
    <row r="742" spans="1:4">
      <c r="A742" s="2"/>
      <c r="B742" s="2"/>
      <c r="C742" s="2"/>
      <c r="D742" s="2"/>
    </row>
    <row r="743" spans="1:4">
      <c r="A743" s="2"/>
      <c r="B743" s="2"/>
      <c r="C743" s="2"/>
      <c r="D743" s="2"/>
    </row>
    <row r="744" spans="1:4">
      <c r="A744" s="2"/>
      <c r="B744" s="2"/>
      <c r="C744" s="2"/>
      <c r="D744" s="2"/>
    </row>
    <row r="745" spans="1:4">
      <c r="A745" s="2"/>
      <c r="B745" s="2"/>
      <c r="C745" s="2"/>
      <c r="D745" s="2"/>
    </row>
    <row r="746" spans="1:4">
      <c r="A746" s="2"/>
      <c r="B746" s="2"/>
      <c r="C746" s="2"/>
      <c r="D746" s="2"/>
    </row>
    <row r="747" spans="1:4">
      <c r="A747" s="2"/>
      <c r="B747" s="2"/>
      <c r="C747" s="2"/>
      <c r="D747" s="2"/>
    </row>
    <row r="748" spans="1:4">
      <c r="A748" s="2"/>
      <c r="B748" s="2"/>
      <c r="C748" s="2"/>
      <c r="D748" s="2"/>
    </row>
    <row r="749" spans="1:4">
      <c r="A749" s="2"/>
      <c r="B749" s="2"/>
      <c r="C749" s="2"/>
      <c r="D749" s="2"/>
    </row>
    <row r="750" spans="1:4">
      <c r="A750" s="2"/>
      <c r="B750" s="2"/>
      <c r="C750" s="2"/>
      <c r="D750" s="2"/>
    </row>
    <row r="751" spans="1:4">
      <c r="A751" s="2"/>
      <c r="B751" s="2"/>
      <c r="C751" s="2"/>
      <c r="D751" s="2"/>
    </row>
    <row r="752" spans="1:4">
      <c r="A752" s="2"/>
      <c r="B752" s="2"/>
      <c r="C752" s="2"/>
      <c r="D752" s="2"/>
    </row>
    <row r="753" spans="1:4">
      <c r="A753" s="2"/>
      <c r="B753" s="2"/>
      <c r="C753" s="2"/>
      <c r="D753" s="2"/>
    </row>
    <row r="754" spans="1:4">
      <c r="A754" s="2"/>
      <c r="B754" s="2"/>
      <c r="C754" s="2"/>
      <c r="D754" s="2"/>
    </row>
    <row r="755" spans="1:4">
      <c r="A755" s="2"/>
      <c r="B755" s="2"/>
      <c r="C755" s="2"/>
      <c r="D755" s="2"/>
    </row>
    <row r="756" spans="1:4">
      <c r="A756" s="2"/>
      <c r="B756" s="2"/>
      <c r="C756" s="2"/>
      <c r="D756" s="2"/>
    </row>
    <row r="757" spans="1:4">
      <c r="A757" s="2"/>
      <c r="B757" s="2"/>
      <c r="C757" s="2"/>
      <c r="D757" s="2"/>
    </row>
    <row r="758" spans="1:4">
      <c r="A758" s="2"/>
      <c r="B758" s="2"/>
      <c r="C758" s="2"/>
      <c r="D758" s="2"/>
    </row>
    <row r="759" spans="1:4">
      <c r="A759" s="2"/>
      <c r="B759" s="2"/>
      <c r="C759" s="2"/>
      <c r="D759" s="2"/>
    </row>
    <row r="760" spans="1:4">
      <c r="A760" s="2"/>
      <c r="B760" s="2"/>
      <c r="C760" s="2"/>
      <c r="D760" s="2"/>
    </row>
    <row r="761" spans="1:4">
      <c r="A761" s="2"/>
      <c r="B761" s="2"/>
      <c r="C761" s="2"/>
      <c r="D761" s="2"/>
    </row>
    <row r="762" spans="1:4">
      <c r="A762" s="2"/>
      <c r="B762" s="2"/>
      <c r="C762" s="2"/>
      <c r="D762" s="2"/>
    </row>
    <row r="763" spans="1:4">
      <c r="A763" s="2"/>
      <c r="B763" s="2"/>
      <c r="C763" s="2"/>
      <c r="D763" s="2"/>
    </row>
    <row r="764" spans="1:4">
      <c r="A764" s="2"/>
      <c r="B764" s="2"/>
      <c r="C764" s="2"/>
      <c r="D764" s="2"/>
    </row>
    <row r="765" spans="1:4">
      <c r="A765" s="2"/>
      <c r="B765" s="2"/>
      <c r="C765" s="2"/>
      <c r="D765" s="2"/>
    </row>
    <row r="766" spans="1:4">
      <c r="A766" s="2"/>
      <c r="B766" s="2"/>
      <c r="C766" s="2"/>
      <c r="D766" s="2"/>
    </row>
    <row r="767" spans="1:4">
      <c r="A767" s="2"/>
      <c r="B767" s="2"/>
      <c r="C767" s="2"/>
      <c r="D767" s="2"/>
    </row>
    <row r="768" spans="1:4">
      <c r="A768" s="2"/>
      <c r="B768" s="2"/>
      <c r="C768" s="2"/>
      <c r="D768" s="2"/>
    </row>
    <row r="769" spans="1:4">
      <c r="A769" s="2"/>
      <c r="B769" s="2"/>
      <c r="C769" s="2"/>
      <c r="D769" s="2"/>
    </row>
    <row r="770" spans="1:4">
      <c r="A770" s="2"/>
      <c r="B770" s="2"/>
      <c r="C770" s="2"/>
      <c r="D770" s="2"/>
    </row>
    <row r="771" spans="1:4">
      <c r="A771" s="2"/>
      <c r="B771" s="2"/>
      <c r="C771" s="2"/>
      <c r="D771" s="2"/>
    </row>
    <row r="772" spans="1:4">
      <c r="A772" s="2"/>
      <c r="B772" s="2"/>
      <c r="C772" s="2"/>
      <c r="D772" s="2"/>
    </row>
    <row r="773" spans="1:4">
      <c r="A773" s="2"/>
      <c r="B773" s="2"/>
      <c r="C773" s="2"/>
      <c r="D773" s="2"/>
    </row>
    <row r="774" spans="1:4">
      <c r="A774" s="2"/>
      <c r="B774" s="2"/>
      <c r="C774" s="2"/>
      <c r="D774" s="2"/>
    </row>
    <row r="775" spans="1:4">
      <c r="A775" s="2"/>
      <c r="B775" s="2"/>
      <c r="C775" s="2"/>
      <c r="D775" s="2"/>
    </row>
    <row r="776" spans="1:4">
      <c r="A776" s="2"/>
      <c r="B776" s="2"/>
      <c r="C776" s="2"/>
      <c r="D776" s="2"/>
    </row>
    <row r="777" spans="1:4">
      <c r="A777" s="2"/>
      <c r="B777" s="2"/>
      <c r="C777" s="2"/>
      <c r="D777" s="2"/>
    </row>
    <row r="778" spans="1:4">
      <c r="A778" s="2"/>
      <c r="B778" s="2"/>
      <c r="C778" s="2"/>
      <c r="D778" s="2"/>
    </row>
    <row r="779" spans="1:4">
      <c r="A779" s="2"/>
      <c r="B779" s="2"/>
      <c r="C779" s="2"/>
      <c r="D779" s="2"/>
    </row>
    <row r="780" spans="1:4">
      <c r="A780" s="2"/>
      <c r="B780" s="2"/>
      <c r="C780" s="2"/>
      <c r="D780" s="2"/>
    </row>
    <row r="781" spans="1:4">
      <c r="A781" s="2"/>
      <c r="B781" s="2"/>
      <c r="C781" s="2"/>
      <c r="D781" s="2"/>
    </row>
    <row r="782" spans="1:4">
      <c r="A782" s="2"/>
      <c r="B782" s="2"/>
      <c r="C782" s="2"/>
      <c r="D782" s="2"/>
    </row>
    <row r="783" spans="1:4">
      <c r="A783" s="2"/>
      <c r="B783" s="2"/>
      <c r="C783" s="2"/>
      <c r="D783" s="2"/>
    </row>
    <row r="784" spans="1:4">
      <c r="A784" s="2"/>
      <c r="B784" s="2"/>
      <c r="C784" s="2"/>
      <c r="D784" s="2"/>
    </row>
    <row r="785" spans="1:4">
      <c r="A785" s="2"/>
      <c r="B785" s="2"/>
      <c r="C785" s="2"/>
      <c r="D785" s="2"/>
    </row>
    <row r="786" spans="1:4">
      <c r="A786" s="2"/>
      <c r="B786" s="2"/>
      <c r="C786" s="2"/>
      <c r="D786" s="2"/>
    </row>
    <row r="787" spans="1:4">
      <c r="A787" s="2"/>
      <c r="B787" s="2"/>
      <c r="C787" s="2"/>
      <c r="D787" s="2"/>
    </row>
    <row r="788" spans="1:4">
      <c r="A788" s="2"/>
      <c r="B788" s="2"/>
      <c r="C788" s="2"/>
      <c r="D788" s="2"/>
    </row>
    <row r="789" spans="1:4">
      <c r="A789" s="2"/>
      <c r="B789" s="2"/>
      <c r="C789" s="2"/>
      <c r="D789" s="2"/>
    </row>
    <row r="790" spans="1:4">
      <c r="A790" s="2"/>
      <c r="B790" s="2"/>
      <c r="C790" s="2"/>
      <c r="D790" s="2"/>
    </row>
    <row r="791" spans="1:4">
      <c r="A791" s="2"/>
      <c r="B791" s="2"/>
      <c r="C791" s="2"/>
      <c r="D791" s="2"/>
    </row>
    <row r="792" spans="1:4">
      <c r="A792" s="2"/>
      <c r="B792" s="2"/>
      <c r="C792" s="2"/>
      <c r="D792" s="2"/>
    </row>
    <row r="793" spans="1:4">
      <c r="A793" s="2"/>
      <c r="B793" s="2"/>
      <c r="C793" s="2"/>
      <c r="D793" s="2"/>
    </row>
    <row r="794" spans="1:4">
      <c r="A794" s="2"/>
      <c r="B794" s="2"/>
      <c r="C794" s="2"/>
      <c r="D794" s="2"/>
    </row>
    <row r="795" spans="1:4">
      <c r="A795" s="2"/>
      <c r="B795" s="2"/>
      <c r="C795" s="2"/>
      <c r="D795" s="2"/>
    </row>
    <row r="796" spans="1:4">
      <c r="A796" s="2"/>
      <c r="B796" s="2"/>
      <c r="C796" s="2"/>
      <c r="D796" s="2"/>
    </row>
    <row r="797" spans="1:4">
      <c r="A797" s="2"/>
      <c r="B797" s="2"/>
      <c r="C797" s="2"/>
      <c r="D797" s="2"/>
    </row>
    <row r="798" spans="1:4">
      <c r="A798" s="2"/>
      <c r="B798" s="2"/>
      <c r="C798" s="2"/>
      <c r="D798" s="2"/>
    </row>
    <row r="799" spans="1:4">
      <c r="A799" s="2"/>
      <c r="B799" s="2"/>
      <c r="C799" s="2"/>
      <c r="D799" s="2"/>
    </row>
    <row r="800" spans="1:4">
      <c r="A800" s="2"/>
      <c r="B800" s="2"/>
      <c r="C800" s="2"/>
      <c r="D800" s="2"/>
    </row>
    <row r="801" spans="1:4">
      <c r="A801" s="2"/>
      <c r="B801" s="2"/>
      <c r="C801" s="2"/>
      <c r="D801" s="2"/>
    </row>
    <row r="802" spans="1:4">
      <c r="A802" s="2"/>
      <c r="B802" s="2"/>
      <c r="C802" s="2"/>
      <c r="D802" s="2"/>
    </row>
    <row r="803" spans="1:4">
      <c r="A803" s="2"/>
      <c r="B803" s="2"/>
      <c r="C803" s="2"/>
      <c r="D803" s="2"/>
    </row>
    <row r="804" spans="1:4">
      <c r="A804" s="2"/>
      <c r="B804" s="2"/>
      <c r="C804" s="2"/>
      <c r="D804" s="2"/>
    </row>
    <row r="805" spans="1:4">
      <c r="A805" s="2"/>
      <c r="B805" s="2"/>
      <c r="C805" s="2"/>
      <c r="D805" s="2"/>
    </row>
    <row r="806" spans="1:4">
      <c r="A806" s="2"/>
      <c r="B806" s="2"/>
      <c r="C806" s="2"/>
      <c r="D806" s="2"/>
    </row>
    <row r="807" spans="1:4">
      <c r="A807" s="2"/>
      <c r="B807" s="2"/>
      <c r="C807" s="2"/>
      <c r="D807" s="2"/>
    </row>
    <row r="808" spans="1:4">
      <c r="A808" s="2"/>
      <c r="B808" s="2"/>
      <c r="C808" s="2"/>
      <c r="D808" s="2"/>
    </row>
    <row r="809" spans="1:4">
      <c r="A809" s="2"/>
      <c r="B809" s="2"/>
      <c r="C809" s="2"/>
      <c r="D809" s="2"/>
    </row>
    <row r="810" spans="1:4">
      <c r="A810" s="2"/>
      <c r="B810" s="2"/>
      <c r="C810" s="2"/>
      <c r="D810" s="2"/>
    </row>
    <row r="811" spans="1:4">
      <c r="A811" s="2"/>
      <c r="B811" s="2"/>
      <c r="C811" s="2"/>
      <c r="D811" s="2"/>
    </row>
    <row r="812" spans="1:4">
      <c r="A812" s="2"/>
      <c r="B812" s="2"/>
      <c r="C812" s="2"/>
      <c r="D812" s="2"/>
    </row>
    <row r="813" spans="1:4">
      <c r="A813" s="2"/>
      <c r="B813" s="2"/>
      <c r="C813" s="2"/>
      <c r="D813" s="2"/>
    </row>
    <row r="814" spans="1:4">
      <c r="A814" s="2"/>
      <c r="B814" s="2"/>
      <c r="C814" s="2"/>
      <c r="D814" s="2"/>
    </row>
    <row r="815" spans="1:4">
      <c r="A815" s="2"/>
      <c r="B815" s="2"/>
      <c r="C815" s="2"/>
      <c r="D815" s="2"/>
    </row>
    <row r="816" spans="1:4">
      <c r="A816" s="2"/>
      <c r="B816" s="2"/>
      <c r="C816" s="2"/>
      <c r="D816" s="2"/>
    </row>
    <row r="817" spans="1:4">
      <c r="A817" s="2"/>
      <c r="B817" s="2"/>
      <c r="C817" s="2"/>
      <c r="D817" s="2"/>
    </row>
    <row r="818" spans="1:4">
      <c r="A818" s="2"/>
      <c r="B818" s="2"/>
      <c r="C818" s="2"/>
      <c r="D818" s="2"/>
    </row>
    <row r="819" spans="1:4">
      <c r="A819" s="2"/>
      <c r="B819" s="2"/>
      <c r="C819" s="2"/>
      <c r="D819" s="2"/>
    </row>
    <row r="820" spans="1:4">
      <c r="A820" s="2"/>
      <c r="B820" s="2"/>
      <c r="C820" s="2"/>
      <c r="D820" s="2"/>
    </row>
    <row r="821" spans="1:4">
      <c r="A821" s="2"/>
      <c r="B821" s="2"/>
      <c r="C821" s="2"/>
      <c r="D821" s="2"/>
    </row>
    <row r="822" spans="1:4">
      <c r="A822" s="2"/>
      <c r="B822" s="2"/>
      <c r="C822" s="2"/>
      <c r="D822" s="2"/>
    </row>
    <row r="823" spans="1:4">
      <c r="A823" s="2"/>
      <c r="B823" s="2"/>
      <c r="C823" s="2"/>
      <c r="D823" s="2"/>
    </row>
    <row r="824" spans="1:4">
      <c r="A824" s="2"/>
      <c r="B824" s="2"/>
      <c r="C824" s="2"/>
      <c r="D824" s="2"/>
    </row>
    <row r="825" spans="1:4">
      <c r="A825" s="2"/>
      <c r="B825" s="2"/>
      <c r="C825" s="2"/>
      <c r="D825" s="2"/>
    </row>
    <row r="826" spans="1:4">
      <c r="A826" s="2"/>
      <c r="B826" s="2"/>
      <c r="C826" s="2"/>
      <c r="D826" s="2"/>
    </row>
    <row r="827" spans="1:4">
      <c r="A827" s="2"/>
      <c r="B827" s="2"/>
      <c r="C827" s="2"/>
      <c r="D827" s="2"/>
    </row>
    <row r="828" spans="1:4">
      <c r="A828" s="2"/>
      <c r="B828" s="2"/>
      <c r="C828" s="2"/>
      <c r="D828" s="2"/>
    </row>
    <row r="829" spans="1:4">
      <c r="A829" s="2"/>
      <c r="B829" s="2"/>
      <c r="C829" s="2"/>
      <c r="D829" s="2"/>
    </row>
    <row r="830" spans="1:4">
      <c r="A830" s="2"/>
      <c r="B830" s="2"/>
      <c r="C830" s="2"/>
      <c r="D830" s="2"/>
    </row>
    <row r="831" spans="1:4">
      <c r="A831" s="2"/>
      <c r="B831" s="2"/>
      <c r="C831" s="2"/>
      <c r="D831" s="2"/>
    </row>
    <row r="832" spans="1:4">
      <c r="A832" s="2"/>
      <c r="B832" s="2"/>
      <c r="C832" s="2"/>
      <c r="D832" s="2"/>
    </row>
    <row r="833" spans="1:4">
      <c r="A833" s="2"/>
      <c r="B833" s="2"/>
      <c r="C833" s="2"/>
      <c r="D833" s="2"/>
    </row>
    <row r="834" spans="1:4">
      <c r="A834" s="2"/>
      <c r="B834" s="2"/>
      <c r="C834" s="2"/>
      <c r="D834" s="2"/>
    </row>
    <row r="835" spans="1:4">
      <c r="A835" s="2"/>
      <c r="B835" s="2"/>
      <c r="C835" s="2"/>
      <c r="D835" s="2"/>
    </row>
    <row r="836" spans="1:4">
      <c r="A836" s="2"/>
      <c r="B836" s="2"/>
      <c r="C836" s="2"/>
      <c r="D836" s="2"/>
    </row>
    <row r="837" spans="1:4">
      <c r="A837" s="2"/>
      <c r="B837" s="2"/>
      <c r="C837" s="2"/>
      <c r="D837" s="2"/>
    </row>
    <row r="838" spans="1:4">
      <c r="A838" s="2"/>
      <c r="B838" s="2"/>
      <c r="C838" s="2"/>
      <c r="D838" s="2"/>
    </row>
    <row r="839" spans="1:4">
      <c r="A839" s="2"/>
      <c r="B839" s="2"/>
      <c r="C839" s="2"/>
      <c r="D839" s="2"/>
    </row>
    <row r="840" spans="1:4">
      <c r="A840" s="2"/>
      <c r="B840" s="2"/>
      <c r="C840" s="2"/>
      <c r="D840" s="2"/>
    </row>
    <row r="841" spans="1:4">
      <c r="A841" s="2"/>
      <c r="B841" s="2"/>
      <c r="C841" s="2"/>
      <c r="D841" s="2"/>
    </row>
    <row r="842" spans="1:4">
      <c r="A842" s="2"/>
      <c r="B842" s="2"/>
      <c r="C842" s="2"/>
      <c r="D842" s="2"/>
    </row>
    <row r="843" spans="1:4">
      <c r="A843" s="2"/>
      <c r="B843" s="2"/>
      <c r="C843" s="2"/>
      <c r="D843" s="2"/>
    </row>
    <row r="844" spans="1:4">
      <c r="A844" s="2"/>
      <c r="B844" s="2"/>
      <c r="C844" s="2"/>
      <c r="D844" s="2"/>
    </row>
    <row r="845" spans="1:4">
      <c r="A845" s="2"/>
      <c r="B845" s="2"/>
      <c r="C845" s="2"/>
      <c r="D845" s="2"/>
    </row>
    <row r="846" spans="1:4">
      <c r="A846" s="2"/>
      <c r="B846" s="2"/>
      <c r="C846" s="2"/>
      <c r="D846" s="2"/>
    </row>
    <row r="847" spans="1:4">
      <c r="A847" s="2"/>
      <c r="B847" s="2"/>
      <c r="C847" s="2"/>
      <c r="D847" s="2"/>
    </row>
    <row r="848" spans="1:4">
      <c r="A848" s="2"/>
      <c r="B848" s="2"/>
      <c r="C848" s="2"/>
      <c r="D848" s="2"/>
    </row>
    <row r="849" spans="1:4">
      <c r="A849" s="2"/>
      <c r="B849" s="2"/>
      <c r="C849" s="2"/>
      <c r="D849" s="2"/>
    </row>
    <row r="850" spans="1:4">
      <c r="A850" s="2"/>
      <c r="B850" s="2"/>
      <c r="C850" s="2"/>
      <c r="D850" s="2"/>
    </row>
    <row r="851" spans="1:4">
      <c r="A851" s="2"/>
      <c r="B851" s="2"/>
      <c r="C851" s="2"/>
      <c r="D851" s="2"/>
    </row>
    <row r="852" spans="1:4">
      <c r="A852" s="2"/>
      <c r="B852" s="2"/>
      <c r="C852" s="2"/>
      <c r="D852" s="2"/>
    </row>
    <row r="853" spans="1:4">
      <c r="A853" s="2"/>
      <c r="B853" s="2"/>
      <c r="C853" s="2"/>
      <c r="D853" s="2"/>
    </row>
    <row r="854" spans="1:4">
      <c r="A854" s="2"/>
      <c r="B854" s="2"/>
      <c r="C854" s="2"/>
      <c r="D854" s="2"/>
    </row>
    <row r="855" spans="1:4">
      <c r="A855" s="2"/>
      <c r="B855" s="2"/>
      <c r="C855" s="2"/>
      <c r="D855" s="2"/>
    </row>
    <row r="856" spans="1:4">
      <c r="A856" s="2"/>
      <c r="B856" s="2"/>
      <c r="C856" s="2"/>
      <c r="D856" s="2"/>
    </row>
    <row r="857" spans="1:4">
      <c r="A857" s="2"/>
      <c r="B857" s="2"/>
      <c r="C857" s="2"/>
      <c r="D857" s="2"/>
    </row>
    <row r="858" spans="1:4">
      <c r="A858" s="2"/>
      <c r="B858" s="2"/>
      <c r="C858" s="2"/>
      <c r="D858" s="2"/>
    </row>
    <row r="859" spans="1:4">
      <c r="A859" s="2"/>
      <c r="B859" s="2"/>
      <c r="C859" s="2"/>
      <c r="D859" s="2"/>
    </row>
    <row r="860" spans="1:4">
      <c r="A860" s="2"/>
      <c r="B860" s="2"/>
      <c r="C860" s="2"/>
      <c r="D860" s="2"/>
    </row>
    <row r="861" spans="1:4">
      <c r="A861" s="2"/>
      <c r="B861" s="2"/>
      <c r="C861" s="2"/>
      <c r="D861" s="2"/>
    </row>
    <row r="862" spans="1:4">
      <c r="A862" s="2"/>
      <c r="B862" s="2"/>
      <c r="C862" s="2"/>
      <c r="D862" s="2"/>
    </row>
    <row r="863" spans="1:4">
      <c r="A863" s="2"/>
      <c r="B863" s="2"/>
      <c r="C863" s="2"/>
      <c r="D863" s="2"/>
    </row>
    <row r="864" spans="1:4">
      <c r="A864" s="2"/>
      <c r="B864" s="2"/>
      <c r="C864" s="2"/>
      <c r="D864" s="2"/>
    </row>
    <row r="865" spans="1:4">
      <c r="A865" s="2"/>
      <c r="B865" s="2"/>
      <c r="C865" s="2"/>
      <c r="D865" s="2"/>
    </row>
    <row r="866" spans="1:4">
      <c r="A866" s="2"/>
      <c r="B866" s="2"/>
      <c r="C866" s="2"/>
      <c r="D866" s="2"/>
    </row>
    <row r="867" spans="1:4">
      <c r="A867" s="2"/>
      <c r="B867" s="2"/>
      <c r="C867" s="2"/>
      <c r="D867" s="2"/>
    </row>
    <row r="868" spans="1:4">
      <c r="A868" s="2"/>
      <c r="B868" s="2"/>
      <c r="C868" s="2"/>
      <c r="D868" s="2"/>
    </row>
    <row r="869" spans="1:4">
      <c r="A869" s="2"/>
      <c r="B869" s="2"/>
      <c r="C869" s="2"/>
      <c r="D869" s="2"/>
    </row>
    <row r="870" spans="1:4">
      <c r="A870" s="2"/>
      <c r="B870" s="2"/>
      <c r="C870" s="2"/>
      <c r="D870" s="2"/>
    </row>
    <row r="871" spans="1:4">
      <c r="A871" s="2"/>
      <c r="B871" s="2"/>
      <c r="C871" s="2"/>
      <c r="D871" s="2"/>
    </row>
    <row r="872" spans="1:4">
      <c r="A872" s="2"/>
      <c r="B872" s="2"/>
      <c r="C872" s="2"/>
      <c r="D872" s="2"/>
    </row>
    <row r="873" spans="1:4">
      <c r="A873" s="2"/>
      <c r="B873" s="2"/>
      <c r="C873" s="2"/>
      <c r="D873" s="2"/>
    </row>
    <row r="874" spans="1:4">
      <c r="A874" s="2"/>
      <c r="B874" s="2"/>
      <c r="C874" s="2"/>
      <c r="D874" s="2"/>
    </row>
    <row r="875" spans="1:4">
      <c r="A875" s="2"/>
      <c r="B875" s="2"/>
      <c r="C875" s="2"/>
      <c r="D875" s="2"/>
    </row>
    <row r="876" spans="1:4">
      <c r="A876" s="2"/>
      <c r="B876" s="2"/>
      <c r="C876" s="2"/>
      <c r="D876" s="2"/>
    </row>
    <row r="877" spans="1:4">
      <c r="A877" s="2"/>
      <c r="B877" s="2"/>
      <c r="C877" s="2"/>
      <c r="D877" s="2"/>
    </row>
    <row r="878" spans="1:4">
      <c r="A878" s="2"/>
      <c r="B878" s="2"/>
      <c r="C878" s="2"/>
      <c r="D878" s="2"/>
    </row>
    <row r="879" spans="1:4">
      <c r="A879" s="2"/>
      <c r="B879" s="2"/>
      <c r="C879" s="2"/>
      <c r="D879" s="2"/>
    </row>
    <row r="880" spans="1:4">
      <c r="A880" s="2"/>
      <c r="B880" s="2"/>
      <c r="C880" s="2"/>
      <c r="D880" s="2"/>
    </row>
    <row r="881" spans="1:4">
      <c r="A881" s="2"/>
      <c r="B881" s="2"/>
      <c r="C881" s="2"/>
      <c r="D881" s="2"/>
    </row>
    <row r="882" spans="1:4">
      <c r="A882" s="2"/>
      <c r="B882" s="2"/>
      <c r="C882" s="2"/>
      <c r="D882" s="2"/>
    </row>
    <row r="883" spans="1:4">
      <c r="A883" s="2"/>
      <c r="B883" s="2"/>
      <c r="C883" s="2"/>
      <c r="D883" s="2"/>
    </row>
    <row r="884" spans="1:4">
      <c r="A884" s="2"/>
      <c r="B884" s="2"/>
      <c r="C884" s="2"/>
      <c r="D884" s="2"/>
    </row>
    <row r="885" spans="1:4">
      <c r="A885" s="2"/>
      <c r="B885" s="2"/>
      <c r="C885" s="2"/>
      <c r="D885" s="2"/>
    </row>
    <row r="886" spans="1:4">
      <c r="A886" s="2"/>
      <c r="B886" s="2"/>
      <c r="C886" s="2"/>
      <c r="D886" s="2"/>
    </row>
    <row r="887" spans="1:4">
      <c r="A887" s="2"/>
      <c r="B887" s="2"/>
      <c r="C887" s="2"/>
      <c r="D887" s="2"/>
    </row>
    <row r="888" spans="1:4">
      <c r="A888" s="2"/>
      <c r="B888" s="2"/>
      <c r="C888" s="2"/>
      <c r="D888" s="2"/>
    </row>
    <row r="889" spans="1:4">
      <c r="A889" s="2"/>
      <c r="B889" s="2"/>
      <c r="C889" s="2"/>
      <c r="D889" s="2"/>
    </row>
    <row r="890" spans="1:4">
      <c r="A890" s="2"/>
      <c r="B890" s="2"/>
      <c r="C890" s="2"/>
      <c r="D890" s="2"/>
    </row>
    <row r="891" spans="1:4">
      <c r="A891" s="2"/>
      <c r="B891" s="2"/>
      <c r="C891" s="2"/>
      <c r="D891" s="2"/>
    </row>
    <row r="892" spans="1:4">
      <c r="A892" s="2"/>
      <c r="B892" s="2"/>
      <c r="C892" s="2"/>
      <c r="D892" s="2"/>
    </row>
    <row r="893" spans="1:4">
      <c r="A893" s="2"/>
      <c r="B893" s="2"/>
      <c r="C893" s="2"/>
      <c r="D893" s="2"/>
    </row>
    <row r="894" spans="1:4">
      <c r="A894" s="2"/>
      <c r="B894" s="2"/>
      <c r="C894" s="2"/>
      <c r="D894" s="2"/>
    </row>
    <row r="895" spans="1:4">
      <c r="A895" s="2"/>
      <c r="B895" s="2"/>
      <c r="C895" s="2"/>
      <c r="D895" s="2"/>
    </row>
    <row r="896" spans="1:4">
      <c r="A896" s="2"/>
      <c r="B896" s="2"/>
      <c r="C896" s="2"/>
      <c r="D896" s="2"/>
    </row>
    <row r="897" spans="1:4">
      <c r="A897" s="2"/>
      <c r="B897" s="2"/>
      <c r="C897" s="2"/>
      <c r="D897" s="2"/>
    </row>
    <row r="898" spans="1:4">
      <c r="A898" s="2"/>
      <c r="B898" s="2"/>
      <c r="C898" s="2"/>
      <c r="D898" s="2"/>
    </row>
    <row r="899" spans="1:4">
      <c r="A899" s="2"/>
      <c r="B899" s="2"/>
      <c r="C899" s="2"/>
      <c r="D899" s="2"/>
    </row>
    <row r="900" spans="1:4">
      <c r="A900" s="2"/>
      <c r="B900" s="2"/>
      <c r="C900" s="2"/>
      <c r="D900" s="2"/>
    </row>
    <row r="901" spans="1:4">
      <c r="A901" s="2"/>
      <c r="B901" s="2"/>
      <c r="C901" s="2"/>
      <c r="D901" s="2"/>
    </row>
    <row r="902" spans="1:4">
      <c r="A902" s="2"/>
      <c r="B902" s="2"/>
      <c r="C902" s="2"/>
      <c r="D902" s="2"/>
    </row>
    <row r="903" spans="1:4">
      <c r="A903" s="2"/>
      <c r="B903" s="2"/>
      <c r="C903" s="2"/>
      <c r="D903" s="2"/>
    </row>
    <row r="904" spans="1:4">
      <c r="A904" s="2"/>
      <c r="B904" s="2"/>
      <c r="C904" s="2"/>
      <c r="D904" s="2"/>
    </row>
    <row r="905" spans="1:4">
      <c r="A905" s="2"/>
      <c r="B905" s="2"/>
      <c r="C905" s="2"/>
      <c r="D905" s="2"/>
    </row>
    <row r="906" spans="1:4">
      <c r="A906" s="2"/>
      <c r="B906" s="2"/>
      <c r="C906" s="2"/>
      <c r="D906" s="2"/>
    </row>
    <row r="907" spans="1:4">
      <c r="A907" s="2"/>
      <c r="B907" s="2"/>
      <c r="C907" s="2"/>
      <c r="D907" s="2"/>
    </row>
    <row r="908" spans="1:4">
      <c r="A908" s="2"/>
      <c r="B908" s="2"/>
      <c r="C908" s="2"/>
      <c r="D908" s="2"/>
    </row>
    <row r="909" spans="1:4">
      <c r="A909" s="2"/>
      <c r="B909" s="2"/>
      <c r="C909" s="2"/>
      <c r="D909" s="2"/>
    </row>
    <row r="910" spans="1:4">
      <c r="A910" s="2"/>
      <c r="B910" s="2"/>
      <c r="C910" s="2"/>
      <c r="D910" s="2"/>
    </row>
    <row r="911" spans="1:4">
      <c r="A911" s="2"/>
      <c r="B911" s="2"/>
      <c r="C911" s="2"/>
      <c r="D911" s="2"/>
    </row>
    <row r="912" spans="1:4">
      <c r="A912" s="2"/>
      <c r="B912" s="2"/>
      <c r="C912" s="2"/>
      <c r="D912" s="2"/>
    </row>
    <row r="913" spans="1:4">
      <c r="A913" s="2"/>
      <c r="B913" s="2"/>
      <c r="C913" s="2"/>
      <c r="D913" s="2"/>
    </row>
    <row r="914" spans="1:4">
      <c r="A914" s="2"/>
      <c r="B914" s="2"/>
      <c r="C914" s="2"/>
      <c r="D914" s="2"/>
    </row>
    <row r="915" spans="1:4">
      <c r="A915" s="2"/>
      <c r="B915" s="2"/>
      <c r="C915" s="2"/>
      <c r="D915" s="2"/>
    </row>
    <row r="916" spans="1:4">
      <c r="A916" s="2"/>
      <c r="B916" s="2"/>
      <c r="C916" s="2"/>
      <c r="D916" s="2"/>
    </row>
    <row r="917" spans="1:4">
      <c r="A917" s="2"/>
      <c r="B917" s="2"/>
      <c r="C917" s="2"/>
      <c r="D917" s="2"/>
    </row>
    <row r="918" spans="1:4">
      <c r="A918" s="2"/>
      <c r="B918" s="2"/>
      <c r="C918" s="2"/>
      <c r="D918" s="2"/>
    </row>
    <row r="919" spans="1:4">
      <c r="A919" s="2"/>
      <c r="B919" s="2"/>
      <c r="C919" s="2"/>
      <c r="D919" s="2"/>
    </row>
    <row r="920" spans="1:4">
      <c r="A920" s="2"/>
      <c r="B920" s="2"/>
      <c r="C920" s="2"/>
      <c r="D920" s="2"/>
    </row>
    <row r="921" spans="1:4">
      <c r="A921" s="2"/>
      <c r="B921" s="2"/>
      <c r="C921" s="2"/>
      <c r="D921" s="2"/>
    </row>
    <row r="922" spans="1:4">
      <c r="A922" s="2"/>
      <c r="B922" s="2"/>
      <c r="C922" s="2"/>
      <c r="D922" s="2"/>
    </row>
    <row r="923" spans="1:4">
      <c r="A923" s="2"/>
      <c r="B923" s="2"/>
      <c r="C923" s="2"/>
      <c r="D923" s="2"/>
    </row>
    <row r="924" spans="1:4">
      <c r="A924" s="2"/>
      <c r="B924" s="2"/>
      <c r="C924" s="2"/>
      <c r="D924" s="2"/>
    </row>
    <row r="925" spans="1:4">
      <c r="A925" s="2"/>
      <c r="B925" s="2"/>
      <c r="C925" s="2"/>
      <c r="D925" s="2"/>
    </row>
    <row r="926" spans="1:4">
      <c r="A926" s="2"/>
      <c r="B926" s="2"/>
      <c r="C926" s="2"/>
      <c r="D926" s="2"/>
    </row>
    <row r="927" spans="1:4">
      <c r="A927" s="2"/>
      <c r="B927" s="2"/>
      <c r="C927" s="2"/>
      <c r="D927" s="2"/>
    </row>
    <row r="928" spans="1:4">
      <c r="A928" s="2"/>
      <c r="B928" s="2"/>
      <c r="C928" s="2"/>
      <c r="D928" s="2"/>
    </row>
    <row r="929" spans="1:4">
      <c r="A929" s="2"/>
      <c r="B929" s="2"/>
      <c r="C929" s="2"/>
      <c r="D929" s="2"/>
    </row>
    <row r="930" spans="1:4">
      <c r="A930" s="2"/>
      <c r="B930" s="2"/>
      <c r="C930" s="2"/>
      <c r="D930" s="2"/>
    </row>
    <row r="931" spans="1:4">
      <c r="A931" s="2"/>
      <c r="B931" s="2"/>
      <c r="C931" s="2"/>
      <c r="D931" s="2"/>
    </row>
    <row r="932" spans="1:4">
      <c r="A932" s="2"/>
      <c r="B932" s="2"/>
      <c r="C932" s="2"/>
      <c r="D932" s="2"/>
    </row>
    <row r="933" spans="1:4">
      <c r="A933" s="2"/>
      <c r="B933" s="2"/>
      <c r="C933" s="2"/>
      <c r="D933" s="2"/>
    </row>
    <row r="934" spans="1:4">
      <c r="A934" s="2"/>
      <c r="B934" s="2"/>
      <c r="C934" s="2"/>
      <c r="D934" s="2"/>
    </row>
    <row r="935" spans="1:4">
      <c r="A935" s="2"/>
      <c r="B935" s="2"/>
      <c r="C935" s="2"/>
      <c r="D935" s="2"/>
    </row>
    <row r="936" spans="1:4">
      <c r="A936" s="2"/>
      <c r="B936" s="2"/>
      <c r="C936" s="2"/>
      <c r="D936" s="2"/>
    </row>
    <row r="937" spans="1:4">
      <c r="A937" s="2"/>
      <c r="B937" s="2"/>
      <c r="C937" s="2"/>
      <c r="D937" s="2"/>
    </row>
    <row r="938" spans="1:4">
      <c r="A938" s="2"/>
      <c r="B938" s="2"/>
      <c r="C938" s="2"/>
      <c r="D938" s="2"/>
    </row>
    <row r="939" spans="1:4">
      <c r="A939" s="2"/>
      <c r="B939" s="2"/>
      <c r="C939" s="2"/>
      <c r="D939" s="2"/>
    </row>
    <row r="940" spans="1:4">
      <c r="A940" s="2"/>
      <c r="B940" s="2"/>
      <c r="C940" s="2"/>
      <c r="D940" s="2"/>
    </row>
    <row r="941" spans="1:4">
      <c r="A941" s="2"/>
      <c r="B941" s="2"/>
      <c r="C941" s="2"/>
      <c r="D941" s="2"/>
    </row>
    <row r="942" spans="1:4">
      <c r="A942" s="2"/>
      <c r="B942" s="2"/>
      <c r="C942" s="2"/>
      <c r="D942" s="2"/>
    </row>
    <row r="943" spans="1:4">
      <c r="A943" s="2"/>
      <c r="B943" s="2"/>
      <c r="C943" s="2"/>
      <c r="D943" s="2"/>
    </row>
    <row r="944" spans="1:4">
      <c r="A944" s="2"/>
      <c r="B944" s="2"/>
      <c r="C944" s="2"/>
      <c r="D944" s="2"/>
    </row>
    <row r="945" spans="1:4">
      <c r="A945" s="2"/>
      <c r="B945" s="2"/>
      <c r="C945" s="2"/>
      <c r="D945" s="2"/>
    </row>
    <row r="946" spans="1:4">
      <c r="A946" s="2"/>
      <c r="B946" s="2"/>
      <c r="C946" s="2"/>
      <c r="D946" s="2"/>
    </row>
    <row r="947" spans="1:4">
      <c r="A947" s="2"/>
      <c r="B947" s="2"/>
      <c r="C947" s="2"/>
      <c r="D947" s="2"/>
    </row>
    <row r="948" spans="1:4">
      <c r="A948" s="2"/>
      <c r="B948" s="2"/>
      <c r="C948" s="2"/>
      <c r="D948" s="2"/>
    </row>
    <row r="949" spans="1:4">
      <c r="A949" s="2"/>
      <c r="B949" s="2"/>
      <c r="C949" s="2"/>
      <c r="D949" s="2"/>
    </row>
    <row r="950" spans="1:4">
      <c r="A950" s="2"/>
      <c r="B950" s="2"/>
      <c r="C950" s="2"/>
      <c r="D950" s="2"/>
    </row>
    <row r="951" spans="1:4">
      <c r="A951" s="2"/>
      <c r="B951" s="2"/>
      <c r="C951" s="2"/>
      <c r="D951" s="2"/>
    </row>
    <row r="952" spans="1:4">
      <c r="A952" s="2"/>
      <c r="B952" s="2"/>
      <c r="C952" s="2"/>
      <c r="D952" s="2"/>
    </row>
    <row r="953" spans="1:4">
      <c r="A953" s="2"/>
      <c r="B953" s="2"/>
      <c r="C953" s="2"/>
      <c r="D953" s="2"/>
    </row>
    <row r="954" spans="1:4">
      <c r="A954" s="2"/>
      <c r="B954" s="2"/>
      <c r="C954" s="2"/>
      <c r="D954" s="2"/>
    </row>
    <row r="955" spans="1:4">
      <c r="A955" s="2"/>
      <c r="B955" s="2"/>
      <c r="C955" s="2"/>
      <c r="D955" s="2"/>
    </row>
    <row r="956" spans="1:4">
      <c r="A956" s="2"/>
      <c r="B956" s="2"/>
      <c r="C956" s="2"/>
      <c r="D956" s="2"/>
    </row>
    <row r="957" spans="1:4">
      <c r="A957" s="2"/>
      <c r="B957" s="2"/>
      <c r="C957" s="2"/>
      <c r="D957" s="2"/>
    </row>
    <row r="958" spans="1:4">
      <c r="A958" s="2"/>
      <c r="B958" s="2"/>
      <c r="C958" s="2"/>
      <c r="D958" s="2"/>
    </row>
    <row r="959" spans="1:4">
      <c r="A959" s="2"/>
      <c r="B959" s="2"/>
      <c r="C959" s="2"/>
      <c r="D959" s="2"/>
    </row>
    <row r="960" spans="1:4">
      <c r="A960" s="2"/>
      <c r="B960" s="2"/>
      <c r="C960" s="2"/>
      <c r="D960" s="2"/>
    </row>
    <row r="961" spans="1:4">
      <c r="A961" s="2"/>
      <c r="B961" s="2"/>
      <c r="C961" s="2"/>
      <c r="D961" s="2"/>
    </row>
    <row r="962" spans="1:4">
      <c r="A962" s="2"/>
      <c r="B962" s="2"/>
      <c r="C962" s="2"/>
      <c r="D962" s="2"/>
    </row>
    <row r="963" spans="1:4">
      <c r="A963" s="2"/>
      <c r="B963" s="2"/>
      <c r="C963" s="2"/>
      <c r="D963" s="2"/>
    </row>
    <row r="964" spans="1:4">
      <c r="A964" s="2"/>
      <c r="B964" s="2"/>
      <c r="C964" s="2"/>
      <c r="D964" s="2"/>
    </row>
    <row r="965" spans="1:4">
      <c r="A965" s="2"/>
      <c r="B965" s="2"/>
      <c r="C965" s="2"/>
      <c r="D965" s="2"/>
    </row>
    <row r="966" spans="1:4">
      <c r="A966" s="2"/>
      <c r="B966" s="2"/>
      <c r="C966" s="2"/>
      <c r="D966" s="2"/>
    </row>
    <row r="967" spans="1:4">
      <c r="A967" s="2"/>
      <c r="B967" s="2"/>
      <c r="C967" s="2"/>
      <c r="D967" s="2"/>
    </row>
    <row r="968" spans="1:4">
      <c r="A968" s="2"/>
      <c r="B968" s="2"/>
      <c r="C968" s="2"/>
      <c r="D968" s="2"/>
    </row>
    <row r="969" spans="1:4">
      <c r="A969" s="2"/>
      <c r="B969" s="2"/>
      <c r="C969" s="2"/>
      <c r="D969" s="2"/>
    </row>
    <row r="970" spans="1:4">
      <c r="A970" s="2"/>
      <c r="B970" s="2"/>
      <c r="C970" s="2"/>
      <c r="D970" s="2"/>
    </row>
    <row r="971" spans="1:4">
      <c r="A971" s="2"/>
      <c r="B971" s="2"/>
      <c r="C971" s="2"/>
      <c r="D971" s="2"/>
    </row>
    <row r="972" spans="1:4">
      <c r="A972" s="2"/>
      <c r="B972" s="2"/>
      <c r="C972" s="2"/>
      <c r="D972" s="2"/>
    </row>
    <row r="973" spans="1:4">
      <c r="A973" s="2"/>
      <c r="B973" s="2"/>
      <c r="C973" s="2"/>
      <c r="D973" s="2"/>
    </row>
    <row r="974" spans="1:4">
      <c r="A974" s="2"/>
      <c r="B974" s="2"/>
      <c r="C974" s="2"/>
      <c r="D974" s="2"/>
    </row>
    <row r="975" spans="1:4">
      <c r="A975" s="2"/>
      <c r="B975" s="2"/>
      <c r="C975" s="2"/>
      <c r="D975" s="2"/>
    </row>
    <row r="976" spans="1:4">
      <c r="A976" s="2"/>
      <c r="B976" s="2"/>
      <c r="C976" s="2"/>
      <c r="D976" s="2"/>
    </row>
    <row r="977" spans="1:4">
      <c r="A977" s="2"/>
      <c r="B977" s="2"/>
      <c r="C977" s="2"/>
      <c r="D977" s="2"/>
    </row>
    <row r="978" spans="1:4">
      <c r="A978" s="2"/>
      <c r="B978" s="2"/>
      <c r="C978" s="2"/>
      <c r="D978" s="2"/>
    </row>
    <row r="979" spans="1:4">
      <c r="A979" s="2"/>
      <c r="B979" s="2"/>
      <c r="C979" s="2"/>
      <c r="D979" s="2"/>
    </row>
    <row r="980" spans="1:4">
      <c r="A980" s="2"/>
      <c r="B980" s="2"/>
      <c r="C980" s="2"/>
      <c r="D980" s="2"/>
    </row>
    <row r="981" spans="1:4">
      <c r="A981" s="2"/>
      <c r="B981" s="2"/>
      <c r="C981" s="2"/>
      <c r="D981" s="2"/>
    </row>
    <row r="982" spans="1:4">
      <c r="A982" s="2"/>
      <c r="B982" s="2"/>
      <c r="C982" s="2"/>
      <c r="D982" s="2"/>
    </row>
    <row r="983" spans="1:4">
      <c r="A983" s="2"/>
      <c r="B983" s="2"/>
      <c r="C983" s="2"/>
      <c r="D983" s="2"/>
    </row>
    <row r="984" spans="1:4">
      <c r="A984" s="2"/>
      <c r="B984" s="2"/>
      <c r="C984" s="2"/>
      <c r="D984" s="2"/>
    </row>
    <row r="985" spans="1:4">
      <c r="A985" s="2"/>
      <c r="B985" s="2"/>
      <c r="C985" s="2"/>
      <c r="D985" s="2"/>
    </row>
    <row r="986" spans="1:4">
      <c r="A986" s="2"/>
      <c r="B986" s="2"/>
      <c r="C986" s="2"/>
      <c r="D986" s="2"/>
    </row>
    <row r="987" spans="1:4">
      <c r="A987" s="2"/>
      <c r="B987" s="2"/>
      <c r="C987" s="2"/>
      <c r="D987" s="2"/>
    </row>
    <row r="988" spans="1:4">
      <c r="A988" s="2"/>
      <c r="B988" s="2"/>
      <c r="C988" s="2"/>
      <c r="D988" s="2"/>
    </row>
    <row r="989" spans="1:4">
      <c r="A989" s="2"/>
      <c r="B989" s="2"/>
      <c r="C989" s="2"/>
      <c r="D989" s="2"/>
    </row>
    <row r="990" spans="1:4">
      <c r="A990" s="2"/>
      <c r="B990" s="2"/>
      <c r="C990" s="2"/>
      <c r="D990" s="2"/>
    </row>
    <row r="991" spans="1:4">
      <c r="A991" s="2"/>
      <c r="B991" s="2"/>
      <c r="C991" s="2"/>
      <c r="D991" s="2"/>
    </row>
    <row r="992" spans="1:4">
      <c r="A992" s="2"/>
      <c r="B992" s="2"/>
      <c r="C992" s="2"/>
      <c r="D992" s="2"/>
    </row>
    <row r="993" spans="1:4">
      <c r="A993" s="2"/>
      <c r="B993" s="2"/>
      <c r="C993" s="2"/>
      <c r="D993" s="2"/>
    </row>
    <row r="994" spans="1:4">
      <c r="A994" s="2"/>
      <c r="B994" s="2"/>
      <c r="C994" s="2"/>
      <c r="D994" s="2"/>
    </row>
    <row r="995" spans="1:4">
      <c r="A995" s="2"/>
      <c r="B995" s="2"/>
      <c r="C995" s="2"/>
      <c r="D995" s="2"/>
    </row>
    <row r="996" spans="1:4">
      <c r="A996" s="2"/>
      <c r="B996" s="2"/>
      <c r="C996" s="2"/>
      <c r="D996" s="2"/>
    </row>
    <row r="997" spans="1:4">
      <c r="A997" s="2"/>
      <c r="B997" s="2"/>
      <c r="C997" s="2"/>
      <c r="D997" s="2"/>
    </row>
    <row r="998" spans="1:4">
      <c r="A998" s="2"/>
      <c r="B998" s="2"/>
      <c r="C998" s="2"/>
      <c r="D998" s="2"/>
    </row>
    <row r="999" spans="1:4">
      <c r="A999" s="2"/>
      <c r="B999" s="2"/>
      <c r="C999" s="2"/>
      <c r="D999" s="2"/>
    </row>
    <row r="1000" spans="1:4">
      <c r="A1000" s="2"/>
      <c r="B1000" s="2"/>
      <c r="C1000" s="2"/>
      <c r="D1000" s="2"/>
    </row>
    <row r="1001" spans="1:4">
      <c r="A1001" s="2"/>
      <c r="B1001" s="2"/>
      <c r="C1001" s="2"/>
      <c r="D1001" s="2"/>
    </row>
    <row r="1002" spans="1:4">
      <c r="A1002" s="2"/>
      <c r="B1002" s="2"/>
      <c r="C1002" s="2"/>
      <c r="D1002" s="2"/>
    </row>
    <row r="1003" spans="1:4">
      <c r="A1003" s="2"/>
      <c r="B1003" s="2"/>
      <c r="C1003" s="2"/>
      <c r="D1003" s="2"/>
    </row>
    <row r="1004" spans="1:4">
      <c r="A1004" s="2"/>
      <c r="B1004" s="2"/>
      <c r="C1004" s="2"/>
      <c r="D1004" s="2"/>
    </row>
    <row r="1005" spans="1:4">
      <c r="A1005" s="2"/>
      <c r="B1005" s="2"/>
      <c r="C1005" s="2"/>
      <c r="D1005" s="2"/>
    </row>
    <row r="1006" spans="1:4">
      <c r="A1006" s="2"/>
      <c r="B1006" s="2"/>
      <c r="C1006" s="2"/>
      <c r="D1006" s="2"/>
    </row>
    <row r="1007" spans="1:4">
      <c r="A1007" s="2"/>
      <c r="B1007" s="2"/>
      <c r="C1007" s="2"/>
      <c r="D1007" s="2"/>
    </row>
    <row r="1008" spans="1:4">
      <c r="A1008" s="2"/>
      <c r="B1008" s="2"/>
      <c r="C1008" s="2"/>
      <c r="D1008" s="2"/>
    </row>
    <row r="1009" spans="1:4">
      <c r="A1009" s="2"/>
      <c r="B1009" s="2"/>
      <c r="C1009" s="2"/>
      <c r="D1009" s="2"/>
    </row>
    <row r="1010" spans="1:4">
      <c r="A1010" s="2"/>
      <c r="B1010" s="2"/>
      <c r="C1010" s="2"/>
      <c r="D1010" s="2"/>
    </row>
    <row r="1011" spans="1:4">
      <c r="A1011" s="2"/>
      <c r="B1011" s="2"/>
      <c r="C1011" s="2"/>
      <c r="D1011" s="2"/>
    </row>
    <row r="1012" spans="1:4">
      <c r="A1012" s="2"/>
      <c r="B1012" s="2"/>
      <c r="C1012" s="2"/>
      <c r="D1012" s="2"/>
    </row>
    <row r="1013" spans="1:4">
      <c r="A1013" s="2"/>
      <c r="B1013" s="2"/>
      <c r="C1013" s="2"/>
      <c r="D1013" s="2"/>
    </row>
    <row r="1014" spans="1:4">
      <c r="A1014" s="2"/>
      <c r="B1014" s="2"/>
      <c r="C1014" s="2"/>
      <c r="D1014" s="2"/>
    </row>
    <row r="1015" spans="1:4">
      <c r="A1015" s="2"/>
      <c r="B1015" s="2"/>
      <c r="C1015" s="2"/>
      <c r="D1015" s="2"/>
    </row>
    <row r="1016" spans="1:4">
      <c r="A1016" s="2"/>
      <c r="B1016" s="2"/>
      <c r="C1016" s="2"/>
      <c r="D1016" s="2"/>
    </row>
    <row r="1017" spans="1:4">
      <c r="A1017" s="2"/>
      <c r="B1017" s="2"/>
      <c r="C1017" s="2"/>
      <c r="D1017" s="2"/>
    </row>
    <row r="1018" spans="1:4">
      <c r="A1018" s="2"/>
      <c r="B1018" s="2"/>
      <c r="C1018" s="2"/>
      <c r="D1018" s="2"/>
    </row>
    <row r="1019" spans="1:4">
      <c r="A1019" s="2"/>
      <c r="B1019" s="2"/>
      <c r="C1019" s="2"/>
      <c r="D1019" s="2"/>
    </row>
    <row r="1020" spans="1:4">
      <c r="A1020" s="2"/>
      <c r="B1020" s="2"/>
      <c r="C1020" s="2"/>
      <c r="D1020" s="2"/>
    </row>
    <row r="1021" spans="1:4">
      <c r="A1021" s="2"/>
      <c r="B1021" s="2"/>
      <c r="C1021" s="2"/>
      <c r="D1021" s="2"/>
    </row>
    <row r="1022" spans="1:4">
      <c r="A1022" s="2"/>
      <c r="B1022" s="2"/>
      <c r="C1022" s="2"/>
      <c r="D1022" s="2"/>
    </row>
    <row r="1023" spans="1:4">
      <c r="A1023" s="2"/>
      <c r="B1023" s="2"/>
      <c r="C1023" s="2"/>
      <c r="D1023" s="2"/>
    </row>
    <row r="1024" spans="1:4">
      <c r="A1024" s="2"/>
      <c r="B1024" s="2"/>
      <c r="C1024" s="2"/>
      <c r="D1024" s="2"/>
    </row>
    <row r="1025" spans="1:4">
      <c r="A1025" s="2"/>
      <c r="B1025" s="2"/>
      <c r="C1025" s="2"/>
      <c r="D1025" s="2"/>
    </row>
    <row r="1026" spans="1:4">
      <c r="A1026" s="2"/>
      <c r="B1026" s="2"/>
      <c r="C1026" s="2"/>
      <c r="D1026" s="2"/>
    </row>
    <row r="1027" spans="1:4">
      <c r="A1027" s="2"/>
      <c r="B1027" s="2"/>
      <c r="C1027" s="2"/>
      <c r="D1027" s="2"/>
    </row>
    <row r="1028" spans="1:4">
      <c r="A1028" s="2"/>
      <c r="B1028" s="2"/>
      <c r="C1028" s="2"/>
      <c r="D1028" s="2"/>
    </row>
    <row r="1029" spans="1:4">
      <c r="A1029" s="2"/>
      <c r="B1029" s="2"/>
      <c r="C1029" s="2"/>
      <c r="D1029" s="2"/>
    </row>
    <row r="1030" spans="1:4">
      <c r="A1030" s="2"/>
      <c r="B1030" s="2"/>
      <c r="C1030" s="2"/>
      <c r="D1030" s="2"/>
    </row>
    <row r="1031" spans="1:4">
      <c r="A1031" s="2"/>
      <c r="B1031" s="2"/>
      <c r="C1031" s="2"/>
      <c r="D1031" s="2"/>
    </row>
    <row r="1032" spans="1:4">
      <c r="A1032" s="2"/>
      <c r="B1032" s="2"/>
      <c r="C1032" s="2"/>
      <c r="D1032" s="2"/>
    </row>
    <row r="1033" spans="1:4">
      <c r="A1033" s="2"/>
      <c r="B1033" s="2"/>
      <c r="C1033" s="2"/>
      <c r="D1033" s="2"/>
    </row>
    <row r="1034" spans="1:4">
      <c r="A1034" s="2"/>
      <c r="B1034" s="2"/>
      <c r="C1034" s="2"/>
      <c r="D1034" s="2"/>
    </row>
    <row r="1035" spans="1:4">
      <c r="A1035" s="2"/>
      <c r="B1035" s="2"/>
      <c r="C1035" s="2"/>
      <c r="D1035" s="2"/>
    </row>
    <row r="1036" spans="1:4">
      <c r="A1036" s="2"/>
      <c r="B1036" s="2"/>
      <c r="C1036" s="2"/>
      <c r="D1036" s="2"/>
    </row>
    <row r="1037" spans="1:4">
      <c r="A1037" s="2"/>
      <c r="B1037" s="2"/>
      <c r="C1037" s="2"/>
      <c r="D1037" s="2"/>
    </row>
    <row r="1038" spans="1:4">
      <c r="A1038" s="2"/>
      <c r="B1038" s="2"/>
      <c r="C1038" s="2"/>
      <c r="D1038" s="2"/>
    </row>
    <row r="1039" spans="1:4">
      <c r="A1039" s="2"/>
      <c r="B1039" s="2"/>
      <c r="C1039" s="2"/>
      <c r="D1039" s="2"/>
    </row>
    <row r="1040" spans="1:4">
      <c r="A1040" s="2"/>
      <c r="B1040" s="2"/>
      <c r="C1040" s="2"/>
      <c r="D1040" s="2"/>
    </row>
    <row r="1041" spans="1:4">
      <c r="A1041" s="2"/>
      <c r="B1041" s="2"/>
      <c r="C1041" s="2"/>
      <c r="D1041" s="2"/>
    </row>
    <row r="1042" spans="1:4">
      <c r="A1042" s="2"/>
      <c r="B1042" s="2"/>
      <c r="C1042" s="2"/>
      <c r="D1042" s="2"/>
    </row>
    <row r="1043" spans="1:4">
      <c r="A1043" s="2"/>
      <c r="B1043" s="2"/>
      <c r="C1043" s="2"/>
      <c r="D1043" s="2"/>
    </row>
    <row r="1044" spans="1:4">
      <c r="A1044" s="2"/>
      <c r="B1044" s="2"/>
      <c r="C1044" s="2"/>
      <c r="D1044" s="2"/>
    </row>
    <row r="1045" spans="1:4">
      <c r="A1045" s="2"/>
      <c r="B1045" s="2"/>
      <c r="C1045" s="2"/>
      <c r="D1045" s="2"/>
    </row>
    <row r="1046" spans="1:4">
      <c r="A1046" s="2"/>
      <c r="B1046" s="2"/>
      <c r="C1046" s="2"/>
      <c r="D1046" s="2"/>
    </row>
    <row r="1047" spans="1:4">
      <c r="A1047" s="2"/>
      <c r="B1047" s="2"/>
      <c r="C1047" s="2"/>
      <c r="D1047" s="2"/>
    </row>
    <row r="1048" spans="1:4">
      <c r="A1048" s="2"/>
      <c r="B1048" s="2"/>
      <c r="C1048" s="2"/>
      <c r="D1048" s="2"/>
    </row>
    <row r="1049" spans="1:4">
      <c r="A1049" s="2"/>
      <c r="B1049" s="2"/>
      <c r="C1049" s="2"/>
      <c r="D1049" s="2"/>
    </row>
    <row r="1050" spans="1:4">
      <c r="A1050" s="2"/>
      <c r="B1050" s="2"/>
      <c r="C1050" s="2"/>
      <c r="D1050" s="2"/>
    </row>
    <row r="1051" spans="1:4">
      <c r="A1051" s="2"/>
      <c r="B1051" s="2"/>
      <c r="C1051" s="2"/>
      <c r="D1051" s="2"/>
    </row>
    <row r="1052" spans="1:4">
      <c r="A1052" s="2"/>
      <c r="B1052" s="2"/>
      <c r="C1052" s="2"/>
      <c r="D1052" s="2"/>
    </row>
    <row r="1053" spans="1:4">
      <c r="A1053" s="2"/>
      <c r="B1053" s="2"/>
      <c r="C1053" s="2"/>
      <c r="D1053" s="2"/>
    </row>
    <row r="1054" spans="1:4">
      <c r="A1054" s="2"/>
      <c r="B1054" s="2"/>
      <c r="C1054" s="2"/>
      <c r="D1054" s="2"/>
    </row>
    <row r="1055" spans="1:4">
      <c r="A1055" s="2"/>
      <c r="B1055" s="2"/>
      <c r="C1055" s="2"/>
      <c r="D1055" s="2"/>
    </row>
    <row r="1056" spans="1:4">
      <c r="A1056" s="2"/>
      <c r="B1056" s="2"/>
      <c r="C1056" s="2"/>
      <c r="D1056" s="2"/>
    </row>
    <row r="1057" spans="1:4">
      <c r="A1057" s="2"/>
      <c r="B1057" s="2"/>
      <c r="C1057" s="2"/>
      <c r="D1057" s="2"/>
    </row>
    <row r="1058" spans="1:4">
      <c r="A1058" s="2"/>
      <c r="B1058" s="2"/>
      <c r="C1058" s="2"/>
      <c r="D1058" s="2"/>
    </row>
    <row r="1059" spans="1:4">
      <c r="A1059" s="2"/>
      <c r="B1059" s="2"/>
      <c r="C1059" s="2"/>
      <c r="D1059" s="2"/>
    </row>
    <row r="1060" spans="1:4">
      <c r="A1060" s="2"/>
      <c r="B1060" s="2"/>
      <c r="C1060" s="2"/>
      <c r="D1060" s="2"/>
    </row>
    <row r="1061" spans="1:4">
      <c r="A1061" s="2"/>
      <c r="B1061" s="2"/>
      <c r="C1061" s="2"/>
      <c r="D1061" s="2"/>
    </row>
    <row r="1062" spans="1:4">
      <c r="A1062" s="2"/>
      <c r="B1062" s="2"/>
      <c r="C1062" s="2"/>
      <c r="D1062" s="2"/>
    </row>
    <row r="1063" spans="1:4">
      <c r="A1063" s="2"/>
      <c r="B1063" s="2"/>
      <c r="C1063" s="2"/>
      <c r="D1063" s="2"/>
    </row>
    <row r="1064" spans="1:4">
      <c r="A1064" s="2"/>
      <c r="B1064" s="2"/>
      <c r="C1064" s="2"/>
      <c r="D1064" s="2"/>
    </row>
    <row r="1065" spans="1:4">
      <c r="A1065" s="2"/>
      <c r="B1065" s="2"/>
      <c r="C1065" s="2"/>
      <c r="D1065" s="2"/>
    </row>
    <row r="1066" spans="1:4">
      <c r="A1066" s="2"/>
      <c r="B1066" s="2"/>
      <c r="C1066" s="2"/>
      <c r="D1066" s="2"/>
    </row>
    <row r="1067" spans="1:4">
      <c r="A1067" s="2"/>
      <c r="B1067" s="2"/>
      <c r="C1067" s="2"/>
      <c r="D1067" s="2"/>
    </row>
    <row r="1068" spans="1:4">
      <c r="A1068" s="2"/>
      <c r="B1068" s="2"/>
      <c r="C1068" s="2"/>
      <c r="D1068" s="2"/>
    </row>
    <row r="1069" spans="1:4">
      <c r="A1069" s="2"/>
      <c r="B1069" s="2"/>
      <c r="C1069" s="2"/>
      <c r="D1069" s="2"/>
    </row>
    <row r="1070" spans="1:4">
      <c r="A1070" s="2"/>
      <c r="B1070" s="2"/>
      <c r="C1070" s="2"/>
      <c r="D1070" s="2"/>
    </row>
    <row r="1071" spans="1:4">
      <c r="A1071" s="2"/>
      <c r="B1071" s="2"/>
      <c r="C1071" s="2"/>
      <c r="D1071" s="2"/>
    </row>
    <row r="1072" spans="1:4">
      <c r="A1072" s="2"/>
      <c r="B1072" s="2"/>
      <c r="C1072" s="2"/>
      <c r="D1072" s="2"/>
    </row>
    <row r="1073" spans="1:4">
      <c r="A1073" s="2"/>
      <c r="B1073" s="2"/>
      <c r="C1073" s="2"/>
      <c r="D1073" s="2"/>
    </row>
    <row r="1074" spans="1:4">
      <c r="A1074" s="2"/>
      <c r="B1074" s="2"/>
      <c r="C1074" s="2"/>
      <c r="D1074" s="2"/>
    </row>
    <row r="1075" spans="1:4">
      <c r="A1075" s="2"/>
      <c r="B1075" s="2"/>
      <c r="C1075" s="2"/>
      <c r="D1075" s="2"/>
    </row>
    <row r="1076" spans="1:4">
      <c r="A1076" s="2"/>
      <c r="B1076" s="2"/>
      <c r="C1076" s="2"/>
      <c r="D1076" s="2"/>
    </row>
    <row r="1077" spans="1:4">
      <c r="A1077" s="2"/>
      <c r="B1077" s="2"/>
      <c r="C1077" s="2"/>
      <c r="D1077" s="2"/>
    </row>
    <row r="1078" spans="1:4">
      <c r="A1078" s="2"/>
      <c r="B1078" s="2"/>
      <c r="C1078" s="2"/>
      <c r="D1078" s="2"/>
    </row>
    <row r="1079" spans="1:4">
      <c r="A1079" s="2"/>
      <c r="B1079" s="2"/>
      <c r="C1079" s="2"/>
      <c r="D1079" s="2"/>
    </row>
    <row r="1080" spans="1:4">
      <c r="A1080" s="2"/>
      <c r="B1080" s="2"/>
      <c r="C1080" s="2"/>
      <c r="D1080" s="2"/>
    </row>
    <row r="1081" spans="1:4">
      <c r="A1081" s="2"/>
      <c r="B1081" s="2"/>
      <c r="C1081" s="2"/>
      <c r="D1081" s="2"/>
    </row>
    <row r="1082" spans="1:4">
      <c r="A1082" s="2"/>
      <c r="B1082" s="2"/>
      <c r="C1082" s="2"/>
      <c r="D1082" s="2"/>
    </row>
    <row r="1083" spans="1:4">
      <c r="A1083" s="2"/>
      <c r="B1083" s="2"/>
      <c r="C1083" s="2"/>
      <c r="D1083" s="2"/>
    </row>
    <row r="1084" spans="1:4">
      <c r="A1084" s="2"/>
      <c r="B1084" s="2"/>
      <c r="C1084" s="2"/>
      <c r="D1084" s="2"/>
    </row>
    <row r="1085" spans="1:4">
      <c r="A1085" s="2"/>
      <c r="B1085" s="2"/>
      <c r="C1085" s="2"/>
      <c r="D1085" s="2"/>
    </row>
    <row r="1086" spans="1:4">
      <c r="A1086" s="2"/>
      <c r="B1086" s="2"/>
      <c r="C1086" s="2"/>
      <c r="D1086" s="2"/>
    </row>
    <row r="1087" spans="1:4">
      <c r="A1087" s="2"/>
      <c r="B1087" s="2"/>
      <c r="C1087" s="2"/>
      <c r="D1087" s="2"/>
    </row>
    <row r="1088" spans="1:4">
      <c r="A1088" s="2"/>
      <c r="B1088" s="2"/>
      <c r="C1088" s="2"/>
      <c r="D1088" s="2"/>
    </row>
    <row r="1089" spans="1:4">
      <c r="A1089" s="2"/>
      <c r="B1089" s="2"/>
      <c r="C1089" s="2"/>
      <c r="D1089" s="2"/>
    </row>
    <row r="1090" spans="1:4">
      <c r="A1090" s="2"/>
      <c r="B1090" s="2"/>
      <c r="C1090" s="2"/>
      <c r="D1090" s="2"/>
    </row>
    <row r="1091" spans="1:4">
      <c r="A1091" s="2"/>
      <c r="B1091" s="2"/>
      <c r="C1091" s="2"/>
      <c r="D1091" s="2"/>
    </row>
    <row r="1092" spans="1:4">
      <c r="A1092" s="2"/>
      <c r="B1092" s="2"/>
      <c r="C1092" s="2"/>
      <c r="D1092" s="2"/>
    </row>
    <row r="1093" spans="1:4">
      <c r="A1093" s="2"/>
      <c r="B1093" s="2"/>
      <c r="C1093" s="2"/>
      <c r="D1093" s="2"/>
    </row>
    <row r="1094" spans="1:4">
      <c r="A1094" s="2"/>
      <c r="B1094" s="2"/>
      <c r="C1094" s="2"/>
      <c r="D1094" s="2"/>
    </row>
    <row r="1095" spans="1:4">
      <c r="A1095" s="2"/>
      <c r="B1095" s="2"/>
      <c r="C1095" s="2"/>
      <c r="D1095" s="2"/>
    </row>
    <row r="1096" spans="1:4">
      <c r="A1096" s="2"/>
      <c r="B1096" s="2"/>
      <c r="C1096" s="2"/>
      <c r="D1096" s="2"/>
    </row>
    <row r="1097" spans="1:4">
      <c r="A1097" s="2"/>
      <c r="B1097" s="2"/>
      <c r="C1097" s="2"/>
      <c r="D1097" s="2"/>
    </row>
    <row r="1098" spans="1:4">
      <c r="A1098" s="2"/>
      <c r="B1098" s="2"/>
      <c r="C1098" s="2"/>
      <c r="D1098" s="2"/>
    </row>
    <row r="1099" spans="1:4">
      <c r="A1099" s="2"/>
      <c r="B1099" s="2"/>
      <c r="C1099" s="2"/>
      <c r="D1099" s="2"/>
    </row>
    <row r="1100" spans="1:4">
      <c r="A1100" s="2"/>
      <c r="B1100" s="2"/>
      <c r="C1100" s="2"/>
      <c r="D1100" s="2"/>
    </row>
    <row r="1101" spans="1:4">
      <c r="A1101" s="2"/>
      <c r="B1101" s="2"/>
      <c r="C1101" s="2"/>
      <c r="D1101" s="2"/>
    </row>
    <row r="1102" spans="1:4">
      <c r="A1102" s="2"/>
      <c r="B1102" s="2"/>
      <c r="C1102" s="2"/>
      <c r="D1102" s="2"/>
    </row>
    <row r="1103" spans="1:4">
      <c r="A1103" s="2"/>
      <c r="B1103" s="2"/>
      <c r="C1103" s="2"/>
      <c r="D1103" s="2"/>
    </row>
    <row r="1104" spans="1:4">
      <c r="A1104" s="2"/>
      <c r="B1104" s="2"/>
      <c r="C1104" s="2"/>
      <c r="D1104" s="2"/>
    </row>
    <row r="1105" spans="1:4">
      <c r="A1105" s="2"/>
      <c r="B1105" s="2"/>
      <c r="C1105" s="2"/>
      <c r="D1105" s="2"/>
    </row>
    <row r="1106" spans="1:4">
      <c r="A1106" s="2"/>
      <c r="B1106" s="2"/>
      <c r="C1106" s="2"/>
      <c r="D1106" s="2"/>
    </row>
    <row r="1107" spans="1:4">
      <c r="A1107" s="2"/>
      <c r="B1107" s="2"/>
      <c r="C1107" s="2"/>
      <c r="D1107" s="2"/>
    </row>
    <row r="1108" spans="1:4">
      <c r="A1108" s="2"/>
      <c r="B1108" s="2"/>
      <c r="C1108" s="2"/>
      <c r="D1108" s="2"/>
    </row>
    <row r="1109" spans="1:4">
      <c r="A1109" s="2"/>
      <c r="B1109" s="2"/>
      <c r="C1109" s="2"/>
      <c r="D1109" s="2"/>
    </row>
    <row r="1110" spans="1:4">
      <c r="A1110" s="2"/>
      <c r="B1110" s="2"/>
      <c r="C1110" s="2"/>
      <c r="D1110" s="2"/>
    </row>
    <row r="1111" spans="1:4">
      <c r="A1111" s="2"/>
      <c r="B1111" s="2"/>
      <c r="C1111" s="2"/>
      <c r="D1111" s="2"/>
    </row>
    <row r="1112" spans="1:4">
      <c r="A1112" s="2"/>
      <c r="B1112" s="2"/>
      <c r="C1112" s="2"/>
      <c r="D1112" s="2"/>
    </row>
    <row r="1113" spans="1:4">
      <c r="A1113" s="2"/>
      <c r="B1113" s="2"/>
      <c r="C1113" s="2"/>
      <c r="D1113" s="2"/>
    </row>
    <row r="1114" spans="1:4">
      <c r="A1114" s="2"/>
      <c r="B1114" s="2"/>
      <c r="C1114" s="2"/>
      <c r="D1114" s="2"/>
    </row>
    <row r="1115" spans="1:4">
      <c r="A1115" s="2"/>
      <c r="B1115" s="2"/>
      <c r="C1115" s="2"/>
      <c r="D1115" s="2"/>
    </row>
    <row r="1116" spans="1:4">
      <c r="A1116" s="2"/>
      <c r="B1116" s="2"/>
      <c r="C1116" s="2"/>
      <c r="D1116" s="2"/>
    </row>
    <row r="1117" spans="1:4">
      <c r="A1117" s="2"/>
      <c r="B1117" s="2"/>
      <c r="C1117" s="2"/>
      <c r="D1117" s="2"/>
    </row>
    <row r="1118" spans="1:4">
      <c r="A1118" s="2"/>
      <c r="B1118" s="2"/>
      <c r="C1118" s="2"/>
      <c r="D1118" s="2"/>
    </row>
    <row r="1119" spans="1:4">
      <c r="A1119" s="2"/>
      <c r="B1119" s="2"/>
      <c r="C1119" s="2"/>
      <c r="D1119" s="2"/>
    </row>
    <row r="1120" spans="1:4">
      <c r="A1120" s="2"/>
      <c r="B1120" s="2"/>
      <c r="C1120" s="2"/>
      <c r="D1120" s="2"/>
    </row>
    <row r="1121" spans="1:4">
      <c r="A1121" s="2"/>
      <c r="B1121" s="2"/>
      <c r="C1121" s="2"/>
      <c r="D1121" s="2"/>
    </row>
    <row r="1122" spans="1:4">
      <c r="A1122" s="2"/>
      <c r="B1122" s="2"/>
      <c r="C1122" s="2"/>
      <c r="D1122" s="2"/>
    </row>
    <row r="1123" spans="1:4">
      <c r="A1123" s="2"/>
      <c r="B1123" s="2"/>
      <c r="C1123" s="2"/>
      <c r="D1123" s="2"/>
    </row>
    <row r="1124" spans="1:4">
      <c r="A1124" s="2"/>
      <c r="B1124" s="2"/>
      <c r="C1124" s="2"/>
      <c r="D1124" s="2"/>
    </row>
    <row r="1125" spans="1:4">
      <c r="A1125" s="2"/>
      <c r="B1125" s="2"/>
      <c r="C1125" s="2"/>
      <c r="D1125" s="2"/>
    </row>
    <row r="1126" spans="1:4">
      <c r="A1126" s="2"/>
      <c r="B1126" s="2"/>
      <c r="C1126" s="2"/>
      <c r="D1126" s="2"/>
    </row>
    <row r="1127" spans="1:4">
      <c r="A1127" s="2"/>
      <c r="B1127" s="2"/>
      <c r="C1127" s="2"/>
      <c r="D1127" s="2"/>
    </row>
    <row r="1128" spans="1:4">
      <c r="A1128" s="2"/>
      <c r="B1128" s="2"/>
      <c r="C1128" s="2"/>
      <c r="D1128" s="2"/>
    </row>
    <row r="1129" spans="1:4">
      <c r="A1129" s="2"/>
      <c r="B1129" s="2"/>
      <c r="C1129" s="2"/>
      <c r="D1129" s="2"/>
    </row>
    <row r="1130" spans="1:4">
      <c r="A1130" s="2"/>
      <c r="B1130" s="2"/>
      <c r="C1130" s="2"/>
      <c r="D1130" s="2"/>
    </row>
    <row r="1131" spans="1:4">
      <c r="A1131" s="2"/>
      <c r="B1131" s="2"/>
      <c r="C1131" s="2"/>
      <c r="D1131" s="2"/>
    </row>
    <row r="1132" spans="1:4">
      <c r="A1132" s="2"/>
      <c r="B1132" s="2"/>
      <c r="C1132" s="2"/>
      <c r="D1132" s="2"/>
    </row>
    <row r="1133" spans="1:4">
      <c r="A1133" s="2"/>
      <c r="B1133" s="2"/>
      <c r="C1133" s="2"/>
      <c r="D1133" s="2"/>
    </row>
    <row r="1134" spans="1:4">
      <c r="A1134" s="2"/>
      <c r="B1134" s="2"/>
      <c r="C1134" s="2"/>
      <c r="D1134" s="2"/>
    </row>
    <row r="1135" spans="1:4">
      <c r="A1135" s="2"/>
      <c r="B1135" s="2"/>
      <c r="C1135" s="2"/>
      <c r="D1135" s="2"/>
    </row>
    <row r="1136" spans="1:4">
      <c r="A1136" s="2"/>
      <c r="B1136" s="2"/>
      <c r="C1136" s="2"/>
      <c r="D1136" s="2"/>
    </row>
    <row r="1137" spans="1:4">
      <c r="A1137" s="2"/>
      <c r="B1137" s="2"/>
      <c r="C1137" s="2"/>
      <c r="D1137" s="2"/>
    </row>
    <row r="1138" spans="1:4">
      <c r="A1138" s="2"/>
      <c r="B1138" s="2"/>
      <c r="C1138" s="2"/>
      <c r="D1138" s="2"/>
    </row>
    <row r="1139" spans="1:4">
      <c r="A1139" s="2"/>
      <c r="B1139" s="2"/>
      <c r="C1139" s="2"/>
      <c r="D1139" s="2"/>
    </row>
    <row r="1140" spans="1:4">
      <c r="A1140" s="2"/>
      <c r="B1140" s="2"/>
      <c r="C1140" s="2"/>
      <c r="D1140" s="2"/>
    </row>
    <row r="1141" spans="1:4">
      <c r="A1141" s="2"/>
      <c r="B1141" s="2"/>
      <c r="C1141" s="2"/>
      <c r="D1141" s="2"/>
    </row>
    <row r="1142" spans="1:4">
      <c r="A1142" s="2"/>
      <c r="B1142" s="2"/>
      <c r="C1142" s="2"/>
      <c r="D1142" s="2"/>
    </row>
    <row r="1143" spans="1:4">
      <c r="A1143" s="2"/>
      <c r="B1143" s="2"/>
      <c r="C1143" s="2"/>
      <c r="D1143" s="2"/>
    </row>
    <row r="1144" spans="1:4">
      <c r="A1144" s="2"/>
      <c r="B1144" s="2"/>
      <c r="C1144" s="2"/>
      <c r="D1144" s="2"/>
    </row>
  </sheetData>
  <pageMargins left="0.7" right="0.7" top="0.75" bottom="0.75" header="0.3" footer="0.3"/>
  <pageSetup scale="80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76"/>
  <sheetViews>
    <sheetView topLeftCell="A55" workbookViewId="0">
      <selection activeCell="E56" sqref="E56"/>
    </sheetView>
  </sheetViews>
  <sheetFormatPr defaultRowHeight="15"/>
  <cols>
    <col min="1" max="1" width="10.42578125" bestFit="1" customWidth="1"/>
    <col min="2" max="2" width="5" bestFit="1" customWidth="1"/>
    <col min="3" max="3" width="57.5703125" bestFit="1" customWidth="1"/>
    <col min="4" max="4" width="8.42578125" bestFit="1" customWidth="1"/>
    <col min="5" max="7" width="12" bestFit="1" customWidth="1"/>
    <col min="8" max="8" width="11" bestFit="1" customWidth="1"/>
    <col min="9" max="11" width="12" bestFit="1" customWidth="1"/>
  </cols>
  <sheetData>
    <row r="1" spans="1:11" ht="30">
      <c r="A1" s="8" t="s">
        <v>91</v>
      </c>
      <c r="B1" s="23" t="s">
        <v>93</v>
      </c>
      <c r="C1" s="22" t="s">
        <v>94</v>
      </c>
      <c r="D1" s="23" t="s">
        <v>95</v>
      </c>
      <c r="E1" s="24" t="s">
        <v>96</v>
      </c>
      <c r="F1" s="25" t="s">
        <v>97</v>
      </c>
      <c r="G1" s="25" t="s">
        <v>98</v>
      </c>
      <c r="H1" s="23" t="s">
        <v>99</v>
      </c>
      <c r="I1" s="26" t="s">
        <v>100</v>
      </c>
      <c r="J1" s="26" t="s">
        <v>101</v>
      </c>
      <c r="K1" s="27" t="s">
        <v>102</v>
      </c>
    </row>
    <row r="2" spans="1:11">
      <c r="A2" t="s">
        <v>103</v>
      </c>
      <c r="B2">
        <v>1110</v>
      </c>
      <c r="C2" t="s">
        <v>105</v>
      </c>
      <c r="D2" t="s">
        <v>77</v>
      </c>
      <c r="E2">
        <v>0.96797880682585713</v>
      </c>
      <c r="F2">
        <v>0.12452938169209543</v>
      </c>
      <c r="G2">
        <v>0.28818180815488864</v>
      </c>
      <c r="H2">
        <v>4.583475</v>
      </c>
      <c r="I2">
        <v>6.3512030273132032</v>
      </c>
      <c r="J2">
        <v>16.72824523487003</v>
      </c>
      <c r="K2">
        <v>3.0306882901872902</v>
      </c>
    </row>
    <row r="3" spans="1:11">
      <c r="A3" t="s">
        <v>103</v>
      </c>
      <c r="B3">
        <v>1210</v>
      </c>
      <c r="C3" t="s">
        <v>105</v>
      </c>
      <c r="D3" t="s">
        <v>106</v>
      </c>
      <c r="E3">
        <v>1.2445441802046733</v>
      </c>
      <c r="F3">
        <v>0.21319951734720002</v>
      </c>
      <c r="G3">
        <v>0.28818180815488864</v>
      </c>
      <c r="H3">
        <v>7.4450000000000002E-3</v>
      </c>
      <c r="I3">
        <v>9.0826740779189844E-3</v>
      </c>
      <c r="J3">
        <v>3.0757610316250551E-2</v>
      </c>
      <c r="K3">
        <v>6.881769807831139E-3</v>
      </c>
    </row>
    <row r="4" spans="1:11">
      <c r="A4" t="s">
        <v>103</v>
      </c>
      <c r="B4">
        <v>1210</v>
      </c>
      <c r="C4" t="s">
        <v>105</v>
      </c>
      <c r="D4" t="s">
        <v>76</v>
      </c>
      <c r="E4">
        <v>1.2445441802046733</v>
      </c>
      <c r="F4">
        <v>0.21319951734720002</v>
      </c>
      <c r="G4">
        <v>0.28818180815488864</v>
      </c>
      <c r="H4">
        <v>19.192845999999999</v>
      </c>
      <c r="I4">
        <v>23.414689703920896</v>
      </c>
      <c r="J4">
        <v>79.29161559809377</v>
      </c>
      <c r="K4">
        <v>17.74086610196812</v>
      </c>
    </row>
    <row r="5" spans="1:11">
      <c r="A5" t="s">
        <v>103</v>
      </c>
      <c r="B5">
        <v>1210</v>
      </c>
      <c r="C5" t="s">
        <v>105</v>
      </c>
      <c r="D5" t="s">
        <v>77</v>
      </c>
      <c r="E5">
        <v>1.2445441802046733</v>
      </c>
      <c r="F5">
        <v>0.21319951734720002</v>
      </c>
      <c r="G5">
        <v>0.28818180815488864</v>
      </c>
      <c r="H5">
        <v>17.576319000000002</v>
      </c>
      <c r="I5">
        <v>21.442575818204826</v>
      </c>
      <c r="J5">
        <v>72.613239838295584</v>
      </c>
      <c r="K5">
        <v>16.24663283102872</v>
      </c>
    </row>
    <row r="6" spans="1:11">
      <c r="A6" t="s">
        <v>103</v>
      </c>
      <c r="B6">
        <v>1210</v>
      </c>
      <c r="C6" t="s">
        <v>105</v>
      </c>
      <c r="D6" t="s">
        <v>106</v>
      </c>
      <c r="E6">
        <v>1.2445441802046733</v>
      </c>
      <c r="F6">
        <v>0.21319951734720002</v>
      </c>
      <c r="G6">
        <v>0.28818180815488864</v>
      </c>
      <c r="H6">
        <v>6.9208420000000004</v>
      </c>
      <c r="I6">
        <v>9.5900321616145749</v>
      </c>
      <c r="J6">
        <v>32.475730122734241</v>
      </c>
      <c r="K6">
        <v>6.8900044634619126</v>
      </c>
    </row>
    <row r="7" spans="1:11">
      <c r="A7" t="s">
        <v>103</v>
      </c>
      <c r="B7">
        <v>1210</v>
      </c>
      <c r="C7" t="s">
        <v>105</v>
      </c>
      <c r="D7" t="s">
        <v>76</v>
      </c>
      <c r="E7">
        <v>1.2445441802046733</v>
      </c>
      <c r="F7">
        <v>0.21319951734720002</v>
      </c>
      <c r="G7">
        <v>0.28818180815488864</v>
      </c>
      <c r="H7">
        <v>243.32137700000001</v>
      </c>
      <c r="I7">
        <v>337.16415300888895</v>
      </c>
      <c r="J7">
        <v>1141.7742772547149</v>
      </c>
      <c r="K7">
        <v>242.23719795737267</v>
      </c>
    </row>
    <row r="8" spans="1:11">
      <c r="A8" t="s">
        <v>103</v>
      </c>
      <c r="B8">
        <v>1210</v>
      </c>
      <c r="C8" t="s">
        <v>105</v>
      </c>
      <c r="D8" t="s">
        <v>77</v>
      </c>
      <c r="E8">
        <v>1.2445441802046733</v>
      </c>
      <c r="F8">
        <v>0.21319951734720002</v>
      </c>
      <c r="G8">
        <v>0.28818180815488864</v>
      </c>
      <c r="H8">
        <v>25.843014</v>
      </c>
      <c r="I8">
        <v>35.809997600444525</v>
      </c>
      <c r="J8">
        <v>121.26714469453898</v>
      </c>
      <c r="K8">
        <v>25.727864009799482</v>
      </c>
    </row>
    <row r="9" spans="1:11">
      <c r="A9" t="s">
        <v>103</v>
      </c>
      <c r="B9">
        <v>1210</v>
      </c>
      <c r="C9" t="s">
        <v>105</v>
      </c>
      <c r="D9" t="s">
        <v>78</v>
      </c>
      <c r="E9">
        <v>1.2445441802046733</v>
      </c>
      <c r="F9">
        <v>0.21319951734720002</v>
      </c>
      <c r="G9">
        <v>0.28818180815488864</v>
      </c>
      <c r="H9">
        <v>0.104037</v>
      </c>
      <c r="I9">
        <v>0.14416138614317384</v>
      </c>
      <c r="J9">
        <v>0.48818879766058848</v>
      </c>
      <c r="K9">
        <v>0.10357343721546988</v>
      </c>
    </row>
    <row r="10" spans="1:11">
      <c r="A10" t="s">
        <v>103</v>
      </c>
      <c r="B10">
        <v>1310</v>
      </c>
      <c r="C10" t="s">
        <v>110</v>
      </c>
      <c r="D10" t="s">
        <v>76</v>
      </c>
      <c r="E10">
        <v>1.2445441802046733</v>
      </c>
      <c r="F10">
        <v>0.21319951734720002</v>
      </c>
      <c r="G10">
        <v>0.39344582191206351</v>
      </c>
      <c r="H10">
        <v>4.5061720000000003</v>
      </c>
      <c r="I10">
        <v>7.5054229123191716</v>
      </c>
      <c r="J10">
        <v>25.416399533369951</v>
      </c>
      <c r="K10">
        <v>5.3301604352421137</v>
      </c>
    </row>
    <row r="11" spans="1:11">
      <c r="A11" t="s">
        <v>103</v>
      </c>
      <c r="B11">
        <v>1310</v>
      </c>
      <c r="C11" t="s">
        <v>110</v>
      </c>
      <c r="D11" t="s">
        <v>77</v>
      </c>
      <c r="E11">
        <v>1.2445441802046733</v>
      </c>
      <c r="F11">
        <v>0.21319951734720002</v>
      </c>
      <c r="G11">
        <v>0.39344582191206351</v>
      </c>
      <c r="H11">
        <v>12.048413</v>
      </c>
      <c r="I11">
        <v>20.067683831705526</v>
      </c>
      <c r="J11">
        <v>67.957299133510304</v>
      </c>
      <c r="K11">
        <v>14.251558591207065</v>
      </c>
    </row>
    <row r="12" spans="1:11">
      <c r="A12" t="s">
        <v>103</v>
      </c>
      <c r="B12">
        <v>1310</v>
      </c>
      <c r="C12" t="s">
        <v>110</v>
      </c>
      <c r="D12" t="s">
        <v>106</v>
      </c>
      <c r="E12">
        <v>1.2445441802046733</v>
      </c>
      <c r="F12">
        <v>0.21319951734720002</v>
      </c>
      <c r="G12">
        <v>0.39344582191206351</v>
      </c>
      <c r="H12">
        <v>17.393483</v>
      </c>
      <c r="I12">
        <v>32.905315708063227</v>
      </c>
      <c r="J12">
        <v>111.4307162405299</v>
      </c>
      <c r="K12">
        <v>22.423099020279782</v>
      </c>
    </row>
    <row r="13" spans="1:11">
      <c r="A13" t="s">
        <v>103</v>
      </c>
      <c r="B13">
        <v>1310</v>
      </c>
      <c r="C13" t="s">
        <v>110</v>
      </c>
      <c r="D13" t="s">
        <v>76</v>
      </c>
      <c r="E13">
        <v>1.2445441802046733</v>
      </c>
      <c r="F13">
        <v>0.21319951734720002</v>
      </c>
      <c r="G13">
        <v>0.39344582191206351</v>
      </c>
      <c r="H13">
        <v>87.917420000000007</v>
      </c>
      <c r="I13">
        <v>166.32381572675195</v>
      </c>
      <c r="J13">
        <v>563.23975368357731</v>
      </c>
      <c r="K13">
        <v>113.34020990893693</v>
      </c>
    </row>
    <row r="14" spans="1:11">
      <c r="A14" t="s">
        <v>103</v>
      </c>
      <c r="B14">
        <v>1310</v>
      </c>
      <c r="C14" t="s">
        <v>110</v>
      </c>
      <c r="D14" t="s">
        <v>77</v>
      </c>
      <c r="E14">
        <v>1.2445441802046733</v>
      </c>
      <c r="F14">
        <v>0.21319951734720002</v>
      </c>
      <c r="G14">
        <v>0.39344582191206351</v>
      </c>
      <c r="H14">
        <v>0.44819900000000001</v>
      </c>
      <c r="I14">
        <v>0.84791123175491823</v>
      </c>
      <c r="J14">
        <v>2.8713705925540762</v>
      </c>
      <c r="K14">
        <v>0.57780322421854069</v>
      </c>
    </row>
    <row r="15" spans="1:11">
      <c r="A15" t="s">
        <v>103</v>
      </c>
      <c r="B15">
        <v>1310</v>
      </c>
      <c r="C15" t="s">
        <v>110</v>
      </c>
      <c r="D15" t="s">
        <v>78</v>
      </c>
      <c r="E15">
        <v>1.2445441802046733</v>
      </c>
      <c r="F15">
        <v>0.21319951734720002</v>
      </c>
      <c r="G15">
        <v>0.39344582191206351</v>
      </c>
      <c r="H15">
        <v>0.51883400000000002</v>
      </c>
      <c r="I15">
        <v>0.9815398428294827</v>
      </c>
      <c r="J15">
        <v>3.3238911510672757</v>
      </c>
      <c r="K15">
        <v>0.66886351382801479</v>
      </c>
    </row>
    <row r="16" spans="1:11">
      <c r="A16" t="s">
        <v>103</v>
      </c>
      <c r="B16">
        <v>1320</v>
      </c>
      <c r="C16" t="s">
        <v>111</v>
      </c>
      <c r="D16" t="s">
        <v>76</v>
      </c>
      <c r="E16">
        <v>1.3948514483453343</v>
      </c>
      <c r="F16">
        <v>0.33903287162245876</v>
      </c>
      <c r="G16">
        <v>0.39344582191206351</v>
      </c>
      <c r="H16">
        <v>0.112802</v>
      </c>
      <c r="I16">
        <v>0.18788158005407407</v>
      </c>
      <c r="J16">
        <v>0.71308401872592719</v>
      </c>
      <c r="K16">
        <v>0.19775797357420583</v>
      </c>
    </row>
    <row r="17" spans="1:11">
      <c r="A17" t="s">
        <v>103</v>
      </c>
      <c r="B17">
        <v>1320</v>
      </c>
      <c r="C17" t="s">
        <v>111</v>
      </c>
      <c r="D17" t="s">
        <v>106</v>
      </c>
      <c r="E17">
        <v>1.3948514483453343</v>
      </c>
      <c r="F17">
        <v>0.33903287162245876</v>
      </c>
      <c r="G17">
        <v>0.39344582191206351</v>
      </c>
      <c r="H17">
        <v>4.706588</v>
      </c>
      <c r="I17">
        <v>8.9040110050288312</v>
      </c>
      <c r="J17">
        <v>33.794201370982996</v>
      </c>
      <c r="K17">
        <v>9.1162435993093052</v>
      </c>
    </row>
    <row r="18" spans="1:11">
      <c r="A18" t="s">
        <v>103</v>
      </c>
      <c r="B18">
        <v>1320</v>
      </c>
      <c r="C18" t="s">
        <v>111</v>
      </c>
      <c r="D18" t="s">
        <v>76</v>
      </c>
      <c r="E18">
        <v>1.3948514483453343</v>
      </c>
      <c r="F18">
        <v>0.33903287162245876</v>
      </c>
      <c r="G18">
        <v>0.39344582191206351</v>
      </c>
      <c r="H18">
        <v>0.39773500000000001</v>
      </c>
      <c r="I18">
        <v>0.75244249487848569</v>
      </c>
      <c r="J18">
        <v>2.8558133157794825</v>
      </c>
      <c r="K18">
        <v>0.77037742584889235</v>
      </c>
    </row>
    <row r="19" spans="1:11">
      <c r="A19" t="s">
        <v>103</v>
      </c>
      <c r="B19">
        <v>1320</v>
      </c>
      <c r="C19" t="s">
        <v>111</v>
      </c>
      <c r="D19" t="s">
        <v>77</v>
      </c>
      <c r="E19">
        <v>1.3948514483453343</v>
      </c>
      <c r="F19">
        <v>0.33903287162245876</v>
      </c>
      <c r="G19">
        <v>0.39344582191206351</v>
      </c>
      <c r="H19">
        <v>1.5223E-2</v>
      </c>
      <c r="I19">
        <v>2.8799155466667978E-2</v>
      </c>
      <c r="J19">
        <v>0.10930404944526145</v>
      </c>
      <c r="K19">
        <v>2.9485601100475666E-2</v>
      </c>
    </row>
    <row r="20" spans="1:11">
      <c r="A20" t="s">
        <v>103</v>
      </c>
      <c r="B20">
        <v>1330</v>
      </c>
      <c r="C20" t="s">
        <v>107</v>
      </c>
      <c r="D20" t="s">
        <v>106</v>
      </c>
      <c r="E20">
        <v>1.3948514483453343</v>
      </c>
      <c r="F20">
        <v>0.33903287162245876</v>
      </c>
      <c r="G20">
        <v>0.39344582191206351</v>
      </c>
      <c r="H20">
        <v>0.51283800000000002</v>
      </c>
      <c r="I20">
        <v>0.85417646630176103</v>
      </c>
      <c r="J20">
        <v>3.2419334940459135</v>
      </c>
      <c r="K20">
        <v>0.89907806290534376</v>
      </c>
    </row>
    <row r="21" spans="1:11">
      <c r="A21" t="s">
        <v>103</v>
      </c>
      <c r="B21">
        <v>1330</v>
      </c>
      <c r="C21" t="s">
        <v>107</v>
      </c>
      <c r="D21" t="s">
        <v>76</v>
      </c>
      <c r="E21">
        <v>1.3948514483453343</v>
      </c>
      <c r="F21">
        <v>0.33903287162245876</v>
      </c>
      <c r="G21">
        <v>0.39344582191206351</v>
      </c>
      <c r="H21">
        <v>17.507595999999999</v>
      </c>
      <c r="I21">
        <v>29.160429774546433</v>
      </c>
      <c r="J21">
        <v>110.67522662638932</v>
      </c>
      <c r="K21">
        <v>30.693309578871574</v>
      </c>
    </row>
    <row r="22" spans="1:11">
      <c r="A22" t="s">
        <v>103</v>
      </c>
      <c r="B22">
        <v>1330</v>
      </c>
      <c r="C22" t="s">
        <v>107</v>
      </c>
      <c r="D22" t="s">
        <v>77</v>
      </c>
      <c r="E22">
        <v>1.3948514483453343</v>
      </c>
      <c r="F22">
        <v>0.33903287162245876</v>
      </c>
      <c r="G22">
        <v>0.39344582191206351</v>
      </c>
      <c r="H22">
        <v>4.5298850000000002</v>
      </c>
      <c r="I22">
        <v>7.5449189842666735</v>
      </c>
      <c r="J22">
        <v>28.635916031331867</v>
      </c>
      <c r="K22">
        <v>7.9415336441214821</v>
      </c>
    </row>
    <row r="23" spans="1:11">
      <c r="A23" t="s">
        <v>103</v>
      </c>
      <c r="B23">
        <v>1330</v>
      </c>
      <c r="C23" t="s">
        <v>107</v>
      </c>
      <c r="D23" t="s">
        <v>106</v>
      </c>
      <c r="E23">
        <v>1.3948514483453343</v>
      </c>
      <c r="F23">
        <v>0.33903287162245876</v>
      </c>
      <c r="G23">
        <v>0.39344582191206351</v>
      </c>
      <c r="H23">
        <v>20.671220000000002</v>
      </c>
      <c r="I23">
        <v>39.106199728417295</v>
      </c>
      <c r="J23">
        <v>148.42331031819467</v>
      </c>
      <c r="K23">
        <v>40.038320119567402</v>
      </c>
    </row>
    <row r="24" spans="1:11">
      <c r="A24" t="s">
        <v>103</v>
      </c>
      <c r="B24">
        <v>1330</v>
      </c>
      <c r="C24" t="s">
        <v>107</v>
      </c>
      <c r="D24" t="s">
        <v>76</v>
      </c>
      <c r="E24">
        <v>1.3948514483453343</v>
      </c>
      <c r="F24">
        <v>0.33903287162245876</v>
      </c>
      <c r="G24">
        <v>0.39344582191206351</v>
      </c>
      <c r="H24">
        <v>35.731053000000003</v>
      </c>
      <c r="I24">
        <v>67.59667281973023</v>
      </c>
      <c r="J24">
        <v>256.55578951870575</v>
      </c>
      <c r="K24">
        <v>69.207881209876803</v>
      </c>
    </row>
    <row r="25" spans="1:11">
      <c r="A25" t="s">
        <v>103</v>
      </c>
      <c r="B25">
        <v>1330</v>
      </c>
      <c r="C25" t="s">
        <v>107</v>
      </c>
      <c r="D25" t="s">
        <v>77</v>
      </c>
      <c r="E25">
        <v>1.3948514483453343</v>
      </c>
      <c r="F25">
        <v>0.33903287162245876</v>
      </c>
      <c r="G25">
        <v>0.39344582191206351</v>
      </c>
      <c r="H25">
        <v>121.148901</v>
      </c>
      <c r="I25">
        <v>229.19175159396752</v>
      </c>
      <c r="J25">
        <v>869.8722633609068</v>
      </c>
      <c r="K25">
        <v>234.65467835820911</v>
      </c>
    </row>
    <row r="26" spans="1:11">
      <c r="A26" t="s">
        <v>103</v>
      </c>
      <c r="B26">
        <v>1330</v>
      </c>
      <c r="C26" t="s">
        <v>107</v>
      </c>
      <c r="D26" t="s">
        <v>78</v>
      </c>
      <c r="E26">
        <v>1.3948514483453343</v>
      </c>
      <c r="F26">
        <v>0.33903287162245876</v>
      </c>
      <c r="G26">
        <v>0.39344582191206351</v>
      </c>
      <c r="H26">
        <v>0.33807399999999999</v>
      </c>
      <c r="I26">
        <v>0.63957470178271758</v>
      </c>
      <c r="J26">
        <v>2.4274359332692188</v>
      </c>
      <c r="K26">
        <v>0.65481935928806478</v>
      </c>
    </row>
    <row r="27" spans="1:11">
      <c r="A27" t="s">
        <v>103</v>
      </c>
      <c r="B27">
        <v>1400</v>
      </c>
      <c r="C27" t="s">
        <v>108</v>
      </c>
      <c r="D27" t="s">
        <v>106</v>
      </c>
      <c r="E27">
        <v>0.70945030562392009</v>
      </c>
      <c r="F27">
        <v>0.1167055461931156</v>
      </c>
      <c r="G27">
        <v>0.43140989244743805</v>
      </c>
      <c r="H27">
        <v>0.17366599999999999</v>
      </c>
      <c r="I27">
        <v>0.31716654194952165</v>
      </c>
      <c r="J27">
        <v>0.61226282222589423</v>
      </c>
      <c r="K27">
        <v>0.13833830978306322</v>
      </c>
    </row>
    <row r="28" spans="1:11">
      <c r="A28" t="s">
        <v>103</v>
      </c>
      <c r="B28">
        <v>1400</v>
      </c>
      <c r="C28" t="s">
        <v>108</v>
      </c>
      <c r="D28" t="s">
        <v>76</v>
      </c>
      <c r="E28">
        <v>0.70945030562392009</v>
      </c>
      <c r="F28">
        <v>0.1167055461931156</v>
      </c>
      <c r="G28">
        <v>0.43140989244743805</v>
      </c>
      <c r="H28">
        <v>23.609334</v>
      </c>
      <c r="I28">
        <v>43.117771023178221</v>
      </c>
      <c r="J28">
        <v>83.235160974017717</v>
      </c>
      <c r="K28">
        <v>18.806648167538885</v>
      </c>
    </row>
    <row r="29" spans="1:11">
      <c r="A29" t="s">
        <v>103</v>
      </c>
      <c r="B29">
        <v>1400</v>
      </c>
      <c r="C29" t="s">
        <v>108</v>
      </c>
      <c r="D29" t="s">
        <v>77</v>
      </c>
      <c r="E29">
        <v>0.70945030562392009</v>
      </c>
      <c r="F29">
        <v>0.1167055461931156</v>
      </c>
      <c r="G29">
        <v>0.43140989244743805</v>
      </c>
      <c r="H29">
        <v>4.8581849999999998</v>
      </c>
      <c r="I29">
        <v>8.8725123893049709</v>
      </c>
      <c r="J29">
        <v>17.127624630011091</v>
      </c>
      <c r="K29">
        <v>3.8699175515842548</v>
      </c>
    </row>
    <row r="30" spans="1:11">
      <c r="A30" t="s">
        <v>103</v>
      </c>
      <c r="B30">
        <v>1400</v>
      </c>
      <c r="C30" t="s">
        <v>108</v>
      </c>
      <c r="D30" t="s">
        <v>106</v>
      </c>
      <c r="E30">
        <v>0.70945030562392009</v>
      </c>
      <c r="F30">
        <v>0.1167055461931156</v>
      </c>
      <c r="G30">
        <v>0.43140989244743805</v>
      </c>
      <c r="H30">
        <v>247.67272399999999</v>
      </c>
      <c r="I30">
        <v>513.76302733061095</v>
      </c>
      <c r="J30">
        <v>991.77548531844275</v>
      </c>
      <c r="K30">
        <v>210.62546217996319</v>
      </c>
    </row>
    <row r="31" spans="1:11">
      <c r="A31" t="s">
        <v>103</v>
      </c>
      <c r="B31">
        <v>1400</v>
      </c>
      <c r="C31" t="s">
        <v>108</v>
      </c>
      <c r="D31" t="s">
        <v>76</v>
      </c>
      <c r="E31">
        <v>0.70945030562392009</v>
      </c>
      <c r="F31">
        <v>0.1167055461931156</v>
      </c>
      <c r="G31">
        <v>0.43140989244743805</v>
      </c>
      <c r="H31">
        <v>70.127714999999995</v>
      </c>
      <c r="I31">
        <v>145.47030684807382</v>
      </c>
      <c r="J31">
        <v>280.81795788864679</v>
      </c>
      <c r="K31">
        <v>59.637904993929567</v>
      </c>
    </row>
    <row r="32" spans="1:11">
      <c r="A32" t="s">
        <v>103</v>
      </c>
      <c r="B32">
        <v>1400</v>
      </c>
      <c r="C32" t="s">
        <v>108</v>
      </c>
      <c r="D32" t="s">
        <v>77</v>
      </c>
      <c r="E32">
        <v>0.70945030562392009</v>
      </c>
      <c r="F32">
        <v>0.1167055461931156</v>
      </c>
      <c r="G32">
        <v>0.43140989244743805</v>
      </c>
      <c r="H32">
        <v>103.96614099999999</v>
      </c>
      <c r="I32">
        <v>215.66347104108706</v>
      </c>
      <c r="J32">
        <v>416.31984451772189</v>
      </c>
      <c r="K32">
        <v>88.414727893864566</v>
      </c>
    </row>
    <row r="33" spans="1:11">
      <c r="A33" t="s">
        <v>103</v>
      </c>
      <c r="B33">
        <v>1400</v>
      </c>
      <c r="C33" t="s">
        <v>108</v>
      </c>
      <c r="D33" t="s">
        <v>78</v>
      </c>
      <c r="E33">
        <v>0.70945030562392009</v>
      </c>
      <c r="F33">
        <v>0.1167055461931156</v>
      </c>
      <c r="G33">
        <v>0.43140989244743805</v>
      </c>
      <c r="H33">
        <v>0.122517</v>
      </c>
      <c r="I33">
        <v>0.25414467852125883</v>
      </c>
      <c r="J33">
        <v>0.49060451701076163</v>
      </c>
      <c r="K33">
        <v>0.10419072125965133</v>
      </c>
    </row>
    <row r="34" spans="1:11">
      <c r="A34" t="s">
        <v>103</v>
      </c>
      <c r="B34">
        <v>1411</v>
      </c>
      <c r="C34" t="s">
        <v>112</v>
      </c>
      <c r="D34" t="s">
        <v>76</v>
      </c>
      <c r="E34">
        <v>1.4429497741503459</v>
      </c>
      <c r="F34">
        <v>0.22493527059566973</v>
      </c>
      <c r="G34">
        <v>0.43140989244743805</v>
      </c>
      <c r="H34">
        <v>4.5444050000000002</v>
      </c>
      <c r="I34">
        <v>8.299455386017506</v>
      </c>
      <c r="J34">
        <v>32.58587228479837</v>
      </c>
      <c r="K34">
        <v>6.0640998572120157</v>
      </c>
    </row>
    <row r="35" spans="1:11">
      <c r="A35" t="s">
        <v>103</v>
      </c>
      <c r="B35">
        <v>1411</v>
      </c>
      <c r="C35" t="s">
        <v>112</v>
      </c>
      <c r="D35" t="s">
        <v>77</v>
      </c>
      <c r="E35">
        <v>1.4429497741503459</v>
      </c>
      <c r="F35">
        <v>0.22493527059566973</v>
      </c>
      <c r="G35">
        <v>0.43140989244743805</v>
      </c>
      <c r="H35">
        <v>7.3388609999999996</v>
      </c>
      <c r="I35">
        <v>13.402975626882686</v>
      </c>
      <c r="J35">
        <v>52.62365199886181</v>
      </c>
      <c r="K35">
        <v>9.793050122557041</v>
      </c>
    </row>
    <row r="36" spans="1:11">
      <c r="A36" t="s">
        <v>103</v>
      </c>
      <c r="B36">
        <v>1411</v>
      </c>
      <c r="C36" t="s">
        <v>112</v>
      </c>
      <c r="D36" t="s">
        <v>106</v>
      </c>
      <c r="E36">
        <v>1.4429497741503459</v>
      </c>
      <c r="F36">
        <v>0.22493527059566973</v>
      </c>
      <c r="G36">
        <v>0.43140989244743805</v>
      </c>
      <c r="H36">
        <v>29.947951</v>
      </c>
      <c r="I36">
        <v>62.12290848833559</v>
      </c>
      <c r="J36">
        <v>243.91108425880631</v>
      </c>
      <c r="K36">
        <v>43.763057718446071</v>
      </c>
    </row>
    <row r="37" spans="1:11">
      <c r="A37" t="s">
        <v>103</v>
      </c>
      <c r="B37">
        <v>1411</v>
      </c>
      <c r="C37" t="s">
        <v>112</v>
      </c>
      <c r="D37" t="s">
        <v>76</v>
      </c>
      <c r="E37">
        <v>1.4429497741503459</v>
      </c>
      <c r="F37">
        <v>0.22493527059566973</v>
      </c>
      <c r="G37">
        <v>0.43140989244743805</v>
      </c>
      <c r="H37">
        <v>3.4214600000000002</v>
      </c>
      <c r="I37">
        <v>7.0973485456985257</v>
      </c>
      <c r="J37">
        <v>27.86608066602405</v>
      </c>
      <c r="K37">
        <v>4.999792855990532</v>
      </c>
    </row>
    <row r="38" spans="1:11">
      <c r="A38" t="s">
        <v>103</v>
      </c>
      <c r="B38">
        <v>1411</v>
      </c>
      <c r="C38" t="s">
        <v>112</v>
      </c>
      <c r="D38" t="s">
        <v>77</v>
      </c>
      <c r="E38">
        <v>1.4429497741503459</v>
      </c>
      <c r="F38">
        <v>0.22493527059566973</v>
      </c>
      <c r="G38">
        <v>0.43140989244743805</v>
      </c>
      <c r="H38">
        <v>58.241930000000004</v>
      </c>
      <c r="I38">
        <v>120.81487937435344</v>
      </c>
      <c r="J38">
        <v>474.35139371055811</v>
      </c>
      <c r="K38">
        <v>85.109159695890241</v>
      </c>
    </row>
    <row r="39" spans="1:11">
      <c r="A39" t="s">
        <v>103</v>
      </c>
      <c r="B39">
        <v>1480</v>
      </c>
      <c r="C39" t="s">
        <v>123</v>
      </c>
      <c r="D39" t="s">
        <v>76</v>
      </c>
      <c r="E39">
        <v>1.2445441802046733</v>
      </c>
      <c r="F39">
        <v>0.21319951734720002</v>
      </c>
      <c r="G39">
        <v>0.28818180815488864</v>
      </c>
      <c r="H39">
        <v>14.746537999999999</v>
      </c>
      <c r="I39">
        <v>20.433897160558129</v>
      </c>
      <c r="J39">
        <v>69.197445676789769</v>
      </c>
      <c r="K39">
        <v>14.680831124393634</v>
      </c>
    </row>
    <row r="40" spans="1:11">
      <c r="A40" t="s">
        <v>103</v>
      </c>
      <c r="B40">
        <v>1480</v>
      </c>
      <c r="C40" t="s">
        <v>123</v>
      </c>
      <c r="D40" t="s">
        <v>77</v>
      </c>
      <c r="E40">
        <v>1.2445441802046733</v>
      </c>
      <c r="F40">
        <v>0.21319951734720002</v>
      </c>
      <c r="G40">
        <v>0.28818180815488864</v>
      </c>
      <c r="H40">
        <v>0.61222900000000002</v>
      </c>
      <c r="I40">
        <v>0.84834992624786532</v>
      </c>
      <c r="J40">
        <v>2.8728561896531466</v>
      </c>
      <c r="K40">
        <v>0.6095010610935524</v>
      </c>
    </row>
    <row r="41" spans="1:11">
      <c r="A41" t="s">
        <v>103</v>
      </c>
      <c r="B41">
        <v>1490</v>
      </c>
      <c r="C41" t="s">
        <v>120</v>
      </c>
      <c r="D41" t="s">
        <v>106</v>
      </c>
      <c r="E41">
        <v>1.4429497741503459</v>
      </c>
      <c r="F41">
        <v>0.22493527059566973</v>
      </c>
      <c r="G41">
        <v>0.43140989244743805</v>
      </c>
      <c r="H41">
        <v>4.9276E-2</v>
      </c>
      <c r="I41">
        <v>0.10221628981132047</v>
      </c>
      <c r="J41">
        <v>0.40132837762212659</v>
      </c>
      <c r="K41">
        <v>7.2007211182299219E-2</v>
      </c>
    </row>
    <row r="42" spans="1:11">
      <c r="A42" t="s">
        <v>103</v>
      </c>
      <c r="B42">
        <v>1490</v>
      </c>
      <c r="C42" t="s">
        <v>120</v>
      </c>
      <c r="D42" t="s">
        <v>76</v>
      </c>
      <c r="E42">
        <v>1.4429497741503459</v>
      </c>
      <c r="F42">
        <v>0.22493527059566973</v>
      </c>
      <c r="G42">
        <v>0.43140989244743805</v>
      </c>
      <c r="H42">
        <v>0.94166499999999997</v>
      </c>
      <c r="I42">
        <v>1.9533546258863763</v>
      </c>
      <c r="J42">
        <v>7.6693905088387799</v>
      </c>
      <c r="K42">
        <v>1.3760587409282363</v>
      </c>
    </row>
    <row r="43" spans="1:11">
      <c r="A43" t="s">
        <v>103</v>
      </c>
      <c r="B43">
        <v>1490</v>
      </c>
      <c r="C43" t="s">
        <v>120</v>
      </c>
      <c r="D43" t="s">
        <v>77</v>
      </c>
      <c r="E43">
        <v>1.4429497741503459</v>
      </c>
      <c r="F43">
        <v>0.22493527059566973</v>
      </c>
      <c r="G43">
        <v>0.43140989244743805</v>
      </c>
      <c r="H43">
        <v>5.0198210000000003</v>
      </c>
      <c r="I43">
        <v>10.412928771348172</v>
      </c>
      <c r="J43">
        <v>40.883931688519375</v>
      </c>
      <c r="K43">
        <v>7.3354840255771654</v>
      </c>
    </row>
    <row r="44" spans="1:11">
      <c r="A44" t="s">
        <v>103</v>
      </c>
      <c r="B44">
        <v>1550</v>
      </c>
      <c r="C44" t="s">
        <v>113</v>
      </c>
      <c r="D44" t="s">
        <v>76</v>
      </c>
      <c r="E44">
        <v>0.72147488707517293</v>
      </c>
      <c r="F44">
        <v>0.16951643581122938</v>
      </c>
      <c r="G44">
        <v>0.34081381503347608</v>
      </c>
      <c r="H44">
        <v>0.19746900000000001</v>
      </c>
      <c r="I44">
        <v>0.2849040243862459</v>
      </c>
      <c r="J44">
        <v>0.55930453989283646</v>
      </c>
      <c r="K44">
        <v>0.174189724677946</v>
      </c>
    </row>
    <row r="45" spans="1:11">
      <c r="A45" t="s">
        <v>103</v>
      </c>
      <c r="B45">
        <v>1550</v>
      </c>
      <c r="C45" t="s">
        <v>113</v>
      </c>
      <c r="D45" t="s">
        <v>77</v>
      </c>
      <c r="E45">
        <v>0.72147488707517293</v>
      </c>
      <c r="F45">
        <v>0.16951643581122938</v>
      </c>
      <c r="G45">
        <v>0.34081381503347608</v>
      </c>
      <c r="H45">
        <v>17.011665000000001</v>
      </c>
      <c r="I45">
        <v>24.544064232920842</v>
      </c>
      <c r="J45">
        <v>48.183266566580421</v>
      </c>
      <c r="K45">
        <v>15.00618954197089</v>
      </c>
    </row>
    <row r="46" spans="1:11">
      <c r="A46" t="s">
        <v>103</v>
      </c>
      <c r="B46">
        <v>1550</v>
      </c>
      <c r="C46" t="s">
        <v>113</v>
      </c>
      <c r="D46" t="s">
        <v>106</v>
      </c>
      <c r="E46">
        <v>0.72147488707517293</v>
      </c>
      <c r="F46">
        <v>0.16951643581122938</v>
      </c>
      <c r="G46">
        <v>0.34081381503347608</v>
      </c>
      <c r="H46">
        <v>16.315214000000001</v>
      </c>
      <c r="I46">
        <v>26.736498652905947</v>
      </c>
      <c r="J46">
        <v>52.487307294529451</v>
      </c>
      <c r="K46">
        <v>15.459829274137098</v>
      </c>
    </row>
    <row r="47" spans="1:11">
      <c r="A47" t="s">
        <v>103</v>
      </c>
      <c r="B47">
        <v>1550</v>
      </c>
      <c r="C47" t="s">
        <v>113</v>
      </c>
      <c r="D47" t="s">
        <v>76</v>
      </c>
      <c r="E47">
        <v>0.72147488707517293</v>
      </c>
      <c r="F47">
        <v>0.16951643581122938</v>
      </c>
      <c r="G47">
        <v>0.34081381503347608</v>
      </c>
      <c r="H47">
        <v>5.0716049999999999</v>
      </c>
      <c r="I47">
        <v>8.3110745743556329</v>
      </c>
      <c r="J47">
        <v>16.315746156407879</v>
      </c>
      <c r="K47">
        <v>4.8057075712191129</v>
      </c>
    </row>
    <row r="48" spans="1:11">
      <c r="A48" t="s">
        <v>103</v>
      </c>
      <c r="B48">
        <v>1550</v>
      </c>
      <c r="C48" t="s">
        <v>113</v>
      </c>
      <c r="D48" t="s">
        <v>77</v>
      </c>
      <c r="E48">
        <v>0.72147488707517293</v>
      </c>
      <c r="F48">
        <v>0.16951643581122938</v>
      </c>
      <c r="G48">
        <v>0.34081381503347608</v>
      </c>
      <c r="H48">
        <v>40.065181000000003</v>
      </c>
      <c r="I48">
        <v>65.656672222315493</v>
      </c>
      <c r="J48">
        <v>128.89279092250598</v>
      </c>
      <c r="K48">
        <v>37.964617448315501</v>
      </c>
    </row>
    <row r="49" spans="1:11">
      <c r="A49" t="s">
        <v>103</v>
      </c>
      <c r="B49">
        <v>1700</v>
      </c>
      <c r="C49" t="s">
        <v>124</v>
      </c>
      <c r="D49" t="s">
        <v>76</v>
      </c>
      <c r="E49">
        <v>0.96797880682585713</v>
      </c>
      <c r="F49">
        <v>0.12452938169209543</v>
      </c>
      <c r="G49">
        <v>0.34081381503347608</v>
      </c>
      <c r="H49">
        <v>16.571839000000001</v>
      </c>
      <c r="I49">
        <v>27.157041954808207</v>
      </c>
      <c r="J49">
        <v>71.528127146939511</v>
      </c>
      <c r="K49">
        <v>12.378712395343232</v>
      </c>
    </row>
    <row r="50" spans="1:11">
      <c r="A50" t="s">
        <v>103</v>
      </c>
      <c r="B50">
        <v>1700</v>
      </c>
      <c r="C50" t="s">
        <v>124</v>
      </c>
      <c r="D50" t="s">
        <v>77</v>
      </c>
      <c r="E50">
        <v>0.96797880682585713</v>
      </c>
      <c r="F50">
        <v>0.12452938169209543</v>
      </c>
      <c r="G50">
        <v>0.34081381503347608</v>
      </c>
      <c r="H50">
        <v>4.8724769999999999</v>
      </c>
      <c r="I50">
        <v>7.9847542757830325</v>
      </c>
      <c r="J50">
        <v>21.030807406259399</v>
      </c>
      <c r="K50">
        <v>3.6396076160240747</v>
      </c>
    </row>
    <row r="51" spans="1:11">
      <c r="A51" t="s">
        <v>103</v>
      </c>
      <c r="B51">
        <v>1710</v>
      </c>
      <c r="C51" t="s">
        <v>116</v>
      </c>
      <c r="D51" t="s">
        <v>77</v>
      </c>
      <c r="E51">
        <v>0.96797880682585713</v>
      </c>
      <c r="F51">
        <v>0.12452938169209543</v>
      </c>
      <c r="G51">
        <v>0.34081381503347608</v>
      </c>
      <c r="H51">
        <v>7.5567999999999996E-2</v>
      </c>
      <c r="I51">
        <v>0.10902788445183714</v>
      </c>
      <c r="J51">
        <v>0.28716531036813037</v>
      </c>
      <c r="K51">
        <v>5.3313341815644663E-2</v>
      </c>
    </row>
    <row r="52" spans="1:11">
      <c r="A52" t="s">
        <v>103</v>
      </c>
      <c r="B52">
        <v>1710</v>
      </c>
      <c r="C52" t="s">
        <v>116</v>
      </c>
      <c r="D52" t="s">
        <v>106</v>
      </c>
      <c r="E52">
        <v>0.96797880682585713</v>
      </c>
      <c r="F52">
        <v>0.12452938169209543</v>
      </c>
      <c r="G52">
        <v>0.34081381503347608</v>
      </c>
      <c r="H52">
        <v>30.621369000000001</v>
      </c>
      <c r="I52">
        <v>50.180659047355185</v>
      </c>
      <c r="J52">
        <v>132.16934917394215</v>
      </c>
      <c r="K52">
        <v>22.873328663323303</v>
      </c>
    </row>
    <row r="53" spans="1:11">
      <c r="A53" t="s">
        <v>103</v>
      </c>
      <c r="B53">
        <v>1710</v>
      </c>
      <c r="C53" t="s">
        <v>116</v>
      </c>
      <c r="D53" t="s">
        <v>76</v>
      </c>
      <c r="E53">
        <v>0.96797880682585713</v>
      </c>
      <c r="F53">
        <v>0.12452938169209543</v>
      </c>
      <c r="G53">
        <v>0.34081381503347608</v>
      </c>
      <c r="H53">
        <v>13.581082</v>
      </c>
      <c r="I53">
        <v>22.255949606177719</v>
      </c>
      <c r="J53">
        <v>58.619285408759495</v>
      </c>
      <c r="K53">
        <v>10.144698370263725</v>
      </c>
    </row>
    <row r="54" spans="1:11">
      <c r="A54" t="s">
        <v>103</v>
      </c>
      <c r="B54">
        <v>1760</v>
      </c>
      <c r="C54" t="s">
        <v>125</v>
      </c>
      <c r="D54" t="s">
        <v>76</v>
      </c>
      <c r="E54">
        <v>0.70945030562392009</v>
      </c>
      <c r="F54">
        <v>0.1167055461931156</v>
      </c>
      <c r="G54">
        <v>0.34081381503347608</v>
      </c>
      <c r="H54">
        <v>1.2246E-2</v>
      </c>
      <c r="I54">
        <v>2.0068088748543916E-2</v>
      </c>
      <c r="J54">
        <v>3.8739725124659362E-2</v>
      </c>
      <c r="K54">
        <v>8.7202058316873179E-3</v>
      </c>
    </row>
    <row r="55" spans="1:11">
      <c r="A55" t="s">
        <v>103</v>
      </c>
      <c r="B55">
        <v>1760</v>
      </c>
      <c r="C55" t="s">
        <v>125</v>
      </c>
      <c r="D55" t="s">
        <v>77</v>
      </c>
      <c r="E55">
        <v>0.70945030562392009</v>
      </c>
      <c r="F55">
        <v>0.1167055461931156</v>
      </c>
      <c r="G55">
        <v>0.34081381503347608</v>
      </c>
      <c r="H55">
        <v>1.476388</v>
      </c>
      <c r="I55">
        <v>2.4194255602878703</v>
      </c>
      <c r="J55">
        <v>4.6704936548542868</v>
      </c>
      <c r="K55">
        <v>1.0513153068294281</v>
      </c>
    </row>
    <row r="56" spans="1:11">
      <c r="A56" t="s">
        <v>103</v>
      </c>
      <c r="B56">
        <v>1800</v>
      </c>
      <c r="C56" t="s">
        <v>121</v>
      </c>
      <c r="D56" t="s">
        <v>106</v>
      </c>
      <c r="E56">
        <v>1.2445441802046733</v>
      </c>
      <c r="F56">
        <v>0.21319951734720002</v>
      </c>
      <c r="G56">
        <v>0.28904462793978353</v>
      </c>
      <c r="H56">
        <v>23.093696999999999</v>
      </c>
      <c r="I56">
        <v>32.096149382980983</v>
      </c>
      <c r="J56">
        <v>108.69055158258871</v>
      </c>
      <c r="K56">
        <v>23.046377832653732</v>
      </c>
    </row>
    <row r="57" spans="1:11">
      <c r="A57" t="s">
        <v>103</v>
      </c>
      <c r="B57">
        <v>1840</v>
      </c>
      <c r="C57" t="s">
        <v>109</v>
      </c>
      <c r="D57" t="s">
        <v>106</v>
      </c>
      <c r="E57">
        <v>0.70945030562392009</v>
      </c>
      <c r="F57">
        <v>0.1167055461931156</v>
      </c>
      <c r="G57">
        <v>0.28818180815488864</v>
      </c>
      <c r="H57">
        <v>0.496533</v>
      </c>
      <c r="I57">
        <v>0.60575519246895182</v>
      </c>
      <c r="J57">
        <v>1.1693584746970489</v>
      </c>
      <c r="K57">
        <v>0.29992207412070504</v>
      </c>
    </row>
    <row r="58" spans="1:11">
      <c r="A58" t="s">
        <v>103</v>
      </c>
      <c r="B58">
        <v>1840</v>
      </c>
      <c r="C58" t="s">
        <v>109</v>
      </c>
      <c r="D58" t="s">
        <v>76</v>
      </c>
      <c r="E58">
        <v>0.70945030562392009</v>
      </c>
      <c r="F58">
        <v>0.1167055461931156</v>
      </c>
      <c r="G58">
        <v>0.28818180815488864</v>
      </c>
      <c r="H58">
        <v>5.2063980000000001</v>
      </c>
      <c r="I58">
        <v>6.351647569365916</v>
      </c>
      <c r="J58">
        <v>12.261311179610955</v>
      </c>
      <c r="K58">
        <v>3.144833650246591</v>
      </c>
    </row>
    <row r="59" spans="1:11">
      <c r="A59" t="s">
        <v>103</v>
      </c>
      <c r="B59">
        <v>1840</v>
      </c>
      <c r="C59" t="s">
        <v>109</v>
      </c>
      <c r="D59" t="s">
        <v>77</v>
      </c>
      <c r="E59">
        <v>0.70945030562392009</v>
      </c>
      <c r="F59">
        <v>0.1167055461931156</v>
      </c>
      <c r="G59">
        <v>0.28818180815488864</v>
      </c>
      <c r="H59">
        <v>3.9246560000000001</v>
      </c>
      <c r="I59">
        <v>4.7879612244391145</v>
      </c>
      <c r="J59">
        <v>9.2427487274171529</v>
      </c>
      <c r="K59">
        <v>2.3706198132455847</v>
      </c>
    </row>
    <row r="60" spans="1:11">
      <c r="A60" t="s">
        <v>103</v>
      </c>
      <c r="B60">
        <v>1850</v>
      </c>
      <c r="C60" t="s">
        <v>122</v>
      </c>
      <c r="D60" t="s">
        <v>106</v>
      </c>
      <c r="E60">
        <v>0.96797880682585713</v>
      </c>
      <c r="F60">
        <v>0.12452938169209543</v>
      </c>
      <c r="G60">
        <v>0.34081381503347608</v>
      </c>
      <c r="H60">
        <v>4.885777</v>
      </c>
      <c r="I60">
        <v>8.0065496032659365</v>
      </c>
      <c r="J60">
        <v>21.088213472722771</v>
      </c>
      <c r="K60">
        <v>3.6495423537956686</v>
      </c>
    </row>
    <row r="61" spans="1:11">
      <c r="A61" t="s">
        <v>103</v>
      </c>
      <c r="B61">
        <v>1850</v>
      </c>
      <c r="C61" t="s">
        <v>122</v>
      </c>
      <c r="D61" t="s">
        <v>76</v>
      </c>
      <c r="E61">
        <v>0.96797880682585713</v>
      </c>
      <c r="F61">
        <v>0.12452938169209543</v>
      </c>
      <c r="G61">
        <v>0.34081381503347608</v>
      </c>
      <c r="H61">
        <v>16.766119</v>
      </c>
      <c r="I61">
        <v>27.475417610701324</v>
      </c>
      <c r="J61">
        <v>72.366687341864619</v>
      </c>
      <c r="K61">
        <v>12.523834264084972</v>
      </c>
    </row>
    <row r="62" spans="1:11">
      <c r="A62" t="s">
        <v>103</v>
      </c>
      <c r="B62">
        <v>7400</v>
      </c>
      <c r="C62" t="s">
        <v>117</v>
      </c>
      <c r="D62" t="s">
        <v>77</v>
      </c>
      <c r="E62">
        <v>0.70945030562392009</v>
      </c>
      <c r="F62">
        <v>9.7797943737247719E-2</v>
      </c>
      <c r="G62">
        <v>0.26229721460804234</v>
      </c>
      <c r="H62">
        <v>22.869737000000001</v>
      </c>
      <c r="I62">
        <v>25.39436252892159</v>
      </c>
      <c r="J62">
        <v>49.021640098026353</v>
      </c>
      <c r="K62">
        <v>11.711783982960473</v>
      </c>
    </row>
    <row r="63" spans="1:11">
      <c r="A63" t="s">
        <v>103</v>
      </c>
      <c r="B63">
        <v>8100</v>
      </c>
      <c r="C63" t="s">
        <v>114</v>
      </c>
      <c r="D63" t="s">
        <v>76</v>
      </c>
      <c r="E63">
        <v>0.98601567900273634</v>
      </c>
      <c r="F63">
        <v>0.14343698414796333</v>
      </c>
      <c r="G63">
        <v>0.44607782879065094</v>
      </c>
      <c r="H63">
        <v>2.6414460000000002</v>
      </c>
      <c r="I63">
        <v>4.988096435385474</v>
      </c>
      <c r="J63">
        <v>13.382806660069912</v>
      </c>
      <c r="K63">
        <v>2.5190151146010442</v>
      </c>
    </row>
    <row r="64" spans="1:11">
      <c r="A64" t="s">
        <v>103</v>
      </c>
      <c r="B64">
        <v>8100</v>
      </c>
      <c r="C64" t="s">
        <v>114</v>
      </c>
      <c r="D64" t="s">
        <v>77</v>
      </c>
      <c r="E64">
        <v>0.98601567900273634</v>
      </c>
      <c r="F64">
        <v>0.14343698414796333</v>
      </c>
      <c r="G64">
        <v>0.44607782879065094</v>
      </c>
      <c r="H64">
        <v>1.1393489999999999</v>
      </c>
      <c r="I64">
        <v>2.151542255855317</v>
      </c>
      <c r="J64">
        <v>5.7724774178022162</v>
      </c>
      <c r="K64">
        <v>1.0865402328139908</v>
      </c>
    </row>
    <row r="65" spans="1:11">
      <c r="A65" t="s">
        <v>103</v>
      </c>
      <c r="B65">
        <v>8140</v>
      </c>
      <c r="C65" t="s">
        <v>115</v>
      </c>
      <c r="D65" t="s">
        <v>76</v>
      </c>
      <c r="E65">
        <v>0.98601567900273634</v>
      </c>
      <c r="F65">
        <v>0.14343698414796333</v>
      </c>
      <c r="G65">
        <v>0.44607782879065094</v>
      </c>
      <c r="H65">
        <v>0.18438299999999999</v>
      </c>
      <c r="I65">
        <v>0.34818814582833785</v>
      </c>
      <c r="J65">
        <v>0.93417092017162962</v>
      </c>
      <c r="K65">
        <v>0.17583685749225397</v>
      </c>
    </row>
    <row r="66" spans="1:11">
      <c r="A66" t="s">
        <v>103</v>
      </c>
      <c r="B66">
        <v>8140</v>
      </c>
      <c r="C66" t="s">
        <v>115</v>
      </c>
      <c r="D66" t="s">
        <v>77</v>
      </c>
      <c r="E66">
        <v>0.98601567900273634</v>
      </c>
      <c r="F66">
        <v>0.14343698414796333</v>
      </c>
      <c r="G66">
        <v>0.44607782879065094</v>
      </c>
      <c r="H66">
        <v>0.51131899999999997</v>
      </c>
      <c r="I66">
        <v>0.96557282687015566</v>
      </c>
      <c r="J66">
        <v>2.5905823244617863</v>
      </c>
      <c r="K66">
        <v>0.4876193908119611</v>
      </c>
    </row>
    <row r="67" spans="1:11">
      <c r="A67" t="s">
        <v>103</v>
      </c>
      <c r="B67">
        <v>8140</v>
      </c>
      <c r="C67" t="s">
        <v>115</v>
      </c>
      <c r="D67" t="s">
        <v>106</v>
      </c>
      <c r="E67">
        <v>0.98601567900273634</v>
      </c>
      <c r="F67">
        <v>0.14343698414796333</v>
      </c>
      <c r="G67">
        <v>0.44607782879065094</v>
      </c>
      <c r="H67">
        <v>1.2545230000000001</v>
      </c>
      <c r="I67">
        <v>2.6908149583048151</v>
      </c>
      <c r="J67">
        <v>7.2193183935976899</v>
      </c>
      <c r="K67">
        <v>1.2906864647536398</v>
      </c>
    </row>
    <row r="68" spans="1:11">
      <c r="A68" t="s">
        <v>103</v>
      </c>
      <c r="B68">
        <v>8140</v>
      </c>
      <c r="C68" t="s">
        <v>115</v>
      </c>
      <c r="D68" t="s">
        <v>76</v>
      </c>
      <c r="E68">
        <v>0.98601567900273634</v>
      </c>
      <c r="F68">
        <v>0.14343698414796333</v>
      </c>
      <c r="G68">
        <v>0.44607782879065094</v>
      </c>
      <c r="H68">
        <v>1.25248</v>
      </c>
      <c r="I68">
        <v>2.6864329462095271</v>
      </c>
      <c r="J68">
        <v>7.207561680107287</v>
      </c>
      <c r="K68">
        <v>1.2885845722833609</v>
      </c>
    </row>
    <row r="69" spans="1:11">
      <c r="A69" t="s">
        <v>103</v>
      </c>
      <c r="B69">
        <v>8140</v>
      </c>
      <c r="C69" t="s">
        <v>115</v>
      </c>
      <c r="D69" t="s">
        <v>77</v>
      </c>
      <c r="E69">
        <v>0.98601567900273634</v>
      </c>
      <c r="F69">
        <v>0.14343698414796333</v>
      </c>
      <c r="G69">
        <v>0.44607782879065094</v>
      </c>
      <c r="H69">
        <v>2.9815809999999998</v>
      </c>
      <c r="I69">
        <v>6.3951659349389596</v>
      </c>
      <c r="J69">
        <v>17.157901892034975</v>
      </c>
      <c r="K69">
        <v>3.0675294436743066</v>
      </c>
    </row>
    <row r="70" spans="1:11">
      <c r="A70" t="s">
        <v>103</v>
      </c>
      <c r="B70">
        <v>8140</v>
      </c>
      <c r="C70" t="s">
        <v>115</v>
      </c>
      <c r="D70" t="s">
        <v>78</v>
      </c>
      <c r="E70">
        <v>0.98601567900273634</v>
      </c>
      <c r="F70">
        <v>0.14343698414796333</v>
      </c>
      <c r="G70">
        <v>0.44607782879065094</v>
      </c>
      <c r="H70">
        <v>2.2689999999999998E-2</v>
      </c>
      <c r="I70">
        <v>4.8667574372041202E-2</v>
      </c>
      <c r="J70">
        <v>0.13057260357182096</v>
      </c>
      <c r="K70">
        <v>2.334407251621539E-2</v>
      </c>
    </row>
    <row r="71" spans="1:11">
      <c r="A71" t="s">
        <v>103</v>
      </c>
      <c r="B71">
        <v>8310</v>
      </c>
      <c r="C71" t="s">
        <v>127</v>
      </c>
      <c r="D71" t="s">
        <v>77</v>
      </c>
      <c r="E71">
        <v>0.72147488707517293</v>
      </c>
      <c r="F71">
        <v>0.16951643581122938</v>
      </c>
      <c r="G71">
        <v>0.43140989244743805</v>
      </c>
      <c r="H71">
        <v>0.31344100000000003</v>
      </c>
      <c r="I71">
        <v>0.65019027710751887</v>
      </c>
      <c r="J71">
        <v>1.2764100983263349</v>
      </c>
      <c r="K71">
        <v>0.35998734211838285</v>
      </c>
    </row>
    <row r="72" spans="1:11">
      <c r="A72" t="s">
        <v>103</v>
      </c>
      <c r="B72">
        <v>8330</v>
      </c>
      <c r="C72" t="s">
        <v>126</v>
      </c>
      <c r="D72" t="s">
        <v>76</v>
      </c>
      <c r="E72">
        <v>0.72147488707517293</v>
      </c>
      <c r="F72">
        <v>0.16951643581122938</v>
      </c>
      <c r="G72">
        <v>0.43140989244743805</v>
      </c>
      <c r="H72">
        <v>7.8019999999999996</v>
      </c>
      <c r="I72">
        <v>16.184176741373534</v>
      </c>
      <c r="J72">
        <v>31.77169415341983</v>
      </c>
      <c r="K72">
        <v>8.9606058020731911</v>
      </c>
    </row>
    <row r="73" spans="1:11">
      <c r="A73" t="s">
        <v>103</v>
      </c>
      <c r="B73">
        <v>8330</v>
      </c>
      <c r="C73" t="s">
        <v>126</v>
      </c>
      <c r="D73" t="s">
        <v>77</v>
      </c>
      <c r="E73">
        <v>0.72147488707517293</v>
      </c>
      <c r="F73">
        <v>0.16951643581122938</v>
      </c>
      <c r="G73">
        <v>0.43140989244743805</v>
      </c>
      <c r="H73">
        <v>3.8444410000000002</v>
      </c>
      <c r="I73">
        <v>7.9747644983059232</v>
      </c>
      <c r="J73">
        <v>15.655524691472378</v>
      </c>
      <c r="K73">
        <v>4.4153448257277708</v>
      </c>
    </row>
    <row r="74" spans="1:11">
      <c r="A74" t="s">
        <v>103</v>
      </c>
      <c r="B74">
        <v>8340</v>
      </c>
      <c r="C74" t="s">
        <v>118</v>
      </c>
      <c r="D74" t="s">
        <v>77</v>
      </c>
      <c r="E74">
        <v>0.72147488707517293</v>
      </c>
      <c r="F74">
        <v>0.16951643581122938</v>
      </c>
      <c r="G74">
        <v>0.43140989244743805</v>
      </c>
      <c r="H74">
        <v>7.1212999999999999E-2</v>
      </c>
      <c r="I74">
        <v>0.13005643563997146</v>
      </c>
      <c r="J74">
        <v>0.25531810248177106</v>
      </c>
      <c r="K74">
        <v>7.5415530682145099E-2</v>
      </c>
    </row>
    <row r="75" spans="1:11">
      <c r="A75" t="s">
        <v>103</v>
      </c>
      <c r="B75">
        <v>8340</v>
      </c>
      <c r="C75" t="s">
        <v>118</v>
      </c>
      <c r="D75" t="s">
        <v>106</v>
      </c>
      <c r="E75">
        <v>0.72147488707517293</v>
      </c>
      <c r="F75">
        <v>0.16951643581122938</v>
      </c>
      <c r="G75">
        <v>0.43140989244743805</v>
      </c>
      <c r="H75">
        <v>4.6881589999999997</v>
      </c>
      <c r="I75">
        <v>9.7249415339222001</v>
      </c>
      <c r="J75">
        <v>19.091355279492763</v>
      </c>
      <c r="K75">
        <v>5.3843559005949313</v>
      </c>
    </row>
    <row r="76" spans="1:11">
      <c r="J76">
        <f>SUM(J2:J75)</f>
        <v>7370.0234719522596</v>
      </c>
      <c r="K76" s="8">
        <f>SUM(K2:K75)</f>
        <v>1627.6211296994234</v>
      </c>
    </row>
  </sheetData>
  <sortState ref="A2:K143">
    <sortCondition ref="B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6"/>
  <sheetViews>
    <sheetView workbookViewId="0">
      <selection activeCell="J1" sqref="J1:L2"/>
    </sheetView>
  </sheetViews>
  <sheetFormatPr defaultColWidth="9.28515625" defaultRowHeight="15"/>
  <cols>
    <col min="1" max="1" width="15.7109375" bestFit="1" customWidth="1"/>
    <col min="2" max="2" width="13.42578125" bestFit="1" customWidth="1"/>
    <col min="3" max="3" width="7.85546875" bestFit="1" customWidth="1"/>
    <col min="4" max="4" width="30.5703125" style="8" bestFit="1" customWidth="1"/>
    <col min="5" max="5" width="8.140625" bestFit="1" customWidth="1"/>
    <col min="6" max="8" width="8.140625" style="8" customWidth="1"/>
    <col min="9" max="9" width="10" bestFit="1" customWidth="1"/>
    <col min="10" max="10" width="11.85546875" customWidth="1"/>
  </cols>
  <sheetData>
    <row r="1" spans="1:12">
      <c r="A1" s="8" t="s">
        <v>71</v>
      </c>
      <c r="B1" s="8" t="s">
        <v>92</v>
      </c>
      <c r="C1" s="8" t="s">
        <v>72</v>
      </c>
      <c r="D1" s="8" t="s">
        <v>94</v>
      </c>
      <c r="E1" s="8" t="s">
        <v>73</v>
      </c>
      <c r="F1" s="8" t="s">
        <v>129</v>
      </c>
      <c r="G1" s="8" t="s">
        <v>130</v>
      </c>
      <c r="H1" s="8" t="s">
        <v>131</v>
      </c>
      <c r="I1" s="8" t="s">
        <v>99</v>
      </c>
      <c r="J1" s="35" t="s">
        <v>189</v>
      </c>
      <c r="K1" s="36" t="s">
        <v>190</v>
      </c>
      <c r="L1" s="36" t="s">
        <v>191</v>
      </c>
    </row>
    <row r="2" spans="1:12">
      <c r="A2" s="8" t="s">
        <v>86</v>
      </c>
      <c r="B2" s="8" t="s">
        <v>75</v>
      </c>
      <c r="C2" s="8">
        <v>1400</v>
      </c>
      <c r="D2" s="8" t="s">
        <v>108</v>
      </c>
      <c r="E2" s="8" t="s">
        <v>32</v>
      </c>
      <c r="F2" s="31">
        <f>EMCs!$B$8</f>
        <v>0.70945030562392009</v>
      </c>
      <c r="G2" s="31">
        <f>EMCs!$C$8</f>
        <v>0.1167055461931156</v>
      </c>
      <c r="H2" s="31">
        <f>ROCs!$I$3</f>
        <v>0.43140989244743805</v>
      </c>
      <c r="I2" s="8">
        <v>17.069412</v>
      </c>
      <c r="J2" s="34">
        <f>Other!$C$7*H2*I2/12</f>
        <v>35.408149279585018</v>
      </c>
      <c r="K2" s="8">
        <f>ROUND(2.721*J2*F2,1)</f>
        <v>68.400000000000006</v>
      </c>
      <c r="L2" s="8">
        <f>ROUND((2.721*J2*G2)+(Other!$B$7*I2),1)</f>
        <v>14.5</v>
      </c>
    </row>
    <row r="3" spans="1:12">
      <c r="A3" s="8" t="s">
        <v>86</v>
      </c>
      <c r="B3" s="8" t="s">
        <v>75</v>
      </c>
      <c r="C3" s="8">
        <v>1850</v>
      </c>
      <c r="D3" s="8" t="s">
        <v>206</v>
      </c>
      <c r="E3" s="8" t="s">
        <v>32</v>
      </c>
      <c r="F3" s="31">
        <f>EMCs!$B$7</f>
        <v>0.96797880682585713</v>
      </c>
      <c r="G3" s="31">
        <f>EMCs!$C$7</f>
        <v>0.12452938169209543</v>
      </c>
      <c r="H3" s="31">
        <f>ROCs!$I$12</f>
        <v>0.34081381503347608</v>
      </c>
      <c r="I3" s="8">
        <v>0.26830500000000002</v>
      </c>
      <c r="J3" s="34">
        <f>Other!$C$7*H3*I3/12</f>
        <v>0.43968386017296068</v>
      </c>
      <c r="K3" s="8">
        <f t="shared" ref="K3:K5" si="0">ROUND(2.721*J3*F3,1)</f>
        <v>1.2</v>
      </c>
      <c r="L3" s="8">
        <f>ROUND((2.721*J3*G3)+(Other!$B$7*I3),1)</f>
        <v>0.2</v>
      </c>
    </row>
    <row r="4" spans="1:12">
      <c r="A4" s="8" t="s">
        <v>86</v>
      </c>
      <c r="B4" s="8" t="s">
        <v>75</v>
      </c>
      <c r="C4" s="8">
        <v>5110</v>
      </c>
      <c r="D4" s="8" t="s">
        <v>184</v>
      </c>
      <c r="E4" s="8" t="s">
        <v>32</v>
      </c>
      <c r="F4" s="31">
        <f>EMCs!$B$16</f>
        <v>0.50503242095262102</v>
      </c>
      <c r="G4" s="31">
        <f>EMCs!$C$16</f>
        <v>6.8458560616073402E-2</v>
      </c>
      <c r="H4" s="31">
        <f>ROCs!$I$15</f>
        <v>5.2632006878587441E-2</v>
      </c>
      <c r="I4" s="8">
        <v>9.6117999999999995E-2</v>
      </c>
      <c r="J4" s="34">
        <f>Other!$C$7*H4*I4/12</f>
        <v>2.4324796898658758E-2</v>
      </c>
      <c r="K4" s="8">
        <f t="shared" si="0"/>
        <v>0</v>
      </c>
      <c r="L4" s="8">
        <f>ROUND((2.721*J4*G4)+(Other!$B$7*I4),1)</f>
        <v>0</v>
      </c>
    </row>
    <row r="5" spans="1:12">
      <c r="A5" s="8" t="s">
        <v>86</v>
      </c>
      <c r="B5" s="8" t="s">
        <v>75</v>
      </c>
      <c r="C5" s="8">
        <v>8140</v>
      </c>
      <c r="D5" s="8" t="s">
        <v>188</v>
      </c>
      <c r="E5" s="8" t="s">
        <v>32</v>
      </c>
      <c r="F5" s="31">
        <f>EMCs!$B$5</f>
        <v>0.98601567900273634</v>
      </c>
      <c r="G5" s="31">
        <f>EMCs!$C$5</f>
        <v>0.14343698414796333</v>
      </c>
      <c r="H5" s="31">
        <f>ROCs!$I$6</f>
        <v>0.44607782879065094</v>
      </c>
      <c r="I5" s="8">
        <v>3.8444029999999998</v>
      </c>
      <c r="J5" s="34">
        <f>Other!$C$7*H5*I5/12</f>
        <v>8.245824985394373</v>
      </c>
      <c r="K5" s="8">
        <f t="shared" si="0"/>
        <v>22.1</v>
      </c>
      <c r="L5" s="8">
        <f>ROUND((2.721*J5*G5)+(Other!$B$7*I5),1)</f>
        <v>4</v>
      </c>
    </row>
    <row r="6" spans="1:12">
      <c r="I6" s="8">
        <f t="shared" ref="I6:K6" si="1">SUM(I2:I5)</f>
        <v>21.278238000000002</v>
      </c>
      <c r="J6" s="8">
        <f t="shared" si="1"/>
        <v>44.117982922051013</v>
      </c>
      <c r="K6" s="8">
        <f t="shared" si="1"/>
        <v>91.700000000000017</v>
      </c>
      <c r="L6">
        <f>SUM(L2:L5)</f>
        <v>18.7</v>
      </c>
    </row>
  </sheetData>
  <sortState ref="A2:E5">
    <sortCondition ref="C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selection activeCell="D3" sqref="D3"/>
    </sheetView>
  </sheetViews>
  <sheetFormatPr defaultColWidth="9.28515625" defaultRowHeight="15"/>
  <cols>
    <col min="1" max="1" width="15" bestFit="1" customWidth="1"/>
    <col min="2" max="2" width="13.42578125" bestFit="1" customWidth="1"/>
    <col min="3" max="3" width="7.85546875" bestFit="1" customWidth="1"/>
    <col min="4" max="4" width="39.5703125" style="8" bestFit="1" customWidth="1"/>
    <col min="5" max="5" width="8.140625" bestFit="1" customWidth="1"/>
    <col min="6" max="8" width="8.140625" style="8" customWidth="1"/>
    <col min="9" max="9" width="12" bestFit="1" customWidth="1"/>
    <col min="10" max="10" width="12.140625" customWidth="1"/>
  </cols>
  <sheetData>
    <row r="1" spans="1:12">
      <c r="A1" s="8" t="s">
        <v>71</v>
      </c>
      <c r="B1" s="8" t="s">
        <v>92</v>
      </c>
      <c r="C1" s="8" t="s">
        <v>72</v>
      </c>
      <c r="D1" s="8" t="s">
        <v>94</v>
      </c>
      <c r="E1" s="8" t="s">
        <v>73</v>
      </c>
      <c r="F1" s="8" t="s">
        <v>129</v>
      </c>
      <c r="G1" s="8" t="s">
        <v>130</v>
      </c>
      <c r="H1" s="8" t="s">
        <v>131</v>
      </c>
      <c r="I1" s="8" t="s">
        <v>99</v>
      </c>
      <c r="J1" s="35" t="s">
        <v>189</v>
      </c>
      <c r="K1" s="36" t="s">
        <v>190</v>
      </c>
      <c r="L1" s="36" t="s">
        <v>191</v>
      </c>
    </row>
    <row r="2" spans="1:12">
      <c r="A2" s="8" t="s">
        <v>87</v>
      </c>
      <c r="B2" s="8" t="s">
        <v>80</v>
      </c>
      <c r="C2" s="8">
        <v>1210</v>
      </c>
      <c r="D2" s="8" t="s">
        <v>132</v>
      </c>
      <c r="E2" s="8" t="s">
        <v>76</v>
      </c>
      <c r="F2" s="31">
        <f>EMCs!$B$13</f>
        <v>1.2445441802046733</v>
      </c>
      <c r="G2" s="31">
        <f>EMCs!$C$13</f>
        <v>0.21319951734720002</v>
      </c>
      <c r="H2" s="31">
        <f>ROCs!$B$11</f>
        <v>0.28818180815488864</v>
      </c>
      <c r="I2" s="8">
        <v>5.2291350000000003</v>
      </c>
      <c r="J2" s="34">
        <f>Other!$C$2*H2*I2/12</f>
        <v>6.3793860194007905</v>
      </c>
      <c r="K2" s="8">
        <f>ROUND(2.721*J2*F2,1)</f>
        <v>21.6</v>
      </c>
      <c r="L2" s="8">
        <f>ROUND((2.721*J2*G2)+(Other!$B$2*I2),1)</f>
        <v>4.8</v>
      </c>
    </row>
    <row r="3" spans="1:12">
      <c r="A3" s="8" t="s">
        <v>87</v>
      </c>
      <c r="B3" s="8" t="s">
        <v>80</v>
      </c>
      <c r="C3" s="8">
        <v>1310</v>
      </c>
      <c r="D3" s="8" t="s">
        <v>172</v>
      </c>
      <c r="E3" s="8" t="s">
        <v>76</v>
      </c>
      <c r="F3" s="31">
        <f>EMCs!$B$13</f>
        <v>1.2445441802046733</v>
      </c>
      <c r="G3" s="31">
        <f>EMCs!$C$13</f>
        <v>0.21319951734720002</v>
      </c>
      <c r="H3" s="31">
        <f>ROCs!$B$5</f>
        <v>0.39344582191206351</v>
      </c>
      <c r="I3" s="8">
        <v>4.7430009999999996</v>
      </c>
      <c r="J3" s="34">
        <f>Other!$C$2*H3*I3/12</f>
        <v>7.8998822900130605</v>
      </c>
      <c r="K3" s="8">
        <f t="shared" ref="K3:K15" si="0">ROUND(2.721*J3*F3,1)</f>
        <v>26.8</v>
      </c>
      <c r="L3" s="8">
        <f>ROUND((2.721*J3*G3)+(Other!$B$2*I3),1)</f>
        <v>5.6</v>
      </c>
    </row>
    <row r="4" spans="1:12">
      <c r="A4" s="8" t="s">
        <v>87</v>
      </c>
      <c r="B4" s="8" t="s">
        <v>80</v>
      </c>
      <c r="C4" s="8">
        <v>1330</v>
      </c>
      <c r="D4" s="8" t="s">
        <v>174</v>
      </c>
      <c r="E4" s="8" t="s">
        <v>76</v>
      </c>
      <c r="F4" s="31">
        <f>EMCs!$B$10</f>
        <v>1.3948514483453343</v>
      </c>
      <c r="G4" s="31">
        <f>EMCs!$C$10</f>
        <v>0.33903287162245876</v>
      </c>
      <c r="H4" s="31">
        <f>ROCs!$B$5</f>
        <v>0.39344582191206351</v>
      </c>
      <c r="I4" s="8">
        <v>4.6328990000000001</v>
      </c>
      <c r="J4" s="34">
        <f>Other!$C$2*H4*I4/12</f>
        <v>7.7164977957034422</v>
      </c>
      <c r="K4" s="8">
        <f t="shared" si="0"/>
        <v>29.3</v>
      </c>
      <c r="L4" s="8">
        <f>ROUND((2.721*J4*G4)+(Other!$B$2*I4),1)</f>
        <v>8.1</v>
      </c>
    </row>
    <row r="5" spans="1:12">
      <c r="A5" s="8" t="s">
        <v>87</v>
      </c>
      <c r="B5" s="8" t="s">
        <v>80</v>
      </c>
      <c r="C5" s="8">
        <v>1330</v>
      </c>
      <c r="D5" s="8" t="s">
        <v>174</v>
      </c>
      <c r="E5" s="8" t="s">
        <v>77</v>
      </c>
      <c r="F5" s="31">
        <f>EMCs!$B$10</f>
        <v>1.3948514483453343</v>
      </c>
      <c r="G5" s="31">
        <f>EMCs!$C$10</f>
        <v>0.33903287162245876</v>
      </c>
      <c r="H5" s="31">
        <f>ROCs!$F$5</f>
        <v>0.39344582191206351</v>
      </c>
      <c r="I5" s="8">
        <v>2.5679789999999998</v>
      </c>
      <c r="J5" s="34">
        <f>Other!$C$2*H5*I5/12</f>
        <v>4.2771932418368559</v>
      </c>
      <c r="K5" s="8">
        <f t="shared" si="0"/>
        <v>16.2</v>
      </c>
      <c r="L5" s="8">
        <f>ROUND((2.721*J5*G5)+(Other!$B$2*I5),1)</f>
        <v>4.5</v>
      </c>
    </row>
    <row r="6" spans="1:12">
      <c r="A6" s="8" t="s">
        <v>87</v>
      </c>
      <c r="B6" s="8" t="s">
        <v>80</v>
      </c>
      <c r="C6" s="8">
        <v>1330</v>
      </c>
      <c r="D6" s="8" t="s">
        <v>174</v>
      </c>
      <c r="E6" s="8" t="s">
        <v>32</v>
      </c>
      <c r="F6" s="31">
        <f>EMCs!$B$10</f>
        <v>1.3948514483453343</v>
      </c>
      <c r="G6" s="31">
        <f>EMCs!$C$10</f>
        <v>0.33903287162245876</v>
      </c>
      <c r="H6" s="31">
        <f>ROCs!$F$5</f>
        <v>0.39344582191206351</v>
      </c>
      <c r="I6" s="8">
        <v>0.10480100000000001</v>
      </c>
      <c r="J6" s="34">
        <f>Other!$C$2*H6*I6/12</f>
        <v>0.17455521596467274</v>
      </c>
      <c r="K6" s="8">
        <f t="shared" si="0"/>
        <v>0.7</v>
      </c>
      <c r="L6" s="8">
        <f>ROUND((2.721*J6*G6)+(Other!$B$2*I6),1)</f>
        <v>0.2</v>
      </c>
    </row>
    <row r="7" spans="1:12">
      <c r="A7" s="8" t="s">
        <v>87</v>
      </c>
      <c r="B7" s="8" t="s">
        <v>80</v>
      </c>
      <c r="C7" s="8">
        <v>1400</v>
      </c>
      <c r="D7" s="8" t="s">
        <v>108</v>
      </c>
      <c r="E7" s="8" t="s">
        <v>76</v>
      </c>
      <c r="F7" s="31">
        <f>EMCs!$B$8</f>
        <v>0.70945030562392009</v>
      </c>
      <c r="G7" s="31">
        <f>EMCs!$C$8</f>
        <v>0.1167055461931156</v>
      </c>
      <c r="H7" s="31">
        <f>ROCs!$B$3</f>
        <v>0.43140989244743805</v>
      </c>
      <c r="I7" s="8">
        <v>8.8860939999999999</v>
      </c>
      <c r="J7" s="34">
        <f>Other!$C$2*H7*I7/12</f>
        <v>16.228690160528789</v>
      </c>
      <c r="K7" s="8">
        <f t="shared" si="0"/>
        <v>31.3</v>
      </c>
      <c r="L7" s="8">
        <f>ROUND((2.721*J7*G7)+(Other!$B$2*I7),1)</f>
        <v>7.1</v>
      </c>
    </row>
    <row r="8" spans="1:12">
      <c r="A8" s="8" t="s">
        <v>87</v>
      </c>
      <c r="B8" s="8" t="s">
        <v>80</v>
      </c>
      <c r="C8" s="8">
        <v>1400</v>
      </c>
      <c r="D8" s="8" t="s">
        <v>108</v>
      </c>
      <c r="E8" s="8" t="s">
        <v>77</v>
      </c>
      <c r="F8" s="31">
        <f>EMCs!$B$8</f>
        <v>0.70945030562392009</v>
      </c>
      <c r="G8" s="31">
        <f>EMCs!$C$8</f>
        <v>0.1167055461931156</v>
      </c>
      <c r="H8" s="31">
        <f>ROCs!$F$3</f>
        <v>0.43140989244743805</v>
      </c>
      <c r="I8" s="8">
        <v>0.90402899999999997</v>
      </c>
      <c r="J8" s="34">
        <f>Other!$C$2*H8*I8/12</f>
        <v>1.6510298604913116</v>
      </c>
      <c r="K8" s="8">
        <f t="shared" si="0"/>
        <v>3.2</v>
      </c>
      <c r="L8" s="8">
        <f>ROUND((2.721*J8*G8)+(Other!$B$2*I8),1)</f>
        <v>0.7</v>
      </c>
    </row>
    <row r="9" spans="1:12">
      <c r="A9" s="8" t="s">
        <v>87</v>
      </c>
      <c r="B9" s="8" t="s">
        <v>80</v>
      </c>
      <c r="C9" s="8">
        <v>3200</v>
      </c>
      <c r="D9" s="8" t="s">
        <v>194</v>
      </c>
      <c r="E9" s="8" t="s">
        <v>76</v>
      </c>
      <c r="F9" s="31">
        <f>EMCs!$B$14</f>
        <v>0.69141343344704065</v>
      </c>
      <c r="G9" s="31">
        <f>EMCs!$C$14</f>
        <v>3.5859246036990831E-2</v>
      </c>
      <c r="H9" s="31">
        <f>ROCs!$B$13</f>
        <v>0.26229721460804234</v>
      </c>
      <c r="I9" s="8">
        <v>0.40761599999999998</v>
      </c>
      <c r="J9" s="34">
        <f>Other!$C$2*H9*I9/12</f>
        <v>0.45261335871894381</v>
      </c>
      <c r="K9" s="8">
        <f t="shared" si="0"/>
        <v>0.9</v>
      </c>
      <c r="L9" s="8">
        <f>ROUND((2.721*J9*G9)+(Other!$B$2*I9),1)</f>
        <v>0.1</v>
      </c>
    </row>
    <row r="10" spans="1:12">
      <c r="A10" s="8" t="s">
        <v>87</v>
      </c>
      <c r="B10" s="8" t="s">
        <v>80</v>
      </c>
      <c r="C10" s="8">
        <v>3200</v>
      </c>
      <c r="D10" s="8" t="s">
        <v>194</v>
      </c>
      <c r="E10" s="8" t="s">
        <v>77</v>
      </c>
      <c r="F10" s="31">
        <f>EMCs!$B$14</f>
        <v>0.69141343344704065</v>
      </c>
      <c r="G10" s="31">
        <f>EMCs!$C$14</f>
        <v>3.5859246036990831E-2</v>
      </c>
      <c r="H10" s="8">
        <f>ROCs!$F$13</f>
        <v>0.26229721460804234</v>
      </c>
      <c r="I10" s="8">
        <v>4.9852879999999997</v>
      </c>
      <c r="J10" s="34">
        <f>Other!$C$2*H10*I10/12</f>
        <v>5.5356216288400013</v>
      </c>
      <c r="K10" s="8">
        <f t="shared" si="0"/>
        <v>10.4</v>
      </c>
      <c r="L10" s="8">
        <f>ROUND((2.721*J10*G10)+(Other!$B$2*I10),1)</f>
        <v>1.6</v>
      </c>
    </row>
    <row r="11" spans="1:12">
      <c r="A11" s="8" t="s">
        <v>87</v>
      </c>
      <c r="B11" s="8" t="s">
        <v>80</v>
      </c>
      <c r="C11" s="8">
        <v>3200</v>
      </c>
      <c r="D11" s="8" t="s">
        <v>194</v>
      </c>
      <c r="E11" s="8" t="s">
        <v>32</v>
      </c>
      <c r="F11" s="31">
        <f>EMCs!$B$14</f>
        <v>0.69141343344704065</v>
      </c>
      <c r="G11" s="31">
        <f>EMCs!$C$14</f>
        <v>3.5859246036990831E-2</v>
      </c>
      <c r="H11" s="8">
        <f>ROCs!$I$13</f>
        <v>0.26229721460804234</v>
      </c>
      <c r="I11" s="8">
        <v>0.31523800000000002</v>
      </c>
      <c r="J11" s="34">
        <f>Other!$C$2*H11*I11/12</f>
        <v>0.35003760886678253</v>
      </c>
      <c r="K11" s="8">
        <f t="shared" si="0"/>
        <v>0.7</v>
      </c>
      <c r="L11" s="8">
        <f>ROUND((2.721*J11*G11)+(Other!$B$2*I11),1)</f>
        <v>0.1</v>
      </c>
    </row>
    <row r="12" spans="1:12">
      <c r="A12" s="8" t="s">
        <v>87</v>
      </c>
      <c r="B12" s="8" t="s">
        <v>80</v>
      </c>
      <c r="C12" s="8">
        <v>4240</v>
      </c>
      <c r="D12" s="8" t="s">
        <v>183</v>
      </c>
      <c r="E12" s="8" t="s">
        <v>76</v>
      </c>
      <c r="F12" s="31">
        <f>EMCs!$B$14</f>
        <v>0.69141343344704065</v>
      </c>
      <c r="G12" s="31">
        <f>EMCs!$C$14</f>
        <v>3.5859246036990831E-2</v>
      </c>
      <c r="H12" s="31">
        <f>ROCs!$B$13</f>
        <v>0.26229721460804234</v>
      </c>
      <c r="I12" s="8">
        <v>1.2937380000000001</v>
      </c>
      <c r="J12" s="34">
        <f>Other!$C$2*H12*I12/12</f>
        <v>1.4365557325579197</v>
      </c>
      <c r="K12" s="8">
        <f t="shared" si="0"/>
        <v>2.7</v>
      </c>
      <c r="L12" s="8">
        <f>ROUND((2.721*J12*G12)+(Other!$B$2*I12),1)</f>
        <v>0.4</v>
      </c>
    </row>
    <row r="13" spans="1:12">
      <c r="A13" s="8" t="s">
        <v>87</v>
      </c>
      <c r="B13" s="8" t="s">
        <v>80</v>
      </c>
      <c r="C13" s="8">
        <v>4240</v>
      </c>
      <c r="D13" s="8" t="s">
        <v>183</v>
      </c>
      <c r="E13" s="8" t="s">
        <v>77</v>
      </c>
      <c r="F13" s="31">
        <f>EMCs!$B$14</f>
        <v>0.69141343344704065</v>
      </c>
      <c r="G13" s="31">
        <f>EMCs!$C$14</f>
        <v>3.5859246036990831E-2</v>
      </c>
      <c r="H13" s="31">
        <f>ROCs!$F$13</f>
        <v>0.26229721460804234</v>
      </c>
      <c r="I13" s="8">
        <v>2.7815590000000001</v>
      </c>
      <c r="J13" s="34">
        <f>Other!$C$2*H13*I13/12</f>
        <v>3.0886195867309105</v>
      </c>
      <c r="K13" s="8">
        <f t="shared" si="0"/>
        <v>5.8</v>
      </c>
      <c r="L13" s="8">
        <f>ROUND((2.721*J13*G13)+(Other!$B$2*I13),1)</f>
        <v>0.9</v>
      </c>
    </row>
    <row r="14" spans="1:12">
      <c r="A14" s="8" t="s">
        <v>87</v>
      </c>
      <c r="B14" s="8" t="s">
        <v>80</v>
      </c>
      <c r="C14" s="8">
        <v>8140</v>
      </c>
      <c r="D14" s="8" t="s">
        <v>188</v>
      </c>
      <c r="E14" s="8" t="s">
        <v>76</v>
      </c>
      <c r="F14" s="31">
        <f>EMCs!$B$5</f>
        <v>0.98601567900273634</v>
      </c>
      <c r="G14" s="31">
        <f>EMCs!$C$5</f>
        <v>0.14343698414796333</v>
      </c>
      <c r="H14" s="31">
        <f>ROCs!$B$6</f>
        <v>0.44607782879065094</v>
      </c>
      <c r="I14" s="18">
        <v>2.1799999999999999E-7</v>
      </c>
      <c r="J14" s="34">
        <f>Other!$C$2*H14*I14/12</f>
        <v>4.1167035892993207E-7</v>
      </c>
      <c r="K14" s="8">
        <f t="shared" si="0"/>
        <v>0</v>
      </c>
      <c r="L14" s="8">
        <f>ROUND((2.721*J14*G14)+(Other!$B$2*I14),1)</f>
        <v>0</v>
      </c>
    </row>
    <row r="15" spans="1:12">
      <c r="A15" s="8" t="s">
        <v>87</v>
      </c>
      <c r="B15" s="8" t="s">
        <v>80</v>
      </c>
      <c r="C15" s="8">
        <v>8140</v>
      </c>
      <c r="D15" s="8" t="s">
        <v>188</v>
      </c>
      <c r="E15" s="8" t="s">
        <v>77</v>
      </c>
      <c r="F15" s="31">
        <f>EMCs!$B$5</f>
        <v>0.98601567900273634</v>
      </c>
      <c r="G15" s="31">
        <f>EMCs!$C$5</f>
        <v>0.14343698414796333</v>
      </c>
      <c r="H15" s="31">
        <f>ROCs!$F$6</f>
        <v>0.44607782879065094</v>
      </c>
      <c r="I15" s="8">
        <v>1.0972000000000001E-2</v>
      </c>
      <c r="J15" s="34">
        <f>Other!$C$2*H15*I15/12</f>
        <v>2.0719482468711994E-2</v>
      </c>
      <c r="K15" s="8">
        <f t="shared" si="0"/>
        <v>0.1</v>
      </c>
      <c r="L15" s="8">
        <f>ROUND((2.721*J15*G15)+(Other!$B$2*I15),1)</f>
        <v>0</v>
      </c>
    </row>
    <row r="16" spans="1:12">
      <c r="I16" s="8">
        <f t="shared" ref="I16:K16" si="1">SUM(I2:I15)</f>
        <v>36.862349217999999</v>
      </c>
      <c r="J16" s="8">
        <f t="shared" si="1"/>
        <v>55.211402393792561</v>
      </c>
      <c r="K16" s="8">
        <f t="shared" si="1"/>
        <v>149.69999999999999</v>
      </c>
      <c r="L16">
        <f>SUM(L2:L15)</f>
        <v>34.099999999999994</v>
      </c>
    </row>
  </sheetData>
  <sortState ref="A2:F15">
    <sortCondition ref="C2:C15"/>
    <sortCondition ref="E2:E15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12"/>
  <sheetViews>
    <sheetView workbookViewId="0">
      <selection activeCell="J1" sqref="J1:L2"/>
    </sheetView>
  </sheetViews>
  <sheetFormatPr defaultRowHeight="15"/>
  <cols>
    <col min="1" max="1" width="16" bestFit="1" customWidth="1"/>
    <col min="2" max="2" width="13.42578125" bestFit="1" customWidth="1"/>
    <col min="3" max="3" width="7.85546875" bestFit="1" customWidth="1"/>
    <col min="4" max="4" width="39.5703125" style="8" bestFit="1" customWidth="1"/>
    <col min="5" max="5" width="8.140625" bestFit="1" customWidth="1"/>
    <col min="6" max="8" width="8.140625" style="31" customWidth="1"/>
    <col min="9" max="9" width="10" bestFit="1" customWidth="1"/>
    <col min="10" max="10" width="13.42578125" customWidth="1"/>
  </cols>
  <sheetData>
    <row r="1" spans="1:12">
      <c r="A1" s="8" t="s">
        <v>71</v>
      </c>
      <c r="B1" s="8" t="s">
        <v>92</v>
      </c>
      <c r="C1" s="8" t="s">
        <v>72</v>
      </c>
      <c r="D1" s="8" t="s">
        <v>94</v>
      </c>
      <c r="E1" s="8" t="s">
        <v>73</v>
      </c>
      <c r="F1" s="31" t="s">
        <v>129</v>
      </c>
      <c r="G1" s="31" t="s">
        <v>130</v>
      </c>
      <c r="H1" s="31" t="s">
        <v>131</v>
      </c>
      <c r="I1" s="8" t="s">
        <v>99</v>
      </c>
      <c r="J1" s="35" t="s">
        <v>189</v>
      </c>
      <c r="K1" s="36" t="s">
        <v>190</v>
      </c>
      <c r="L1" s="36" t="s">
        <v>191</v>
      </c>
    </row>
    <row r="2" spans="1:12">
      <c r="A2" s="8" t="s">
        <v>88</v>
      </c>
      <c r="B2" s="8" t="s">
        <v>75</v>
      </c>
      <c r="C2" s="8">
        <v>1210</v>
      </c>
      <c r="D2" s="8" t="s">
        <v>132</v>
      </c>
      <c r="E2" s="8" t="s">
        <v>76</v>
      </c>
      <c r="F2" s="31">
        <f>EMCs!$B$13</f>
        <v>1.2445441802046733</v>
      </c>
      <c r="G2" s="31">
        <f>EMCs!$C$13</f>
        <v>0.21319951734720002</v>
      </c>
      <c r="H2" s="31">
        <f>ROCs!$B$11</f>
        <v>0.28818180815488864</v>
      </c>
      <c r="I2" s="8">
        <v>2.7780589999999998</v>
      </c>
      <c r="J2" s="34">
        <f>Other!$C$7*H2*I2/12</f>
        <v>3.8494846662967919</v>
      </c>
      <c r="K2" s="8">
        <f>ROUND(2.721*J2*F2,1)</f>
        <v>13</v>
      </c>
      <c r="L2" s="8">
        <f>ROUND((2.721*J2*G2)+(Other!$B$7*I2),1)</f>
        <v>2.8</v>
      </c>
    </row>
    <row r="3" spans="1:12">
      <c r="A3" s="8" t="s">
        <v>88</v>
      </c>
      <c r="B3" s="8" t="s">
        <v>75</v>
      </c>
      <c r="C3" s="8">
        <v>1400</v>
      </c>
      <c r="D3" s="8" t="s">
        <v>108</v>
      </c>
      <c r="E3" s="8" t="s">
        <v>76</v>
      </c>
      <c r="F3" s="31">
        <f>EMCs!$B$8</f>
        <v>0.70945030562392009</v>
      </c>
      <c r="G3" s="31">
        <f>EMCs!$C$8</f>
        <v>0.1167055461931156</v>
      </c>
      <c r="H3" s="31">
        <f>ROCs!$B$3</f>
        <v>0.43140989244743805</v>
      </c>
      <c r="I3" s="8">
        <v>1.7006840000000001</v>
      </c>
      <c r="J3" s="34">
        <f>Other!$C$7*H3*I3/12</f>
        <v>3.5278352265093704</v>
      </c>
      <c r="K3" s="8">
        <f t="shared" ref="K3:K11" si="0">ROUND(2.721*J3*F3,1)</f>
        <v>6.8</v>
      </c>
      <c r="L3" s="8">
        <f>ROUND((2.721*J3*G3)+(Other!$B$7*I3),1)</f>
        <v>1.4</v>
      </c>
    </row>
    <row r="4" spans="1:12">
      <c r="A4" s="8" t="s">
        <v>88</v>
      </c>
      <c r="B4" s="8" t="s">
        <v>75</v>
      </c>
      <c r="C4" s="8">
        <v>1400</v>
      </c>
      <c r="D4" s="8" t="s">
        <v>108</v>
      </c>
      <c r="E4" s="8" t="s">
        <v>32</v>
      </c>
      <c r="F4" s="31">
        <f>EMCs!$B$8</f>
        <v>0.70945030562392009</v>
      </c>
      <c r="G4" s="31">
        <f>EMCs!$C$8</f>
        <v>0.1167055461931156</v>
      </c>
      <c r="H4" s="31">
        <f>ROCs!$I$3</f>
        <v>0.43140989244743805</v>
      </c>
      <c r="I4" s="8">
        <v>73.333811999999995</v>
      </c>
      <c r="J4" s="34">
        <f>Other!$C$7*H4*I4/12</f>
        <v>152.12091444843108</v>
      </c>
      <c r="K4" s="8">
        <f t="shared" si="0"/>
        <v>293.7</v>
      </c>
      <c r="L4" s="8">
        <f>ROUND((2.721*J4*G4)+(Other!$B$7*I4),1)</f>
        <v>62.4</v>
      </c>
    </row>
    <row r="5" spans="1:12">
      <c r="A5" s="8" t="s">
        <v>88</v>
      </c>
      <c r="B5" s="8" t="s">
        <v>75</v>
      </c>
      <c r="C5" s="8">
        <v>1710</v>
      </c>
      <c r="D5" s="8" t="s">
        <v>116</v>
      </c>
      <c r="E5" s="8" t="s">
        <v>76</v>
      </c>
      <c r="F5" s="31">
        <f>EMCs!$B$7</f>
        <v>0.96797880682585713</v>
      </c>
      <c r="G5" s="31">
        <f>EMCs!$C$7</f>
        <v>0.12452938169209543</v>
      </c>
      <c r="H5" s="31">
        <f>ROCs!$B$12</f>
        <v>0.34081381503347608</v>
      </c>
      <c r="I5" s="8">
        <v>1.816546</v>
      </c>
      <c r="J5" s="34">
        <f>Other!$C$7*H5*I5/12</f>
        <v>2.9768582675006088</v>
      </c>
      <c r="K5" s="8">
        <f t="shared" si="0"/>
        <v>7.8</v>
      </c>
      <c r="L5" s="8">
        <f>ROUND((2.721*J5*G5)+(Other!$B$7*I5),1)</f>
        <v>1.4</v>
      </c>
    </row>
    <row r="6" spans="1:12">
      <c r="A6" s="8" t="s">
        <v>88</v>
      </c>
      <c r="B6" s="8" t="s">
        <v>75</v>
      </c>
      <c r="C6" s="8">
        <v>1710</v>
      </c>
      <c r="D6" s="8" t="s">
        <v>116</v>
      </c>
      <c r="E6" s="8" t="s">
        <v>32</v>
      </c>
      <c r="F6" s="31">
        <f>EMCs!$B$7</f>
        <v>0.96797880682585713</v>
      </c>
      <c r="G6" s="31">
        <f>EMCs!$C$7</f>
        <v>0.12452938169209543</v>
      </c>
      <c r="H6" s="31">
        <f>ROCs!$I$12</f>
        <v>0.34081381503347608</v>
      </c>
      <c r="I6" s="8">
        <v>21.050523999999999</v>
      </c>
      <c r="J6" s="34">
        <f>Other!$C$7*H6*I6/12</f>
        <v>34.496470997497447</v>
      </c>
      <c r="K6" s="8">
        <f t="shared" si="0"/>
        <v>90.9</v>
      </c>
      <c r="L6" s="8">
        <f>ROUND((2.721*J6*G6)+(Other!$B$7*I6),1)</f>
        <v>15.7</v>
      </c>
    </row>
    <row r="7" spans="1:12">
      <c r="A7" s="8" t="s">
        <v>88</v>
      </c>
      <c r="B7" s="8" t="s">
        <v>75</v>
      </c>
      <c r="C7" s="8">
        <v>1800</v>
      </c>
      <c r="D7" s="8" t="s">
        <v>121</v>
      </c>
      <c r="E7" s="8" t="s">
        <v>32</v>
      </c>
      <c r="F7" s="31">
        <f>EMCs!$B$13</f>
        <v>1.2445441802046733</v>
      </c>
      <c r="G7" s="31">
        <f>EMCs!$C$13</f>
        <v>0.21319951734720002</v>
      </c>
      <c r="H7" s="31">
        <f>ROCs!$I$4</f>
        <v>0.28904462793978353</v>
      </c>
      <c r="I7" s="8">
        <v>9.9765130000000006</v>
      </c>
      <c r="J7" s="34">
        <f>Other!$C$7*H7*I7/12</f>
        <v>13.865586422531299</v>
      </c>
      <c r="K7" s="8">
        <f t="shared" si="0"/>
        <v>47</v>
      </c>
      <c r="L7" s="8">
        <f>ROUND((2.721*J7*G7)+(Other!$B$7*I7),1)</f>
        <v>10</v>
      </c>
    </row>
    <row r="8" spans="1:12">
      <c r="A8" s="8" t="s">
        <v>88</v>
      </c>
      <c r="B8" s="8" t="s">
        <v>75</v>
      </c>
      <c r="C8" s="8">
        <v>5110</v>
      </c>
      <c r="D8" s="8" t="s">
        <v>184</v>
      </c>
      <c r="E8" s="8" t="s">
        <v>76</v>
      </c>
      <c r="F8" s="31">
        <f>EMCs!$B$16</f>
        <v>0.50503242095262102</v>
      </c>
      <c r="G8" s="31">
        <f>EMCs!$C$16</f>
        <v>6.8458560616073402E-2</v>
      </c>
      <c r="H8" s="31">
        <f>ROCs!$B$15</f>
        <v>5.2632006878587441E-2</v>
      </c>
      <c r="I8" s="8">
        <v>1.9290999999999999E-2</v>
      </c>
      <c r="J8" s="34">
        <f>Other!$C$7*H8*I8/12</f>
        <v>4.8820164482409759E-3</v>
      </c>
      <c r="K8" s="8">
        <f t="shared" si="0"/>
        <v>0</v>
      </c>
      <c r="L8" s="8">
        <f>ROUND((2.721*J8*G8)+(Other!$B$7*I8),1)</f>
        <v>0</v>
      </c>
    </row>
    <row r="9" spans="1:12">
      <c r="A9" s="8" t="s">
        <v>88</v>
      </c>
      <c r="B9" s="8" t="s">
        <v>75</v>
      </c>
      <c r="C9" s="8">
        <v>5110</v>
      </c>
      <c r="D9" s="8" t="s">
        <v>184</v>
      </c>
      <c r="E9" s="8" t="s">
        <v>32</v>
      </c>
      <c r="F9" s="31">
        <f>EMCs!$B$16</f>
        <v>0.50503242095262102</v>
      </c>
      <c r="G9" s="31">
        <f>EMCs!$C$16</f>
        <v>6.8458560616073402E-2</v>
      </c>
      <c r="H9" s="31">
        <f>ROCs!$I$15</f>
        <v>5.2632006878587441E-2</v>
      </c>
      <c r="I9" s="8">
        <v>0.35847000000000001</v>
      </c>
      <c r="J9" s="34">
        <f>Other!$C$7*H9*I9/12</f>
        <v>9.0718803390230821E-2</v>
      </c>
      <c r="K9" s="8">
        <f t="shared" si="0"/>
        <v>0.1</v>
      </c>
      <c r="L9" s="8">
        <f>ROUND((2.721*J9*G9)+(Other!$B$7*I9),1)</f>
        <v>0.1</v>
      </c>
    </row>
    <row r="10" spans="1:12">
      <c r="A10" s="8" t="s">
        <v>88</v>
      </c>
      <c r="B10" s="8" t="s">
        <v>75</v>
      </c>
      <c r="C10" s="8">
        <v>8140</v>
      </c>
      <c r="D10" s="8" t="s">
        <v>188</v>
      </c>
      <c r="E10" s="8" t="s">
        <v>32</v>
      </c>
      <c r="F10" s="31">
        <f>EMCs!$B$5</f>
        <v>0.98601567900273634</v>
      </c>
      <c r="G10" s="31">
        <f>EMCs!$C$5</f>
        <v>0.14343698414796333</v>
      </c>
      <c r="H10" s="31">
        <f>ROCs!$I$6</f>
        <v>0.44607782879065094</v>
      </c>
      <c r="I10" s="8">
        <v>0.88261400000000001</v>
      </c>
      <c r="J10" s="34">
        <f>Other!$C$7*H10*I10/12</f>
        <v>1.8931107310182804</v>
      </c>
      <c r="K10" s="8">
        <f t="shared" si="0"/>
        <v>5.0999999999999996</v>
      </c>
      <c r="L10" s="8">
        <f>ROUND((2.721*J10*G10)+(Other!$B$7*I10),1)</f>
        <v>0.9</v>
      </c>
    </row>
    <row r="11" spans="1:12">
      <c r="A11" s="8" t="s">
        <v>88</v>
      </c>
      <c r="B11" s="8" t="s">
        <v>75</v>
      </c>
      <c r="C11" s="8">
        <v>8340</v>
      </c>
      <c r="D11" s="8" t="s">
        <v>204</v>
      </c>
      <c r="E11" s="8" t="s">
        <v>32</v>
      </c>
      <c r="F11" s="31">
        <f>EMCs!$B$6</f>
        <v>0.72147488707517293</v>
      </c>
      <c r="G11" s="31">
        <f>EMCs!$C$6</f>
        <v>0.16951643581122938</v>
      </c>
      <c r="H11" s="31">
        <f>ROCs!$I$3</f>
        <v>0.43140989244743805</v>
      </c>
      <c r="I11" s="8">
        <v>4.6881589999999997</v>
      </c>
      <c r="J11" s="34">
        <f>Other!$C$7*H11*I11/12</f>
        <v>9.7249415339222001</v>
      </c>
      <c r="K11" s="8">
        <f t="shared" si="0"/>
        <v>19.100000000000001</v>
      </c>
      <c r="L11" s="8">
        <f>ROUND((2.721*J11*G11)+(Other!$B$7*I11),1)</f>
        <v>5.4</v>
      </c>
    </row>
    <row r="12" spans="1:12">
      <c r="I12" s="8">
        <f t="shared" ref="I12:K12" si="1">SUM(I2:I11)</f>
        <v>116.60467199999998</v>
      </c>
      <c r="J12" s="8">
        <f t="shared" si="1"/>
        <v>222.55080311354553</v>
      </c>
      <c r="K12" s="8">
        <f t="shared" si="1"/>
        <v>483.50000000000011</v>
      </c>
      <c r="L12">
        <f>SUM(L2:L11)</f>
        <v>100.10000000000001</v>
      </c>
    </row>
  </sheetData>
  <sortState ref="A2:F11">
    <sortCondition ref="C2:C11"/>
    <sortCondition ref="E2:E1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10"/>
  <sheetViews>
    <sheetView workbookViewId="0">
      <selection activeCell="F6" sqref="F6:H7"/>
    </sheetView>
  </sheetViews>
  <sheetFormatPr defaultRowHeight="15"/>
  <cols>
    <col min="1" max="1" width="14.85546875" bestFit="1" customWidth="1"/>
    <col min="2" max="2" width="13.42578125" bestFit="1" customWidth="1"/>
    <col min="3" max="3" width="7.85546875" bestFit="1" customWidth="1"/>
    <col min="4" max="4" width="39.5703125" style="8" bestFit="1" customWidth="1"/>
    <col min="5" max="5" width="8.140625" bestFit="1" customWidth="1"/>
    <col min="6" max="8" width="8.140625" style="8" customWidth="1"/>
    <col min="9" max="9" width="10" bestFit="1" customWidth="1"/>
    <col min="10" max="10" width="12.140625" customWidth="1"/>
  </cols>
  <sheetData>
    <row r="1" spans="1:12">
      <c r="A1" s="8" t="s">
        <v>71</v>
      </c>
      <c r="B1" s="8" t="s">
        <v>92</v>
      </c>
      <c r="C1" s="8" t="s">
        <v>72</v>
      </c>
      <c r="D1" s="8" t="s">
        <v>94</v>
      </c>
      <c r="E1" s="8" t="s">
        <v>73</v>
      </c>
      <c r="F1" s="8" t="s">
        <v>129</v>
      </c>
      <c r="G1" s="8" t="s">
        <v>130</v>
      </c>
      <c r="H1" s="8" t="s">
        <v>131</v>
      </c>
      <c r="I1" s="8" t="s">
        <v>99</v>
      </c>
      <c r="J1" s="35" t="s">
        <v>189</v>
      </c>
      <c r="K1" s="36" t="s">
        <v>190</v>
      </c>
      <c r="L1" s="36" t="s">
        <v>191</v>
      </c>
    </row>
    <row r="2" spans="1:12">
      <c r="A2" s="8" t="s">
        <v>89</v>
      </c>
      <c r="B2" s="8" t="s">
        <v>75</v>
      </c>
      <c r="C2" s="8">
        <v>1210</v>
      </c>
      <c r="D2" s="8" t="s">
        <v>132</v>
      </c>
      <c r="E2" s="8" t="s">
        <v>76</v>
      </c>
      <c r="F2" s="31">
        <f>EMCs!$B$13</f>
        <v>1.2445441802046733</v>
      </c>
      <c r="G2" s="31">
        <f>EMCs!$C$13</f>
        <v>0.21319951734720002</v>
      </c>
      <c r="H2" s="31">
        <f>ROCs!$B$11</f>
        <v>0.28818180815488864</v>
      </c>
      <c r="I2" s="8">
        <v>35.380308999999997</v>
      </c>
      <c r="J2" s="34">
        <f>Other!$C$7*H2*I2/12</f>
        <v>49.025581164526159</v>
      </c>
      <c r="K2" s="8">
        <f>ROUND(2.721*J2*F2,1)</f>
        <v>166</v>
      </c>
      <c r="L2" s="8">
        <f>ROUND((2.721*J2*G2)+(Other!$B$7*I2),1)</f>
        <v>35.200000000000003</v>
      </c>
    </row>
    <row r="3" spans="1:12">
      <c r="A3" s="8" t="s">
        <v>89</v>
      </c>
      <c r="B3" s="8" t="s">
        <v>75</v>
      </c>
      <c r="C3" s="8">
        <v>1210</v>
      </c>
      <c r="D3" s="8" t="s">
        <v>132</v>
      </c>
      <c r="E3" s="8" t="s">
        <v>32</v>
      </c>
      <c r="F3" s="31">
        <f>EMCs!$B$13</f>
        <v>1.2445441802046733</v>
      </c>
      <c r="G3" s="31">
        <f>EMCs!$C$13</f>
        <v>0.21319951734720002</v>
      </c>
      <c r="H3" s="31">
        <f>ROCs!$E$11</f>
        <v>0.28818180815488864</v>
      </c>
      <c r="I3" s="8">
        <v>1.1791799999999999</v>
      </c>
      <c r="J3" s="34">
        <f>Other!$C$7*H3*I3/12</f>
        <v>1.6339592963302259</v>
      </c>
      <c r="K3" s="8">
        <f t="shared" ref="K3:K9" si="0">ROUND(2.721*J3*F3,1)</f>
        <v>5.5</v>
      </c>
      <c r="L3" s="8">
        <f>ROUND((2.721*J3*G3)+(Other!$B$7*I3),1)</f>
        <v>1.2</v>
      </c>
    </row>
    <row r="4" spans="1:12">
      <c r="A4" s="8" t="s">
        <v>89</v>
      </c>
      <c r="B4" s="8" t="s">
        <v>75</v>
      </c>
      <c r="C4" s="8">
        <v>1400</v>
      </c>
      <c r="D4" s="8" t="s">
        <v>108</v>
      </c>
      <c r="E4" s="8" t="s">
        <v>76</v>
      </c>
      <c r="F4" s="31">
        <f>EMCs!$B$8</f>
        <v>0.70945030562392009</v>
      </c>
      <c r="G4" s="31">
        <f>EMCs!$C$8</f>
        <v>0.1167055461931156</v>
      </c>
      <c r="H4" s="31">
        <f>ROCs!$B$3</f>
        <v>0.43140989244743805</v>
      </c>
      <c r="I4" s="8">
        <v>18.427295999999998</v>
      </c>
      <c r="J4" s="34">
        <f>Other!$C$7*H4*I4/12</f>
        <v>38.224893018406242</v>
      </c>
      <c r="K4" s="8">
        <f t="shared" si="0"/>
        <v>73.8</v>
      </c>
      <c r="L4" s="8">
        <f>ROUND((2.721*J4*G4)+(Other!$B$7*I4),1)</f>
        <v>15.7</v>
      </c>
    </row>
    <row r="5" spans="1:12">
      <c r="A5" s="8" t="s">
        <v>89</v>
      </c>
      <c r="B5" s="8" t="s">
        <v>75</v>
      </c>
      <c r="C5" s="8">
        <v>1400</v>
      </c>
      <c r="D5" s="8" t="s">
        <v>108</v>
      </c>
      <c r="E5" s="8" t="s">
        <v>32</v>
      </c>
      <c r="F5" s="31">
        <f>EMCs!$B$8</f>
        <v>0.70945030562392009</v>
      </c>
      <c r="G5" s="31">
        <f>EMCs!$C$8</f>
        <v>0.1167055461931156</v>
      </c>
      <c r="H5" s="31">
        <f>ROCs!$I$3</f>
        <v>0.43140989244743805</v>
      </c>
      <c r="I5" s="8">
        <v>3.4569749999999999</v>
      </c>
      <c r="J5" s="34">
        <f>Other!$C$7*H5*I5/12</f>
        <v>7.1710195322365768</v>
      </c>
      <c r="K5" s="8">
        <f t="shared" si="0"/>
        <v>13.8</v>
      </c>
      <c r="L5" s="8">
        <f>ROUND((2.721*J5*G5)+(Other!$B$7*I5),1)</f>
        <v>2.9</v>
      </c>
    </row>
    <row r="6" spans="1:12">
      <c r="A6" s="8" t="s">
        <v>89</v>
      </c>
      <c r="B6" s="8" t="s">
        <v>75</v>
      </c>
      <c r="C6" s="8">
        <v>1710</v>
      </c>
      <c r="D6" s="8" t="s">
        <v>116</v>
      </c>
      <c r="E6" s="8" t="s">
        <v>76</v>
      </c>
      <c r="F6" s="31">
        <f>EMCs!$B$7</f>
        <v>0.96797880682585713</v>
      </c>
      <c r="G6" s="31">
        <f>EMCs!$C$7</f>
        <v>0.12452938169209543</v>
      </c>
      <c r="H6" s="31">
        <f>ROCs!$B$12</f>
        <v>0.34081381503347608</v>
      </c>
      <c r="I6" s="8">
        <v>3.563761</v>
      </c>
      <c r="J6" s="34">
        <f>Other!$C$7*H6*I6/12</f>
        <v>5.8401006064510552</v>
      </c>
      <c r="K6" s="8">
        <f t="shared" si="0"/>
        <v>15.4</v>
      </c>
      <c r="L6" s="8">
        <f>ROUND((2.721*J6*G6)+(Other!$B$7*I6),1)</f>
        <v>2.7</v>
      </c>
    </row>
    <row r="7" spans="1:12">
      <c r="A7" s="8" t="s">
        <v>89</v>
      </c>
      <c r="B7" s="8" t="s">
        <v>75</v>
      </c>
      <c r="C7" s="8">
        <v>1710</v>
      </c>
      <c r="D7" s="8" t="s">
        <v>116</v>
      </c>
      <c r="E7" s="8" t="s">
        <v>32</v>
      </c>
      <c r="F7" s="31">
        <f>EMCs!$B$7</f>
        <v>0.96797880682585713</v>
      </c>
      <c r="G7" s="31">
        <f>EMCs!$C$7</f>
        <v>0.12452938169209543</v>
      </c>
      <c r="H7" s="31">
        <f>ROCs!$I$12</f>
        <v>0.34081381503347608</v>
      </c>
      <c r="I7" s="8">
        <v>4.5333589999999999</v>
      </c>
      <c r="J7" s="34">
        <f>Other!$C$7*H7*I7/12</f>
        <v>7.4290258648546716</v>
      </c>
      <c r="K7" s="8">
        <f t="shared" si="0"/>
        <v>19.600000000000001</v>
      </c>
      <c r="L7" s="8">
        <f>ROUND((2.721*J7*G7)+(Other!$B$7*I7),1)</f>
        <v>3.4</v>
      </c>
    </row>
    <row r="8" spans="1:12">
      <c r="A8" s="8" t="s">
        <v>89</v>
      </c>
      <c r="B8" s="8" t="s">
        <v>75</v>
      </c>
      <c r="C8" s="8">
        <v>5110</v>
      </c>
      <c r="D8" s="8" t="s">
        <v>184</v>
      </c>
      <c r="E8" s="8" t="s">
        <v>76</v>
      </c>
      <c r="F8" s="31">
        <f>EMCs!$B$16</f>
        <v>0.50503242095262102</v>
      </c>
      <c r="G8" s="31">
        <f>EMCs!$C$16</f>
        <v>6.8458560616073402E-2</v>
      </c>
      <c r="H8" s="31">
        <f>ROCs!$B$15</f>
        <v>5.2632006878587441E-2</v>
      </c>
      <c r="I8" s="8">
        <v>0.14976100000000001</v>
      </c>
      <c r="J8" s="34">
        <f>Other!$C$7*H8*I8/12</f>
        <v>3.7900350697476382E-2</v>
      </c>
      <c r="K8" s="8">
        <f t="shared" si="0"/>
        <v>0.1</v>
      </c>
      <c r="L8" s="8">
        <f>ROUND((2.721*J8*G8)+(Other!$B$7*I8),1)</f>
        <v>0</v>
      </c>
    </row>
    <row r="9" spans="1:12">
      <c r="A9" s="8" t="s">
        <v>89</v>
      </c>
      <c r="B9" s="8" t="s">
        <v>75</v>
      </c>
      <c r="C9" s="8">
        <v>5110</v>
      </c>
      <c r="D9" s="8" t="s">
        <v>184</v>
      </c>
      <c r="E9" s="8" t="s">
        <v>32</v>
      </c>
      <c r="F9" s="31">
        <f>EMCs!$B$16</f>
        <v>0.50503242095262102</v>
      </c>
      <c r="G9" s="31">
        <f>EMCs!$C$16</f>
        <v>6.8458560616073402E-2</v>
      </c>
      <c r="H9" s="31">
        <f>ROCs!$I$15</f>
        <v>5.2632006878587441E-2</v>
      </c>
      <c r="I9" s="8">
        <v>0.17016000000000001</v>
      </c>
      <c r="J9" s="34">
        <f>Other!$C$7*H9*I9/12</f>
        <v>4.3062771179963953E-2</v>
      </c>
      <c r="K9" s="8">
        <f t="shared" si="0"/>
        <v>0.1</v>
      </c>
      <c r="L9" s="8">
        <f>ROUND((2.721*J9*G9)+(Other!$B$7*I9),1)</f>
        <v>0</v>
      </c>
    </row>
    <row r="10" spans="1:12">
      <c r="I10" s="8">
        <f>SUM(I2:I9)</f>
        <v>66.860800999999995</v>
      </c>
      <c r="J10" s="8">
        <f t="shared" ref="J10:K10" si="1">SUM(J2:J9)</f>
        <v>109.40554260468235</v>
      </c>
      <c r="K10" s="8">
        <f t="shared" si="1"/>
        <v>294.30000000000007</v>
      </c>
      <c r="L10">
        <f>SUM(L2:L9)</f>
        <v>61.100000000000009</v>
      </c>
    </row>
  </sheetData>
  <sortState ref="A2:F9">
    <sortCondition ref="C2:C9"/>
    <sortCondition ref="E2:E9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13"/>
  <sheetViews>
    <sheetView workbookViewId="0">
      <selection activeCell="D7" sqref="D7:H7"/>
    </sheetView>
  </sheetViews>
  <sheetFormatPr defaultRowHeight="15"/>
  <cols>
    <col min="1" max="1" width="12.7109375" bestFit="1" customWidth="1"/>
    <col min="2" max="2" width="13.42578125" bestFit="1" customWidth="1"/>
    <col min="3" max="3" width="7.85546875" bestFit="1" customWidth="1"/>
    <col min="4" max="4" width="31.28515625" style="8" bestFit="1" customWidth="1"/>
    <col min="5" max="5" width="8.140625" bestFit="1" customWidth="1"/>
    <col min="6" max="8" width="8.140625" style="31" customWidth="1"/>
    <col min="9" max="9" width="10" bestFit="1" customWidth="1"/>
    <col min="10" max="10" width="12.42578125" customWidth="1"/>
  </cols>
  <sheetData>
    <row r="1" spans="1:12">
      <c r="A1" s="8" t="s">
        <v>71</v>
      </c>
      <c r="B1" s="8" t="s">
        <v>92</v>
      </c>
      <c r="C1" s="8" t="s">
        <v>72</v>
      </c>
      <c r="D1" s="8" t="s">
        <v>94</v>
      </c>
      <c r="E1" s="8" t="s">
        <v>73</v>
      </c>
      <c r="F1" s="31" t="s">
        <v>129</v>
      </c>
      <c r="G1" s="31" t="s">
        <v>130</v>
      </c>
      <c r="H1" s="31" t="s">
        <v>131</v>
      </c>
      <c r="I1" s="8" t="s">
        <v>99</v>
      </c>
      <c r="J1" s="35" t="s">
        <v>189</v>
      </c>
      <c r="K1" s="36" t="s">
        <v>190</v>
      </c>
      <c r="L1" s="36" t="s">
        <v>191</v>
      </c>
    </row>
    <row r="2" spans="1:12">
      <c r="A2" s="8" t="s">
        <v>65</v>
      </c>
      <c r="B2" s="8" t="s">
        <v>75</v>
      </c>
      <c r="C2" s="8">
        <v>1330</v>
      </c>
      <c r="D2" s="8" t="s">
        <v>174</v>
      </c>
      <c r="E2" s="8" t="s">
        <v>76</v>
      </c>
      <c r="F2" s="31">
        <f>EMCs!$B$10</f>
        <v>1.3948514483453343</v>
      </c>
      <c r="G2" s="31">
        <f>EMCs!$C$10</f>
        <v>0.33903287162245876</v>
      </c>
      <c r="H2" s="31">
        <f>ROCs!$B$5</f>
        <v>0.39344582191206351</v>
      </c>
      <c r="I2" s="8">
        <v>2.9999999999999997E-4</v>
      </c>
      <c r="J2" s="34">
        <f>Other!$C$7*H2*I2/12</f>
        <v>5.6754559810815168E-4</v>
      </c>
      <c r="K2" s="8">
        <f>ROUND(2.721*J2*F2,1)</f>
        <v>0</v>
      </c>
      <c r="L2" s="8">
        <f>ROUND((2.721*J2*G2)+(Other!$B$7*I2),1)</f>
        <v>0</v>
      </c>
    </row>
    <row r="3" spans="1:12">
      <c r="A3" s="8" t="s">
        <v>65</v>
      </c>
      <c r="B3" s="8" t="s">
        <v>75</v>
      </c>
      <c r="C3" s="8">
        <v>1330</v>
      </c>
      <c r="D3" s="8" t="s">
        <v>174</v>
      </c>
      <c r="E3" s="8" t="s">
        <v>77</v>
      </c>
      <c r="F3" s="31">
        <f>EMCs!$B$10</f>
        <v>1.3948514483453343</v>
      </c>
      <c r="G3" s="31">
        <f>EMCs!$C$10</f>
        <v>0.33903287162245876</v>
      </c>
      <c r="H3" s="31">
        <f>ROCs!$F$5</f>
        <v>0.39344582191206351</v>
      </c>
      <c r="I3" s="8">
        <v>4.2028000000000003E-2</v>
      </c>
      <c r="J3" s="34">
        <f>Other!$C$7*H3*I3/12</f>
        <v>7.9509354657631329E-2</v>
      </c>
      <c r="K3" s="8">
        <f t="shared" ref="K3:K12" si="0">ROUND(2.721*J3*F3,1)</f>
        <v>0.3</v>
      </c>
      <c r="L3" s="8">
        <f>ROUND((2.721*J3*G3)+(Other!$B$7*I3),1)</f>
        <v>0.1</v>
      </c>
    </row>
    <row r="4" spans="1:12">
      <c r="A4" s="8" t="s">
        <v>65</v>
      </c>
      <c r="B4" s="8" t="s">
        <v>75</v>
      </c>
      <c r="C4" s="8">
        <v>1400</v>
      </c>
      <c r="D4" s="8" t="s">
        <v>108</v>
      </c>
      <c r="E4" s="8" t="s">
        <v>76</v>
      </c>
      <c r="F4" s="31">
        <f>EMCs!$B$8</f>
        <v>0.70945030562392009</v>
      </c>
      <c r="G4" s="31">
        <f>EMCs!$C$8</f>
        <v>0.1167055461931156</v>
      </c>
      <c r="H4" s="31">
        <f>ROCs!$B$3</f>
        <v>0.43140989244743805</v>
      </c>
      <c r="I4" s="8">
        <v>3.4882040000000001</v>
      </c>
      <c r="J4" s="34">
        <f>Other!$C$7*H4*I4/12</f>
        <v>7.2357998008159612</v>
      </c>
      <c r="K4" s="8">
        <f t="shared" si="0"/>
        <v>14</v>
      </c>
      <c r="L4" s="8">
        <f>ROUND((2.721*J4*G4)+(Other!$B$7*I4),1)</f>
        <v>3</v>
      </c>
    </row>
    <row r="5" spans="1:12">
      <c r="A5" s="8" t="s">
        <v>65</v>
      </c>
      <c r="B5" s="8" t="s">
        <v>75</v>
      </c>
      <c r="C5" s="8">
        <v>1400</v>
      </c>
      <c r="D5" s="8" t="s">
        <v>108</v>
      </c>
      <c r="E5" s="8" t="s">
        <v>77</v>
      </c>
      <c r="F5" s="31">
        <f>EMCs!$B$8</f>
        <v>0.70945030562392009</v>
      </c>
      <c r="G5" s="31">
        <f>EMCs!$C$8</f>
        <v>0.1167055461931156</v>
      </c>
      <c r="H5" s="31">
        <f>ROCs!$F$3</f>
        <v>0.43140989244743805</v>
      </c>
      <c r="I5" s="8">
        <v>2.1830560000000001</v>
      </c>
      <c r="J5" s="34">
        <f>Other!$C$7*H5*I5/12</f>
        <v>4.5284496462850479</v>
      </c>
      <c r="K5" s="8">
        <f t="shared" si="0"/>
        <v>8.6999999999999993</v>
      </c>
      <c r="L5" s="8">
        <f>ROUND((2.721*J5*G5)+(Other!$B$7*I5),1)</f>
        <v>1.9</v>
      </c>
    </row>
    <row r="6" spans="1:12">
      <c r="A6" s="8" t="s">
        <v>65</v>
      </c>
      <c r="B6" s="8" t="s">
        <v>75</v>
      </c>
      <c r="C6" s="8">
        <v>1760</v>
      </c>
      <c r="D6" s="8" t="s">
        <v>125</v>
      </c>
      <c r="E6" s="8" t="s">
        <v>76</v>
      </c>
      <c r="F6" s="31">
        <f>EMCs!$B$8</f>
        <v>0.70945030562392009</v>
      </c>
      <c r="G6" s="31">
        <f>EMCs!$C$8</f>
        <v>0.1167055461931156</v>
      </c>
      <c r="H6" s="31">
        <f>ROCs!$B$12</f>
        <v>0.34081381503347608</v>
      </c>
      <c r="I6" s="8">
        <v>1.2246E-2</v>
      </c>
      <c r="J6" s="34">
        <f>Other!$C$7*H6*I6/12</f>
        <v>2.0068088748543916E-2</v>
      </c>
      <c r="K6" s="8">
        <f t="shared" si="0"/>
        <v>0</v>
      </c>
      <c r="L6" s="8">
        <f>ROUND((2.721*J6*G6)+(Other!$B$7*I6),1)</f>
        <v>0</v>
      </c>
    </row>
    <row r="7" spans="1:12">
      <c r="A7" s="8" t="s">
        <v>65</v>
      </c>
      <c r="B7" s="8" t="s">
        <v>75</v>
      </c>
      <c r="C7" s="8">
        <v>1760</v>
      </c>
      <c r="D7" s="8" t="s">
        <v>125</v>
      </c>
      <c r="E7" s="8" t="s">
        <v>77</v>
      </c>
      <c r="F7" s="31">
        <f>EMCs!$B$8</f>
        <v>0.70945030562392009</v>
      </c>
      <c r="G7" s="31">
        <f>EMCs!$C$8</f>
        <v>0.1167055461931156</v>
      </c>
      <c r="H7" s="31">
        <f>ROCs!$F$12</f>
        <v>0.34081381503347608</v>
      </c>
      <c r="I7" s="8">
        <v>1.6463019999999999</v>
      </c>
      <c r="J7" s="34">
        <f>Other!$C$7*H7*I7/12</f>
        <v>2.6978715207337376</v>
      </c>
      <c r="K7" s="8">
        <f t="shared" si="0"/>
        <v>5.2</v>
      </c>
      <c r="L7" s="8">
        <f>ROUND((2.721*J7*G7)+(Other!$B$7*I7),1)</f>
        <v>1.2</v>
      </c>
    </row>
    <row r="8" spans="1:12">
      <c r="A8" s="8" t="s">
        <v>65</v>
      </c>
      <c r="B8" s="8" t="s">
        <v>75</v>
      </c>
      <c r="C8" s="8">
        <v>3100</v>
      </c>
      <c r="D8" s="8" t="s">
        <v>178</v>
      </c>
      <c r="E8" s="8" t="s">
        <v>76</v>
      </c>
      <c r="F8" s="31">
        <f>EMCs!$B$14</f>
        <v>0.69141343344704065</v>
      </c>
      <c r="G8" s="31">
        <f>EMCs!$C$14</f>
        <v>3.5859246036990831E-2</v>
      </c>
      <c r="H8" s="31">
        <f>ROCs!$B$13</f>
        <v>0.26229721460804234</v>
      </c>
      <c r="I8" s="8">
        <v>38.838787000000004</v>
      </c>
      <c r="J8" s="34">
        <f>Other!$C$7*H8*I8/12</f>
        <v>48.983961328244675</v>
      </c>
      <c r="K8" s="8">
        <f t="shared" si="0"/>
        <v>92.2</v>
      </c>
      <c r="L8" s="8">
        <f>ROUND((2.721*J8*G8)+(Other!$B$7*I8),1)</f>
        <v>12.2</v>
      </c>
    </row>
    <row r="9" spans="1:12">
      <c r="A9" s="8" t="s">
        <v>65</v>
      </c>
      <c r="B9" s="8" t="s">
        <v>75</v>
      </c>
      <c r="C9" s="8">
        <v>3100</v>
      </c>
      <c r="D9" s="8" t="s">
        <v>178</v>
      </c>
      <c r="E9" s="8" t="s">
        <v>77</v>
      </c>
      <c r="F9" s="31">
        <f>EMCs!$B$14</f>
        <v>0.69141343344704065</v>
      </c>
      <c r="G9" s="31">
        <f>EMCs!$C$14</f>
        <v>3.5859246036990831E-2</v>
      </c>
      <c r="H9" s="31">
        <f>ROCs!$F$13</f>
        <v>0.26229721460804234</v>
      </c>
      <c r="I9" s="8">
        <v>4.6414520000000001</v>
      </c>
      <c r="J9" s="34">
        <f>Other!$C$7*H9*I9/12</f>
        <v>5.8538570031783932</v>
      </c>
      <c r="K9" s="8">
        <f t="shared" si="0"/>
        <v>11</v>
      </c>
      <c r="L9" s="8">
        <f>ROUND((2.721*J9*G9)+(Other!$B$7*I9),1)</f>
        <v>1.5</v>
      </c>
    </row>
    <row r="10" spans="1:12">
      <c r="A10" s="8" t="s">
        <v>65</v>
      </c>
      <c r="B10" s="8" t="s">
        <v>75</v>
      </c>
      <c r="C10" s="8">
        <v>4110</v>
      </c>
      <c r="D10" s="8" t="s">
        <v>180</v>
      </c>
      <c r="E10" s="8" t="s">
        <v>76</v>
      </c>
      <c r="F10" s="31">
        <f>EMCs!$B$14</f>
        <v>0.69141343344704065</v>
      </c>
      <c r="G10" s="31">
        <f>EMCs!$C$14</f>
        <v>3.5859246036990831E-2</v>
      </c>
      <c r="H10" s="31">
        <f>ROCs!$B$13</f>
        <v>0.26229721460804234</v>
      </c>
      <c r="I10" s="8">
        <v>0.105584</v>
      </c>
      <c r="J10" s="34">
        <f>Other!$C$7*H10*I10/12</f>
        <v>0.13316385429033573</v>
      </c>
      <c r="K10" s="8">
        <f t="shared" si="0"/>
        <v>0.3</v>
      </c>
      <c r="L10" s="8">
        <f>ROUND((2.721*J10*G10)+(Other!$B$7*I10),1)</f>
        <v>0</v>
      </c>
    </row>
    <row r="11" spans="1:12">
      <c r="A11" s="8" t="s">
        <v>65</v>
      </c>
      <c r="B11" s="8" t="s">
        <v>75</v>
      </c>
      <c r="C11" s="8">
        <v>4110</v>
      </c>
      <c r="D11" s="8" t="s">
        <v>180</v>
      </c>
      <c r="E11" s="8" t="s">
        <v>77</v>
      </c>
      <c r="F11" s="31">
        <f>EMCs!$B$14</f>
        <v>0.69141343344704065</v>
      </c>
      <c r="G11" s="31">
        <f>EMCs!$C$14</f>
        <v>3.5859246036990831E-2</v>
      </c>
      <c r="H11" s="31">
        <f>ROCs!$F$13</f>
        <v>0.26229721460804234</v>
      </c>
      <c r="I11" s="8">
        <v>13.908968</v>
      </c>
      <c r="J11" s="34">
        <f>Other!$C$7*H11*I11/12</f>
        <v>17.542163472504757</v>
      </c>
      <c r="K11" s="8">
        <f t="shared" si="0"/>
        <v>33</v>
      </c>
      <c r="L11" s="8">
        <f>ROUND((2.721*J11*G11)+(Other!$B$7*I11),1)</f>
        <v>4.4000000000000004</v>
      </c>
    </row>
    <row r="12" spans="1:12">
      <c r="A12" s="8" t="s">
        <v>65</v>
      </c>
      <c r="B12" s="8" t="s">
        <v>75</v>
      </c>
      <c r="C12" s="8">
        <v>5300</v>
      </c>
      <c r="D12" s="8" t="s">
        <v>199</v>
      </c>
      <c r="E12" s="8" t="s">
        <v>77</v>
      </c>
      <c r="F12" s="31">
        <f>EMCs!$B$16</f>
        <v>0.50503242095262102</v>
      </c>
      <c r="G12" s="31">
        <f>EMCs!$C$16</f>
        <v>6.8458560616073402E-2</v>
      </c>
      <c r="H12" s="31">
        <f>ROCs!$B$15</f>
        <v>5.2632006878587441E-2</v>
      </c>
      <c r="I12" s="8">
        <v>6.1139590000000004</v>
      </c>
      <c r="J12" s="34">
        <f>Other!$C$7*H12*I12/12</f>
        <v>1.5472732570561896</v>
      </c>
      <c r="K12" s="8">
        <f t="shared" si="0"/>
        <v>2.1</v>
      </c>
      <c r="L12" s="8">
        <f>ROUND((2.721*J12*G12)+(Other!$B$7*I12),1)</f>
        <v>1.5</v>
      </c>
    </row>
    <row r="13" spans="1:12">
      <c r="I13" s="8">
        <f t="shared" ref="I13:K13" si="1">SUM(I2:I12)</f>
        <v>70.980885999999998</v>
      </c>
      <c r="J13" s="8">
        <f t="shared" si="1"/>
        <v>88.622684872113368</v>
      </c>
      <c r="K13" s="8">
        <f t="shared" si="1"/>
        <v>166.8</v>
      </c>
      <c r="L13">
        <f>SUM(L2:L12)</f>
        <v>25.799999999999997</v>
      </c>
    </row>
  </sheetData>
  <sortState ref="A2:F12">
    <sortCondition ref="C2:C12"/>
    <sortCondition ref="E2:E12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20"/>
  <sheetViews>
    <sheetView workbookViewId="0">
      <selection activeCell="J1" sqref="J1:L2"/>
    </sheetView>
  </sheetViews>
  <sheetFormatPr defaultRowHeight="15"/>
  <cols>
    <col min="1" max="1" width="17.7109375" bestFit="1" customWidth="1"/>
    <col min="2" max="2" width="13.42578125" bestFit="1" customWidth="1"/>
    <col min="3" max="3" width="7.85546875" bestFit="1" customWidth="1"/>
    <col min="4" max="4" width="39.5703125" style="8" bestFit="1" customWidth="1"/>
    <col min="5" max="5" width="8.140625" bestFit="1" customWidth="1"/>
    <col min="6" max="8" width="8.140625" style="8" customWidth="1"/>
    <col min="9" max="9" width="11" bestFit="1" customWidth="1"/>
    <col min="10" max="10" width="12.5703125" customWidth="1"/>
  </cols>
  <sheetData>
    <row r="1" spans="1:12">
      <c r="A1" s="8" t="s">
        <v>71</v>
      </c>
      <c r="B1" s="8" t="s">
        <v>92</v>
      </c>
      <c r="C1" s="8" t="s">
        <v>72</v>
      </c>
      <c r="D1" s="8" t="s">
        <v>94</v>
      </c>
      <c r="E1" s="8" t="s">
        <v>73</v>
      </c>
      <c r="F1" s="8" t="s">
        <v>129</v>
      </c>
      <c r="G1" s="8" t="s">
        <v>130</v>
      </c>
      <c r="H1" s="8" t="s">
        <v>131</v>
      </c>
      <c r="I1" s="8" t="s">
        <v>99</v>
      </c>
      <c r="J1" s="35" t="s">
        <v>189</v>
      </c>
      <c r="K1" s="36" t="s">
        <v>190</v>
      </c>
      <c r="L1" s="36" t="s">
        <v>191</v>
      </c>
    </row>
    <row r="2" spans="1:12">
      <c r="A2" s="8" t="s">
        <v>67</v>
      </c>
      <c r="B2" s="8" t="s">
        <v>75</v>
      </c>
      <c r="C2" s="8">
        <v>1210</v>
      </c>
      <c r="D2" s="8" t="s">
        <v>132</v>
      </c>
      <c r="E2" s="8" t="s">
        <v>76</v>
      </c>
      <c r="F2" s="31">
        <f>EMCs!$B$13</f>
        <v>1.2445441802046733</v>
      </c>
      <c r="G2" s="31">
        <f>EMCs!$C$13</f>
        <v>0.21319951734720002</v>
      </c>
      <c r="H2" s="31">
        <f>ROCs!$B$11</f>
        <v>0.28818180815488864</v>
      </c>
      <c r="I2" s="8">
        <v>187.18447699999999</v>
      </c>
      <c r="J2" s="34">
        <f>Other!$C$7*H2*I2/12</f>
        <v>259.37669933586164</v>
      </c>
      <c r="K2" s="8">
        <f>ROUND(2.721*J2*F2,1)</f>
        <v>878.4</v>
      </c>
      <c r="L2" s="8">
        <f>ROUND((2.721*J2*G2)+(Other!$B$7*I2),1)</f>
        <v>186.4</v>
      </c>
    </row>
    <row r="3" spans="1:12">
      <c r="A3" s="8" t="s">
        <v>67</v>
      </c>
      <c r="B3" s="8" t="s">
        <v>75</v>
      </c>
      <c r="C3" s="8">
        <v>1210</v>
      </c>
      <c r="D3" s="8" t="s">
        <v>132</v>
      </c>
      <c r="E3" s="8" t="s">
        <v>77</v>
      </c>
      <c r="F3" s="31">
        <f>EMCs!$B$13</f>
        <v>1.2445441802046733</v>
      </c>
      <c r="G3" s="31">
        <f>EMCs!$C$13</f>
        <v>0.21319951734720002</v>
      </c>
      <c r="H3" s="31">
        <f>ROCs!$F$11</f>
        <v>0.28818180815488864</v>
      </c>
      <c r="I3" s="8">
        <v>8.2621090000000006</v>
      </c>
      <c r="J3" s="34">
        <f>Other!$C$7*H3*I3/12</f>
        <v>11.448591231061947</v>
      </c>
      <c r="K3" s="8">
        <f t="shared" ref="K3:K19" si="0">ROUND(2.721*J3*F3,1)</f>
        <v>38.799999999999997</v>
      </c>
      <c r="L3" s="8">
        <f>ROUND((2.721*J3*G3)+(Other!$B$7*I3),1)</f>
        <v>8.1999999999999993</v>
      </c>
    </row>
    <row r="4" spans="1:12">
      <c r="A4" s="8" t="s">
        <v>67</v>
      </c>
      <c r="B4" s="8" t="s">
        <v>75</v>
      </c>
      <c r="C4" s="8">
        <v>1210</v>
      </c>
      <c r="D4" s="8" t="s">
        <v>132</v>
      </c>
      <c r="E4" s="8" t="s">
        <v>32</v>
      </c>
      <c r="F4" s="31">
        <f>EMCs!$B$13</f>
        <v>1.2445441802046733</v>
      </c>
      <c r="G4" s="31">
        <f>EMCs!$C$13</f>
        <v>0.21319951734720002</v>
      </c>
      <c r="H4" s="31">
        <f>ROCs!$E$11</f>
        <v>0.28818180815488864</v>
      </c>
      <c r="I4" s="8">
        <v>0.67117199999999999</v>
      </c>
      <c r="J4" s="34">
        <f>Other!$C$7*H4*I4/12</f>
        <v>0.93002572027726915</v>
      </c>
      <c r="K4" s="8">
        <f t="shared" si="0"/>
        <v>3.1</v>
      </c>
      <c r="L4" s="8">
        <f>ROUND((2.721*J4*G4)+(Other!$B$7*I4),1)</f>
        <v>0.7</v>
      </c>
    </row>
    <row r="5" spans="1:12">
      <c r="A5" s="8" t="s">
        <v>67</v>
      </c>
      <c r="B5" s="8" t="s">
        <v>75</v>
      </c>
      <c r="C5" s="8">
        <v>1310</v>
      </c>
      <c r="D5" s="8" t="s">
        <v>172</v>
      </c>
      <c r="E5" s="8" t="s">
        <v>76</v>
      </c>
      <c r="F5" s="31">
        <f>EMCs!$B$13</f>
        <v>1.2445441802046733</v>
      </c>
      <c r="G5" s="31">
        <f>EMCs!$C$13</f>
        <v>0.21319951734720002</v>
      </c>
      <c r="H5" s="31">
        <f>ROCs!$B$5</f>
        <v>0.39344582191206351</v>
      </c>
      <c r="I5" s="8">
        <v>6.9516530000000003</v>
      </c>
      <c r="J5" s="34">
        <f>Other!$C$7*H5*I5/12</f>
        <v>13.15126686575109</v>
      </c>
      <c r="K5" s="8">
        <f t="shared" si="0"/>
        <v>44.5</v>
      </c>
      <c r="L5" s="8">
        <f>ROUND((2.721*J5*G5)+(Other!$B$7*I5),1)</f>
        <v>9</v>
      </c>
    </row>
    <row r="6" spans="1:12">
      <c r="A6" s="8" t="s">
        <v>67</v>
      </c>
      <c r="B6" s="8" t="s">
        <v>75</v>
      </c>
      <c r="C6" s="8">
        <v>1310</v>
      </c>
      <c r="D6" s="8" t="s">
        <v>172</v>
      </c>
      <c r="E6" s="8" t="s">
        <v>32</v>
      </c>
      <c r="F6" s="31">
        <f>EMCs!$B$13</f>
        <v>1.2445441802046733</v>
      </c>
      <c r="G6" s="31">
        <f>EMCs!$C$13</f>
        <v>0.21319951734720002</v>
      </c>
      <c r="H6" s="31">
        <f>ROCs!$I$5</f>
        <v>0.39344582191206351</v>
      </c>
      <c r="I6" s="8">
        <v>4.3034000000000003E-2</v>
      </c>
      <c r="J6" s="34">
        <f>Other!$C$7*H6*I6/12</f>
        <v>8.1412524229954E-2</v>
      </c>
      <c r="K6" s="8">
        <f t="shared" si="0"/>
        <v>0.3</v>
      </c>
      <c r="L6" s="8">
        <f>ROUND((2.721*J6*G6)+(Other!$B$7*I6),1)</f>
        <v>0.1</v>
      </c>
    </row>
    <row r="7" spans="1:12">
      <c r="A7" s="8" t="s">
        <v>67</v>
      </c>
      <c r="B7" s="8" t="s">
        <v>75</v>
      </c>
      <c r="C7" s="8">
        <v>1330</v>
      </c>
      <c r="D7" s="8" t="s">
        <v>174</v>
      </c>
      <c r="E7" s="8" t="s">
        <v>76</v>
      </c>
      <c r="F7" s="31">
        <f>EMCs!$B$10</f>
        <v>1.3948514483453343</v>
      </c>
      <c r="G7" s="31">
        <f>EMCs!$C$10</f>
        <v>0.33903287162245876</v>
      </c>
      <c r="H7" s="31">
        <f>ROCs!$B$5</f>
        <v>0.39344582191206351</v>
      </c>
      <c r="I7" s="8">
        <v>52.070790000000002</v>
      </c>
      <c r="J7" s="34">
        <f>Other!$C$7*H7*I7/12</f>
        <v>98.508492181713223</v>
      </c>
      <c r="K7" s="8">
        <f t="shared" si="0"/>
        <v>373.9</v>
      </c>
      <c r="L7" s="8">
        <f>ROUND((2.721*J7*G7)+(Other!$B$7*I7),1)</f>
        <v>100.9</v>
      </c>
    </row>
    <row r="8" spans="1:12">
      <c r="A8" s="8" t="s">
        <v>67</v>
      </c>
      <c r="B8" s="8" t="s">
        <v>75</v>
      </c>
      <c r="C8" s="8">
        <v>1330</v>
      </c>
      <c r="D8" s="8" t="s">
        <v>174</v>
      </c>
      <c r="E8" s="8" t="s">
        <v>77</v>
      </c>
      <c r="F8" s="31">
        <f>EMCs!$B$10</f>
        <v>1.3948514483453343</v>
      </c>
      <c r="G8" s="31">
        <f>EMCs!$C$10</f>
        <v>0.33903287162245876</v>
      </c>
      <c r="H8" s="31">
        <f>ROCs!$F$5</f>
        <v>0.39344582191206351</v>
      </c>
      <c r="I8" s="8">
        <v>5.9608020000000002</v>
      </c>
      <c r="J8" s="34">
        <f>Other!$C$7*H8*I8/12</f>
        <v>11.276756454314222</v>
      </c>
      <c r="K8" s="8">
        <f t="shared" si="0"/>
        <v>42.8</v>
      </c>
      <c r="L8" s="8">
        <f>ROUND((2.721*J8*G8)+(Other!$B$7*I8),1)</f>
        <v>11.5</v>
      </c>
    </row>
    <row r="9" spans="1:12">
      <c r="A9" s="8" t="s">
        <v>67</v>
      </c>
      <c r="B9" s="8" t="s">
        <v>75</v>
      </c>
      <c r="C9" s="8">
        <v>1330</v>
      </c>
      <c r="D9" s="8" t="s">
        <v>174</v>
      </c>
      <c r="E9" s="8" t="s">
        <v>32</v>
      </c>
      <c r="F9" s="31">
        <f>EMCs!$B$10</f>
        <v>1.3948514483453343</v>
      </c>
      <c r="G9" s="31">
        <f>EMCs!$C$10</f>
        <v>0.33903287162245876</v>
      </c>
      <c r="H9" s="31">
        <f>ROCs!$I$5</f>
        <v>0.39344582191206351</v>
      </c>
      <c r="I9" s="8">
        <v>44.242806000000002</v>
      </c>
      <c r="J9" s="34">
        <f>Other!$C$7*H9*I9/12</f>
        <v>83.699365977509743</v>
      </c>
      <c r="K9" s="8">
        <f t="shared" si="0"/>
        <v>317.7</v>
      </c>
      <c r="L9" s="8">
        <f>ROUND((2.721*J9*G9)+(Other!$B$7*I9),1)</f>
        <v>85.7</v>
      </c>
    </row>
    <row r="10" spans="1:12">
      <c r="A10" s="8" t="s">
        <v>67</v>
      </c>
      <c r="B10" s="8" t="s">
        <v>75</v>
      </c>
      <c r="C10" s="8">
        <v>1400</v>
      </c>
      <c r="D10" s="8" t="s">
        <v>108</v>
      </c>
      <c r="E10" s="8" t="s">
        <v>76</v>
      </c>
      <c r="F10" s="31">
        <f>EMCs!$B$8</f>
        <v>0.70945030562392009</v>
      </c>
      <c r="G10" s="31">
        <f>EMCs!$C$8</f>
        <v>0.1167055461931156</v>
      </c>
      <c r="H10" s="31">
        <f>ROCs!$B$3</f>
        <v>0.43140989244743805</v>
      </c>
      <c r="I10" s="8">
        <v>9.6601079999999993</v>
      </c>
      <c r="J10" s="34">
        <f>Other!$C$7*H10*I10/12</f>
        <v>20.038566420501972</v>
      </c>
      <c r="K10" s="8">
        <f t="shared" si="0"/>
        <v>38.700000000000003</v>
      </c>
      <c r="L10" s="8">
        <f>ROUND((2.721*J10*G10)+(Other!$B$7*I10),1)</f>
        <v>8.1999999999999993</v>
      </c>
    </row>
    <row r="11" spans="1:12">
      <c r="A11" s="8" t="s">
        <v>67</v>
      </c>
      <c r="B11" s="8" t="s">
        <v>75</v>
      </c>
      <c r="C11" s="8">
        <v>1400</v>
      </c>
      <c r="D11" s="8" t="s">
        <v>108</v>
      </c>
      <c r="E11" s="8" t="s">
        <v>32</v>
      </c>
      <c r="F11" s="31">
        <f>EMCs!$B$8</f>
        <v>0.70945030562392009</v>
      </c>
      <c r="G11" s="31">
        <f>EMCs!$C$8</f>
        <v>0.1167055461931156</v>
      </c>
      <c r="H11" s="31">
        <f>ROCs!$I$3</f>
        <v>0.43140989244743805</v>
      </c>
      <c r="I11" s="8">
        <v>0.462561</v>
      </c>
      <c r="J11" s="34">
        <f>Other!$C$7*H11*I11/12</f>
        <v>0.95951922297699088</v>
      </c>
      <c r="K11" s="8">
        <f t="shared" si="0"/>
        <v>1.9</v>
      </c>
      <c r="L11" s="8">
        <f>ROUND((2.721*J11*G11)+(Other!$B$7*I11),1)</f>
        <v>0.4</v>
      </c>
    </row>
    <row r="12" spans="1:12">
      <c r="A12" s="8" t="s">
        <v>67</v>
      </c>
      <c r="B12" s="8" t="s">
        <v>75</v>
      </c>
      <c r="C12" s="8">
        <v>1411</v>
      </c>
      <c r="D12" s="8" t="s">
        <v>175</v>
      </c>
      <c r="E12" s="8" t="s">
        <v>76</v>
      </c>
      <c r="F12" s="31">
        <f>EMCs!$B$4</f>
        <v>1.4429497741503459</v>
      </c>
      <c r="G12" s="31">
        <f>EMCs!$C$4</f>
        <v>0.22493527059566973</v>
      </c>
      <c r="H12" s="31">
        <f>ROCs!$B$3</f>
        <v>0.43140989244743805</v>
      </c>
      <c r="I12" s="8">
        <v>17.371300999999999</v>
      </c>
      <c r="J12" s="34">
        <f>Other!$C$7*H12*I12/12</f>
        <v>36.034376520327967</v>
      </c>
      <c r="K12" s="8">
        <f t="shared" si="0"/>
        <v>141.5</v>
      </c>
      <c r="L12" s="8">
        <f>ROUND((2.721*J12*G12)+(Other!$B$7*I12),1)</f>
        <v>25.4</v>
      </c>
    </row>
    <row r="13" spans="1:12">
      <c r="A13" s="8" t="s">
        <v>67</v>
      </c>
      <c r="B13" s="8" t="s">
        <v>75</v>
      </c>
      <c r="C13" s="8">
        <v>1411</v>
      </c>
      <c r="D13" s="8" t="s">
        <v>175</v>
      </c>
      <c r="E13" s="8" t="s">
        <v>77</v>
      </c>
      <c r="F13" s="31">
        <f>EMCs!$B$4</f>
        <v>1.4429497741503459</v>
      </c>
      <c r="G13" s="31">
        <f>EMCs!$C$4</f>
        <v>0.22493527059566973</v>
      </c>
      <c r="H13" s="31">
        <f>ROCs!$F$3</f>
        <v>0.43140989244743805</v>
      </c>
      <c r="I13" s="8">
        <v>0.98148899999999994</v>
      </c>
      <c r="J13" s="34">
        <f>Other!$C$7*H13*I13/12</f>
        <v>2.0359640407221185</v>
      </c>
      <c r="K13" s="8">
        <f t="shared" si="0"/>
        <v>8</v>
      </c>
      <c r="L13" s="8">
        <f>ROUND((2.721*J13*G13)+(Other!$B$7*I13),1)</f>
        <v>1.4</v>
      </c>
    </row>
    <row r="14" spans="1:12">
      <c r="A14" s="8" t="s">
        <v>67</v>
      </c>
      <c r="B14" s="8" t="s">
        <v>75</v>
      </c>
      <c r="C14" s="8">
        <v>1411</v>
      </c>
      <c r="D14" s="8" t="s">
        <v>175</v>
      </c>
      <c r="E14" s="8" t="s">
        <v>32</v>
      </c>
      <c r="F14" s="31">
        <f>EMCs!$B$4</f>
        <v>1.4429497741503459</v>
      </c>
      <c r="G14" s="31">
        <f>EMCs!$C$4</f>
        <v>0.22493527059566973</v>
      </c>
      <c r="H14" s="31">
        <f>ROCs!$I$3</f>
        <v>0.43140989244743805</v>
      </c>
      <c r="I14" s="8">
        <v>0.42008000000000001</v>
      </c>
      <c r="J14" s="34">
        <f>Other!$C$7*H14*I14/12</f>
        <v>0.87139822680289603</v>
      </c>
      <c r="K14" s="8">
        <f t="shared" si="0"/>
        <v>3.4</v>
      </c>
      <c r="L14" s="8">
        <f>ROUND((2.721*J14*G14)+(Other!$B$7*I14),1)</f>
        <v>0.6</v>
      </c>
    </row>
    <row r="15" spans="1:12">
      <c r="A15" s="8" t="s">
        <v>67</v>
      </c>
      <c r="B15" s="8" t="s">
        <v>75</v>
      </c>
      <c r="C15" s="8">
        <v>5110</v>
      </c>
      <c r="D15" s="8" t="s">
        <v>184</v>
      </c>
      <c r="E15" s="8" t="s">
        <v>76</v>
      </c>
      <c r="F15" s="31">
        <f>EMCs!$B$16</f>
        <v>0.50503242095262102</v>
      </c>
      <c r="G15" s="31">
        <f>EMCs!$C$16</f>
        <v>6.8458560616073402E-2</v>
      </c>
      <c r="H15" s="31">
        <f>ROCs!$B$15</f>
        <v>5.2632006878587441E-2</v>
      </c>
      <c r="I15" s="8">
        <v>0.359846</v>
      </c>
      <c r="J15" s="34">
        <f>Other!$C$7*H15*I15/12</f>
        <v>9.1067030782941386E-2</v>
      </c>
      <c r="K15" s="8">
        <f t="shared" si="0"/>
        <v>0.1</v>
      </c>
      <c r="L15" s="8">
        <f>ROUND((2.721*J15*G15)+(Other!$B$7*I15),1)</f>
        <v>0.1</v>
      </c>
    </row>
    <row r="16" spans="1:12">
      <c r="A16" s="8" t="s">
        <v>67</v>
      </c>
      <c r="B16" s="8" t="s">
        <v>75</v>
      </c>
      <c r="C16" s="8">
        <v>5110</v>
      </c>
      <c r="D16" s="8" t="s">
        <v>184</v>
      </c>
      <c r="E16" s="8" t="s">
        <v>32</v>
      </c>
      <c r="F16" s="31">
        <f>EMCs!$B$16</f>
        <v>0.50503242095262102</v>
      </c>
      <c r="G16" s="31">
        <f>EMCs!$C$16</f>
        <v>6.8458560616073402E-2</v>
      </c>
      <c r="H16" s="31">
        <f>ROCs!$I$15</f>
        <v>5.2632006878587441E-2</v>
      </c>
      <c r="I16" s="8">
        <v>0.38511899999999999</v>
      </c>
      <c r="J16" s="34">
        <f>Other!$C$7*H16*I16/12</f>
        <v>9.7462925329434277E-2</v>
      </c>
      <c r="K16" s="8">
        <f t="shared" si="0"/>
        <v>0.1</v>
      </c>
      <c r="L16" s="8">
        <f>ROUND((2.721*J16*G16)+(Other!$B$7*I16),1)</f>
        <v>0.1</v>
      </c>
    </row>
    <row r="17" spans="1:12">
      <c r="A17" s="8" t="s">
        <v>67</v>
      </c>
      <c r="B17" s="8" t="s">
        <v>75</v>
      </c>
      <c r="C17" s="8">
        <v>5300</v>
      </c>
      <c r="D17" s="8" t="s">
        <v>199</v>
      </c>
      <c r="E17" s="8" t="s">
        <v>76</v>
      </c>
      <c r="F17" s="31">
        <f>EMCs!$B$16</f>
        <v>0.50503242095262102</v>
      </c>
      <c r="G17" s="31">
        <f>EMCs!$C$16</f>
        <v>6.8458560616073402E-2</v>
      </c>
      <c r="H17" s="31">
        <f>ROCs!$B$15</f>
        <v>5.2632006878587441E-2</v>
      </c>
      <c r="I17" s="8">
        <v>0.22722300000000001</v>
      </c>
      <c r="J17" s="34">
        <f>Other!$C$7*H17*I17/12</f>
        <v>5.7503832015896504E-2</v>
      </c>
      <c r="K17" s="8">
        <f t="shared" si="0"/>
        <v>0.1</v>
      </c>
      <c r="L17" s="8">
        <f>ROUND((2.721*J17*G17)+(Other!$B$7*I17),1)</f>
        <v>0.1</v>
      </c>
    </row>
    <row r="18" spans="1:12">
      <c r="A18" s="8" t="s">
        <v>67</v>
      </c>
      <c r="B18" s="8" t="s">
        <v>75</v>
      </c>
      <c r="C18" s="8">
        <v>5300</v>
      </c>
      <c r="D18" s="8" t="s">
        <v>199</v>
      </c>
      <c r="E18" s="8" t="s">
        <v>77</v>
      </c>
      <c r="F18" s="31">
        <f>EMCs!$B$16</f>
        <v>0.50503242095262102</v>
      </c>
      <c r="G18" s="31">
        <f>EMCs!$C$16</f>
        <v>6.8458560616073402E-2</v>
      </c>
      <c r="H18" s="31">
        <f>ROCs!$F$5</f>
        <v>0.39344582191206351</v>
      </c>
      <c r="I18" s="8">
        <v>0.195524</v>
      </c>
      <c r="J18" s="34">
        <f>Other!$C$7*H18*I18/12</f>
        <v>0.36989595174832751</v>
      </c>
      <c r="K18" s="8">
        <f t="shared" si="0"/>
        <v>0.5</v>
      </c>
      <c r="L18" s="8">
        <f>ROUND((2.721*J18*G18)+(Other!$B$7*I18),1)</f>
        <v>0.1</v>
      </c>
    </row>
    <row r="19" spans="1:12">
      <c r="A19" s="8" t="s">
        <v>67</v>
      </c>
      <c r="B19" s="8" t="s">
        <v>75</v>
      </c>
      <c r="C19" s="8">
        <v>5300</v>
      </c>
      <c r="D19" s="8" t="s">
        <v>199</v>
      </c>
      <c r="E19" s="8" t="s">
        <v>32</v>
      </c>
      <c r="F19" s="31">
        <f>EMCs!$B$16</f>
        <v>0.50503242095262102</v>
      </c>
      <c r="G19" s="31">
        <f>EMCs!$C$16</f>
        <v>6.8458560616073402E-2</v>
      </c>
      <c r="H19" s="31">
        <f>ROCs!$I$15</f>
        <v>5.2632006878587441E-2</v>
      </c>
      <c r="I19" s="8">
        <v>4.3461860000000003</v>
      </c>
      <c r="J19" s="34">
        <f>Other!$C$7*H19*I19/12</f>
        <v>1.0998989963773085</v>
      </c>
      <c r="K19" s="8">
        <f t="shared" si="0"/>
        <v>1.5</v>
      </c>
      <c r="L19" s="8">
        <f>ROUND((2.721*J19*G19)+(Other!$B$7*I19),1)</f>
        <v>1</v>
      </c>
    </row>
    <row r="20" spans="1:12">
      <c r="I20" s="8">
        <f t="shared" ref="I20:K20" si="1">SUM(I2:I19)</f>
        <v>339.79627999999991</v>
      </c>
      <c r="J20" s="8">
        <f t="shared" si="1"/>
        <v>540.12826345830479</v>
      </c>
      <c r="K20" s="8">
        <f t="shared" si="1"/>
        <v>1895.3</v>
      </c>
      <c r="L20">
        <f>SUM(L2:L19)</f>
        <v>439.9</v>
      </c>
    </row>
  </sheetData>
  <sortState ref="A2:F19">
    <sortCondition ref="C2:C19"/>
    <sortCondition ref="E2:E19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L63"/>
  <sheetViews>
    <sheetView workbookViewId="0">
      <pane ySplit="1" topLeftCell="A47" activePane="bottomLeft" state="frozen"/>
      <selection pane="bottomLeft" activeCell="L63" sqref="I63:L63"/>
    </sheetView>
  </sheetViews>
  <sheetFormatPr defaultRowHeight="15"/>
  <cols>
    <col min="1" max="1" width="15.7109375" bestFit="1" customWidth="1"/>
    <col min="2" max="2" width="13.42578125" bestFit="1" customWidth="1"/>
    <col min="3" max="3" width="7.85546875" bestFit="1" customWidth="1"/>
    <col min="4" max="4" width="43.42578125" style="8" bestFit="1" customWidth="1"/>
    <col min="5" max="5" width="8.140625" bestFit="1" customWidth="1"/>
    <col min="6" max="8" width="8.140625" style="31" customWidth="1"/>
    <col min="9" max="9" width="10" bestFit="1" customWidth="1"/>
    <col min="10" max="10" width="13" customWidth="1"/>
  </cols>
  <sheetData>
    <row r="1" spans="1:12">
      <c r="A1" s="8" t="s">
        <v>71</v>
      </c>
      <c r="B1" s="8" t="s">
        <v>92</v>
      </c>
      <c r="C1" s="8" t="s">
        <v>72</v>
      </c>
      <c r="D1" s="8" t="s">
        <v>94</v>
      </c>
      <c r="E1" s="8" t="s">
        <v>73</v>
      </c>
      <c r="F1" s="31" t="s">
        <v>129</v>
      </c>
      <c r="G1" s="31" t="s">
        <v>130</v>
      </c>
      <c r="H1" s="31" t="s">
        <v>131</v>
      </c>
      <c r="I1" s="8" t="s">
        <v>99</v>
      </c>
      <c r="J1" s="35" t="s">
        <v>189</v>
      </c>
      <c r="K1" s="36" t="s">
        <v>190</v>
      </c>
      <c r="L1" s="36" t="s">
        <v>191</v>
      </c>
    </row>
    <row r="2" spans="1:12">
      <c r="A2" s="8" t="s">
        <v>90</v>
      </c>
      <c r="B2" s="8" t="s">
        <v>75</v>
      </c>
      <c r="C2" s="8">
        <v>1210</v>
      </c>
      <c r="D2" s="8" t="s">
        <v>132</v>
      </c>
      <c r="E2" s="8" t="s">
        <v>76</v>
      </c>
      <c r="F2" s="31">
        <f>EMCs!$B$13</f>
        <v>1.2445441802046733</v>
      </c>
      <c r="G2" s="31">
        <f>EMCs!$C$13</f>
        <v>0.21319951734720002</v>
      </c>
      <c r="H2" s="31">
        <f>ROCs!$B$11</f>
        <v>0.28818180815488864</v>
      </c>
      <c r="I2" s="8">
        <v>76.187295000000006</v>
      </c>
      <c r="J2" s="34">
        <f>Other!$C$7*H2*I2/12</f>
        <v>105.570768608273</v>
      </c>
      <c r="K2" s="8">
        <f>ROUND(2.721*J2*F2,1)</f>
        <v>357.5</v>
      </c>
      <c r="L2" s="8">
        <f>ROUND((2.721*J2*G2)+(Other!$B$7*I2),1)</f>
        <v>75.8</v>
      </c>
    </row>
    <row r="3" spans="1:12">
      <c r="A3" s="8" t="s">
        <v>90</v>
      </c>
      <c r="B3" s="8" t="s">
        <v>75</v>
      </c>
      <c r="C3" s="8">
        <v>1210</v>
      </c>
      <c r="D3" s="8" t="s">
        <v>132</v>
      </c>
      <c r="E3" s="8" t="s">
        <v>77</v>
      </c>
      <c r="F3" s="31">
        <f>EMCs!$B$13</f>
        <v>1.2445441802046733</v>
      </c>
      <c r="G3" s="31">
        <f>EMCs!$C$13</f>
        <v>0.21319951734720002</v>
      </c>
      <c r="H3" s="31">
        <f>ROCs!$F$11</f>
        <v>0.28818180815488864</v>
      </c>
      <c r="I3" s="8">
        <v>13.790464999999999</v>
      </c>
      <c r="J3" s="34">
        <f>Other!$C$7*H3*I3/12</f>
        <v>19.109091476675832</v>
      </c>
      <c r="K3" s="8">
        <f t="shared" ref="K3:K62" si="0">ROUND(2.721*J3*F3,1)</f>
        <v>64.7</v>
      </c>
      <c r="L3" s="8">
        <f>ROUND((2.721*J3*G3)+(Other!$B$7*I3),1)</f>
        <v>13.7</v>
      </c>
    </row>
    <row r="4" spans="1:12">
      <c r="A4" s="8" t="s">
        <v>90</v>
      </c>
      <c r="B4" s="8" t="s">
        <v>75</v>
      </c>
      <c r="C4" s="8">
        <v>1210</v>
      </c>
      <c r="D4" s="8" t="s">
        <v>132</v>
      </c>
      <c r="E4" s="8" t="s">
        <v>32</v>
      </c>
      <c r="F4" s="31">
        <f>EMCs!$B$13</f>
        <v>1.2445441802046733</v>
      </c>
      <c r="G4" s="31">
        <f>EMCs!$C$13</f>
        <v>0.21319951734720002</v>
      </c>
      <c r="H4" s="31">
        <f>ROCs!$E$11</f>
        <v>0.28818180815488864</v>
      </c>
      <c r="I4" s="8">
        <v>1.065013</v>
      </c>
      <c r="J4" s="34">
        <f>Other!$C$7*H4*I4/12</f>
        <v>1.4757610305996902</v>
      </c>
      <c r="K4" s="8">
        <f t="shared" si="0"/>
        <v>5</v>
      </c>
      <c r="L4" s="8">
        <f>ROUND((2.721*J4*G4)+(Other!$B$7*I4),1)</f>
        <v>1.1000000000000001</v>
      </c>
    </row>
    <row r="5" spans="1:12">
      <c r="A5" s="8" t="s">
        <v>90</v>
      </c>
      <c r="B5" s="8" t="s">
        <v>75</v>
      </c>
      <c r="C5" s="8">
        <v>1310</v>
      </c>
      <c r="D5" s="8" t="s">
        <v>172</v>
      </c>
      <c r="E5" s="8" t="s">
        <v>76</v>
      </c>
      <c r="F5" s="31">
        <f>EMCs!$B$13</f>
        <v>1.2445441802046733</v>
      </c>
      <c r="G5" s="31">
        <f>EMCs!$C$13</f>
        <v>0.21319951734720002</v>
      </c>
      <c r="H5" s="31">
        <f>ROCs!$B$5</f>
        <v>0.39344582191206351</v>
      </c>
      <c r="I5" s="8">
        <v>0.52077200000000001</v>
      </c>
      <c r="J5" s="34">
        <f>Other!$C$7*H5*I5/12</f>
        <v>0.98520618739326127</v>
      </c>
      <c r="K5" s="8">
        <f t="shared" si="0"/>
        <v>3.3</v>
      </c>
      <c r="L5" s="8">
        <f>ROUND((2.721*J5*G5)+(Other!$B$7*I5),1)</f>
        <v>0.7</v>
      </c>
    </row>
    <row r="6" spans="1:12">
      <c r="A6" s="8" t="s">
        <v>90</v>
      </c>
      <c r="B6" s="8" t="s">
        <v>75</v>
      </c>
      <c r="C6" s="8">
        <v>1310</v>
      </c>
      <c r="D6" s="8" t="s">
        <v>172</v>
      </c>
      <c r="E6" s="8" t="s">
        <v>32</v>
      </c>
      <c r="F6" s="31">
        <f>EMCs!$B$13</f>
        <v>1.2445441802046733</v>
      </c>
      <c r="G6" s="31">
        <f>EMCs!$C$13</f>
        <v>0.21319951734720002</v>
      </c>
      <c r="H6" s="31">
        <f>ROCs!$I$5</f>
        <v>0.39344582191206351</v>
      </c>
      <c r="I6" s="8">
        <v>11.166679</v>
      </c>
      <c r="J6" s="34">
        <f>Other!$C$7*H6*I6/12</f>
        <v>21.125331706455793</v>
      </c>
      <c r="K6" s="8">
        <f t="shared" si="0"/>
        <v>71.5</v>
      </c>
      <c r="L6" s="8">
        <f>ROUND((2.721*J6*G6)+(Other!$B$7*I6),1)</f>
        <v>14.4</v>
      </c>
    </row>
    <row r="7" spans="1:12">
      <c r="A7" s="8" t="s">
        <v>90</v>
      </c>
      <c r="B7" s="8" t="s">
        <v>75</v>
      </c>
      <c r="C7" s="8">
        <v>1320</v>
      </c>
      <c r="D7" s="8" t="s">
        <v>173</v>
      </c>
      <c r="E7" s="8" t="s">
        <v>76</v>
      </c>
      <c r="F7" s="31">
        <f>EMCs!$B$13</f>
        <v>1.2445441802046733</v>
      </c>
      <c r="G7" s="31">
        <f>EMCs!$C$13</f>
        <v>0.21319951734720002</v>
      </c>
      <c r="H7" s="31">
        <f>ROCs!$B$5</f>
        <v>0.39344582191206351</v>
      </c>
      <c r="I7" s="8">
        <v>10.131765</v>
      </c>
      <c r="J7" s="34">
        <f>Other!$C$7*H7*I7/12</f>
        <v>19.16746208938746</v>
      </c>
      <c r="K7" s="8">
        <f t="shared" si="0"/>
        <v>64.900000000000006</v>
      </c>
      <c r="L7" s="8">
        <f>ROUND((2.721*J7*G7)+(Other!$B$7*I7),1)</f>
        <v>13.1</v>
      </c>
    </row>
    <row r="8" spans="1:12">
      <c r="A8" s="8" t="s">
        <v>90</v>
      </c>
      <c r="B8" s="8" t="s">
        <v>75</v>
      </c>
      <c r="C8" s="8">
        <v>1320</v>
      </c>
      <c r="D8" s="8" t="s">
        <v>173</v>
      </c>
      <c r="E8" s="8" t="s">
        <v>77</v>
      </c>
      <c r="F8" s="31">
        <f>EMCs!$B$13</f>
        <v>1.2445441802046733</v>
      </c>
      <c r="G8" s="31">
        <f>EMCs!$C$13</f>
        <v>0.21319951734720002</v>
      </c>
      <c r="H8" s="31">
        <f>ROCs!$F$5</f>
        <v>0.39344582191206351</v>
      </c>
      <c r="I8" s="8">
        <v>18.220285000000001</v>
      </c>
      <c r="J8" s="34">
        <f>Other!$C$7*H8*I8/12</f>
        <v>34.469475160086617</v>
      </c>
      <c r="K8" s="8">
        <f t="shared" si="0"/>
        <v>116.7</v>
      </c>
      <c r="L8" s="8">
        <f>ROUND((2.721*J8*G8)+(Other!$B$7*I8),1)</f>
        <v>23.5</v>
      </c>
    </row>
    <row r="9" spans="1:12">
      <c r="A9" s="8" t="s">
        <v>90</v>
      </c>
      <c r="B9" s="8" t="s">
        <v>75</v>
      </c>
      <c r="C9" s="8">
        <v>1320</v>
      </c>
      <c r="D9" s="8" t="s">
        <v>173</v>
      </c>
      <c r="E9" s="8" t="s">
        <v>32</v>
      </c>
      <c r="F9" s="31">
        <f>EMCs!$B$13</f>
        <v>1.2445441802046733</v>
      </c>
      <c r="G9" s="31">
        <f>EMCs!$C$13</f>
        <v>0.21319951734720002</v>
      </c>
      <c r="H9" s="31">
        <f>ROCs!$I$5</f>
        <v>0.39344582191206351</v>
      </c>
      <c r="I9" s="8">
        <v>14.631233999999999</v>
      </c>
      <c r="J9" s="34">
        <f>Other!$C$7*H9*I9/12</f>
        <v>27.679641505301081</v>
      </c>
      <c r="K9" s="8">
        <f t="shared" si="0"/>
        <v>93.7</v>
      </c>
      <c r="L9" s="8">
        <f>ROUND((2.721*J9*G9)+(Other!$B$7*I9),1)</f>
        <v>18.899999999999999</v>
      </c>
    </row>
    <row r="10" spans="1:12">
      <c r="A10" s="8" t="s">
        <v>90</v>
      </c>
      <c r="B10" s="8" t="s">
        <v>75</v>
      </c>
      <c r="C10" s="8">
        <v>1330</v>
      </c>
      <c r="D10" s="8" t="s">
        <v>174</v>
      </c>
      <c r="E10" s="8" t="s">
        <v>76</v>
      </c>
      <c r="F10" s="31">
        <f>EMCs!$B$10</f>
        <v>1.3948514483453343</v>
      </c>
      <c r="G10" s="31">
        <f>EMCs!$C$10</f>
        <v>0.33903287162245876</v>
      </c>
      <c r="H10" s="31">
        <f>ROCs!$B$5</f>
        <v>0.39344582191206351</v>
      </c>
      <c r="I10" s="8">
        <v>33.158152000000001</v>
      </c>
      <c r="J10" s="34">
        <f>Other!$C$7*H10*I10/12</f>
        <v>62.729210696670016</v>
      </c>
      <c r="K10" s="8">
        <f t="shared" si="0"/>
        <v>238.1</v>
      </c>
      <c r="L10" s="8">
        <f>ROUND((2.721*J10*G10)+(Other!$B$7*I10),1)</f>
        <v>64.2</v>
      </c>
    </row>
    <row r="11" spans="1:12">
      <c r="A11" s="8" t="s">
        <v>90</v>
      </c>
      <c r="B11" s="8" t="s">
        <v>75</v>
      </c>
      <c r="C11" s="8">
        <v>1330</v>
      </c>
      <c r="D11" s="8" t="s">
        <v>174</v>
      </c>
      <c r="E11" s="8" t="s">
        <v>77</v>
      </c>
      <c r="F11" s="31">
        <f>EMCs!$B$10</f>
        <v>1.3948514483453343</v>
      </c>
      <c r="G11" s="31">
        <f>EMCs!$C$10</f>
        <v>0.33903287162245876</v>
      </c>
      <c r="H11" s="31">
        <f>ROCs!$F$5</f>
        <v>0.39344582191206351</v>
      </c>
      <c r="I11" s="8">
        <v>31.791086</v>
      </c>
      <c r="J11" s="34">
        <f>Other!$C$7*H11*I11/12</f>
        <v>60.142969727925625</v>
      </c>
      <c r="K11" s="8">
        <f t="shared" si="0"/>
        <v>228.3</v>
      </c>
      <c r="L11" s="8">
        <f>ROUND((2.721*J11*G11)+(Other!$B$7*I11),1)</f>
        <v>61.6</v>
      </c>
    </row>
    <row r="12" spans="1:12">
      <c r="A12" s="8" t="s">
        <v>90</v>
      </c>
      <c r="B12" s="8" t="s">
        <v>75</v>
      </c>
      <c r="C12" s="8">
        <v>1330</v>
      </c>
      <c r="D12" s="8" t="s">
        <v>174</v>
      </c>
      <c r="E12" s="8" t="s">
        <v>32</v>
      </c>
      <c r="F12" s="31">
        <f>EMCs!$B$10</f>
        <v>1.3948514483453343</v>
      </c>
      <c r="G12" s="31">
        <f>EMCs!$C$10</f>
        <v>0.33903287162245876</v>
      </c>
      <c r="H12" s="31">
        <f>ROCs!$I$5</f>
        <v>0.39344582191206351</v>
      </c>
      <c r="I12" s="8">
        <v>52.365260999999997</v>
      </c>
      <c r="J12" s="34">
        <f>Other!$C$7*H12*I12/12</f>
        <v>99.065577914448227</v>
      </c>
      <c r="K12" s="8">
        <f t="shared" si="0"/>
        <v>376</v>
      </c>
      <c r="L12" s="8">
        <f>ROUND((2.721*J12*G12)+(Other!$B$7*I12),1)</f>
        <v>101.4</v>
      </c>
    </row>
    <row r="13" spans="1:12">
      <c r="A13" s="8" t="s">
        <v>90</v>
      </c>
      <c r="B13" s="8" t="s">
        <v>75</v>
      </c>
      <c r="C13" s="8">
        <v>1400</v>
      </c>
      <c r="D13" s="8" t="s">
        <v>108</v>
      </c>
      <c r="E13" s="8" t="s">
        <v>76</v>
      </c>
      <c r="F13" s="31">
        <f>EMCs!$B$8</f>
        <v>0.70945030562392009</v>
      </c>
      <c r="G13" s="31">
        <f>EMCs!$C$8</f>
        <v>0.1167055461931156</v>
      </c>
      <c r="H13" s="31">
        <f>ROCs!$B$3</f>
        <v>0.43140989244743805</v>
      </c>
      <c r="I13" s="8">
        <v>11.282211</v>
      </c>
      <c r="J13" s="34">
        <f>Other!$C$7*H13*I13/12</f>
        <v>23.403396162197978</v>
      </c>
      <c r="K13" s="8">
        <f t="shared" si="0"/>
        <v>45.2</v>
      </c>
      <c r="L13" s="8">
        <f>ROUND((2.721*J13*G13)+(Other!$B$7*I13),1)</f>
        <v>9.6</v>
      </c>
    </row>
    <row r="14" spans="1:12">
      <c r="A14" s="8" t="s">
        <v>90</v>
      </c>
      <c r="B14" s="8" t="s">
        <v>75</v>
      </c>
      <c r="C14" s="8">
        <v>1400</v>
      </c>
      <c r="D14" s="8" t="s">
        <v>108</v>
      </c>
      <c r="E14" s="8" t="s">
        <v>77</v>
      </c>
      <c r="F14" s="31">
        <f>EMCs!$B$8</f>
        <v>0.70945030562392009</v>
      </c>
      <c r="G14" s="31">
        <f>EMCs!$C$8</f>
        <v>0.1167055461931156</v>
      </c>
      <c r="H14" s="31">
        <f>ROCs!$I$3</f>
        <v>0.43140989244743805</v>
      </c>
      <c r="I14" s="8">
        <v>22.503215000000001</v>
      </c>
      <c r="J14" s="34">
        <f>Other!$C$7*H14*I14/12</f>
        <v>46.679826814807491</v>
      </c>
      <c r="K14" s="8">
        <f t="shared" si="0"/>
        <v>90.1</v>
      </c>
      <c r="L14" s="8">
        <f>ROUND((2.721*J14*G14)+(Other!$B$7*I14),1)</f>
        <v>19.100000000000001</v>
      </c>
    </row>
    <row r="15" spans="1:12">
      <c r="A15" s="8" t="s">
        <v>90</v>
      </c>
      <c r="B15" s="8" t="s">
        <v>75</v>
      </c>
      <c r="C15" s="8">
        <v>1400</v>
      </c>
      <c r="D15" s="8" t="s">
        <v>108</v>
      </c>
      <c r="E15" s="8" t="s">
        <v>32</v>
      </c>
      <c r="F15" s="31">
        <f>EMCs!$B$8</f>
        <v>0.70945030562392009</v>
      </c>
      <c r="G15" s="31">
        <f>EMCs!$C$8</f>
        <v>0.1167055461931156</v>
      </c>
      <c r="H15" s="31">
        <f>ROCs!$I$3</f>
        <v>0.43140989244743805</v>
      </c>
      <c r="I15" s="8">
        <v>4.1256240000000002</v>
      </c>
      <c r="J15" s="34">
        <f>Other!$C$7*H15*I15/12</f>
        <v>8.558039987753455</v>
      </c>
      <c r="K15" s="8">
        <f t="shared" si="0"/>
        <v>16.5</v>
      </c>
      <c r="L15" s="8">
        <f>ROUND((2.721*J15*G15)+(Other!$B$7*I15),1)</f>
        <v>3.5</v>
      </c>
    </row>
    <row r="16" spans="1:12">
      <c r="A16" s="8" t="s">
        <v>90</v>
      </c>
      <c r="B16" s="8" t="s">
        <v>75</v>
      </c>
      <c r="C16" s="8">
        <v>1411</v>
      </c>
      <c r="D16" s="8" t="s">
        <v>175</v>
      </c>
      <c r="E16" s="8" t="s">
        <v>76</v>
      </c>
      <c r="F16" s="31">
        <f>EMCs!$B$4</f>
        <v>1.4429497741503459</v>
      </c>
      <c r="G16" s="31">
        <f>EMCs!$C$4</f>
        <v>0.22493527059566973</v>
      </c>
      <c r="H16" s="31">
        <f>ROCs!$B$3</f>
        <v>0.43140989244743805</v>
      </c>
      <c r="I16" s="8">
        <v>3.231582</v>
      </c>
      <c r="J16" s="34">
        <f>Other!$C$7*H16*I16/12</f>
        <v>6.703472730356494</v>
      </c>
      <c r="K16" s="8">
        <f t="shared" si="0"/>
        <v>26.3</v>
      </c>
      <c r="L16" s="8">
        <f>ROUND((2.721*J16*G16)+(Other!$B$7*I16),1)</f>
        <v>4.7</v>
      </c>
    </row>
    <row r="17" spans="1:12">
      <c r="A17" s="8" t="s">
        <v>90</v>
      </c>
      <c r="B17" s="8" t="s">
        <v>75</v>
      </c>
      <c r="C17" s="8">
        <v>1411</v>
      </c>
      <c r="D17" s="8" t="s">
        <v>175</v>
      </c>
      <c r="E17" s="8" t="s">
        <v>77</v>
      </c>
      <c r="F17" s="31">
        <f>EMCs!$B$4</f>
        <v>1.4429497741503459</v>
      </c>
      <c r="G17" s="31">
        <f>EMCs!$C$4</f>
        <v>0.22493527059566973</v>
      </c>
      <c r="H17" s="31">
        <f>ROCs!$F$3</f>
        <v>0.43140989244743805</v>
      </c>
      <c r="I17" s="8">
        <v>0.27855200000000002</v>
      </c>
      <c r="J17" s="34">
        <f>Other!$C$7*H17*I17/12</f>
        <v>0.57781784153589866</v>
      </c>
      <c r="K17" s="8">
        <f t="shared" si="0"/>
        <v>2.2999999999999998</v>
      </c>
      <c r="L17" s="8">
        <f>ROUND((2.721*J17*G17)+(Other!$B$7*I17),1)</f>
        <v>0.4</v>
      </c>
    </row>
    <row r="18" spans="1:12">
      <c r="A18" s="8" t="s">
        <v>90</v>
      </c>
      <c r="B18" s="8" t="s">
        <v>75</v>
      </c>
      <c r="C18" s="8">
        <v>1411</v>
      </c>
      <c r="D18" s="8" t="s">
        <v>175</v>
      </c>
      <c r="E18" s="8" t="s">
        <v>32</v>
      </c>
      <c r="F18" s="31">
        <f>EMCs!$B$4</f>
        <v>1.4429497741503459</v>
      </c>
      <c r="G18" s="31">
        <f>EMCs!$C$4</f>
        <v>0.22493527059566973</v>
      </c>
      <c r="H18" s="31">
        <f>ROCs!$I$3</f>
        <v>0.43140989244743805</v>
      </c>
      <c r="I18" s="8">
        <v>8.5165729999999993</v>
      </c>
      <c r="J18" s="34">
        <f>Other!$C$7*H18*I18/12</f>
        <v>17.666460223379879</v>
      </c>
      <c r="K18" s="8">
        <f t="shared" si="0"/>
        <v>69.400000000000006</v>
      </c>
      <c r="L18" s="8">
        <f>ROUND((2.721*J18*G18)+(Other!$B$7*I18),1)</f>
        <v>12.4</v>
      </c>
    </row>
    <row r="19" spans="1:12">
      <c r="A19" s="8" t="s">
        <v>90</v>
      </c>
      <c r="B19" s="8" t="s">
        <v>75</v>
      </c>
      <c r="C19" s="8">
        <v>1490</v>
      </c>
      <c r="D19" s="8" t="s">
        <v>120</v>
      </c>
      <c r="E19" s="8" t="s">
        <v>76</v>
      </c>
      <c r="F19" s="31">
        <f>EMCs!$B$4</f>
        <v>1.4429497741503459</v>
      </c>
      <c r="G19" s="31">
        <f>EMCs!$C$4</f>
        <v>0.22493527059566973</v>
      </c>
      <c r="H19" s="31">
        <f>ROCs!$B$3</f>
        <v>0.43140989244743805</v>
      </c>
      <c r="I19" s="8">
        <v>0.96582199999999996</v>
      </c>
      <c r="J19" s="34">
        <f>Other!$C$7*H19*I19/12</f>
        <v>2.0034650023977014</v>
      </c>
      <c r="K19" s="8">
        <f t="shared" si="0"/>
        <v>7.9</v>
      </c>
      <c r="L19" s="8">
        <f>ROUND((2.721*J19*G19)+(Other!$B$7*I19),1)</f>
        <v>1.4</v>
      </c>
    </row>
    <row r="20" spans="1:12">
      <c r="A20" s="8" t="s">
        <v>90</v>
      </c>
      <c r="B20" s="8" t="s">
        <v>75</v>
      </c>
      <c r="C20" s="8">
        <v>1490</v>
      </c>
      <c r="D20" s="8" t="s">
        <v>120</v>
      </c>
      <c r="E20" s="8" t="s">
        <v>77</v>
      </c>
      <c r="F20" s="31">
        <f>EMCs!$B$4</f>
        <v>1.4429497741503459</v>
      </c>
      <c r="G20" s="31">
        <f>EMCs!$C$4</f>
        <v>0.22493527059566973</v>
      </c>
      <c r="H20" s="31">
        <f>ROCs!$F$3</f>
        <v>0.43140989244743805</v>
      </c>
      <c r="I20" s="8">
        <v>5.8344769999999997</v>
      </c>
      <c r="J20" s="34">
        <f>Other!$C$7*H20*I20/12</f>
        <v>12.102820682065987</v>
      </c>
      <c r="K20" s="8">
        <f t="shared" si="0"/>
        <v>47.5</v>
      </c>
      <c r="L20" s="8">
        <f>ROUND((2.721*J20*G20)+(Other!$B$7*I20),1)</f>
        <v>8.5</v>
      </c>
    </row>
    <row r="21" spans="1:12">
      <c r="A21" s="8" t="s">
        <v>90</v>
      </c>
      <c r="B21" s="8" t="s">
        <v>75</v>
      </c>
      <c r="C21" s="8">
        <v>1490</v>
      </c>
      <c r="D21" s="8" t="s">
        <v>120</v>
      </c>
      <c r="E21" s="8" t="s">
        <v>32</v>
      </c>
      <c r="F21" s="31">
        <f>EMCs!$B$4</f>
        <v>1.4429497741503459</v>
      </c>
      <c r="G21" s="31">
        <f>EMCs!$C$4</f>
        <v>0.22493527059566973</v>
      </c>
      <c r="H21" s="31">
        <f>ROCs!$I$3</f>
        <v>0.43140989244743805</v>
      </c>
      <c r="I21" s="8">
        <v>8.2304000000000002E-2</v>
      </c>
      <c r="J21" s="34">
        <f>Other!$C$7*H21*I21/12</f>
        <v>0.17072833664727086</v>
      </c>
      <c r="K21" s="8">
        <f t="shared" si="0"/>
        <v>0.7</v>
      </c>
      <c r="L21" s="8">
        <f>ROUND((2.721*J21*G21)+(Other!$B$7*I21),1)</f>
        <v>0.1</v>
      </c>
    </row>
    <row r="22" spans="1:12">
      <c r="A22" s="8" t="s">
        <v>90</v>
      </c>
      <c r="B22" s="8" t="s">
        <v>75</v>
      </c>
      <c r="C22" s="8">
        <v>1700</v>
      </c>
      <c r="D22" s="8" t="s">
        <v>124</v>
      </c>
      <c r="E22" s="8" t="s">
        <v>76</v>
      </c>
      <c r="F22" s="31">
        <f>EMCs!$B$7</f>
        <v>0.96797880682585713</v>
      </c>
      <c r="G22" s="31">
        <f>EMCs!$C$7</f>
        <v>0.12452938169209543</v>
      </c>
      <c r="H22" s="31">
        <f>ROCs!$B$12</f>
        <v>0.34081381503347608</v>
      </c>
      <c r="I22" s="8">
        <v>4.4740770000000003</v>
      </c>
      <c r="J22" s="34">
        <f>Other!$C$7*H22*I22/12</f>
        <v>7.3318776991523054</v>
      </c>
      <c r="K22" s="8">
        <f t="shared" si="0"/>
        <v>19.3</v>
      </c>
      <c r="L22" s="8">
        <f>ROUND((2.721*J22*G22)+(Other!$B$7*I22),1)</f>
        <v>3.3</v>
      </c>
    </row>
    <row r="23" spans="1:12">
      <c r="A23" s="8" t="s">
        <v>90</v>
      </c>
      <c r="B23" s="8" t="s">
        <v>75</v>
      </c>
      <c r="C23" s="8">
        <v>1700</v>
      </c>
      <c r="D23" s="8" t="s">
        <v>124</v>
      </c>
      <c r="E23" s="8" t="s">
        <v>77</v>
      </c>
      <c r="F23" s="31">
        <f>EMCs!$B$7</f>
        <v>0.96797880682585713</v>
      </c>
      <c r="G23" s="31">
        <f>EMCs!$C$7</f>
        <v>0.12452938169209543</v>
      </c>
      <c r="H23" s="31">
        <f>ROCs!$F$12</f>
        <v>0.34081381503347608</v>
      </c>
      <c r="I23" s="8">
        <v>0.46121200000000001</v>
      </c>
      <c r="J23" s="34">
        <f>Other!$C$7*H23*I23/12</f>
        <v>0.75580951722141421</v>
      </c>
      <c r="K23" s="8">
        <f t="shared" si="0"/>
        <v>2</v>
      </c>
      <c r="L23" s="8">
        <f>ROUND((2.721*J23*G23)+(Other!$B$7*I23),1)</f>
        <v>0.3</v>
      </c>
    </row>
    <row r="24" spans="1:12">
      <c r="A24" s="8" t="s">
        <v>90</v>
      </c>
      <c r="B24" s="8" t="s">
        <v>75</v>
      </c>
      <c r="C24" s="8">
        <v>1710</v>
      </c>
      <c r="D24" s="8" t="s">
        <v>116</v>
      </c>
      <c r="E24" s="8" t="s">
        <v>76</v>
      </c>
      <c r="F24" s="31">
        <f>EMCs!$B$7</f>
        <v>0.96797880682585713</v>
      </c>
      <c r="G24" s="31">
        <f>EMCs!$C$7</f>
        <v>0.12452938169209543</v>
      </c>
      <c r="H24" s="31">
        <f>ROCs!$B$12</f>
        <v>0.34081381503347608</v>
      </c>
      <c r="I24" s="8">
        <v>1.401732</v>
      </c>
      <c r="J24" s="34">
        <f>Other!$C$7*H24*I24/12</f>
        <v>2.297083307012409</v>
      </c>
      <c r="K24" s="8">
        <f t="shared" si="0"/>
        <v>6.1</v>
      </c>
      <c r="L24" s="8">
        <f>ROUND((2.721*J24*G24)+(Other!$B$7*I24),1)</f>
        <v>1</v>
      </c>
    </row>
    <row r="25" spans="1:12">
      <c r="A25" s="8" t="s">
        <v>90</v>
      </c>
      <c r="B25" s="8" t="s">
        <v>75</v>
      </c>
      <c r="C25" s="8">
        <v>1710</v>
      </c>
      <c r="D25" s="8" t="s">
        <v>116</v>
      </c>
      <c r="E25" s="8" t="s">
        <v>77</v>
      </c>
      <c r="F25" s="31">
        <f>EMCs!$B$7</f>
        <v>0.96797880682585713</v>
      </c>
      <c r="G25" s="31">
        <f>EMCs!$C$7</f>
        <v>0.12452938169209543</v>
      </c>
      <c r="H25" s="31">
        <f>ROCs!$F$12</f>
        <v>0.34081381503347608</v>
      </c>
      <c r="I25" s="8">
        <v>33.084212000000001</v>
      </c>
      <c r="J25" s="34">
        <f>Other!$C$7*H25*I25/12</f>
        <v>54.216634214571428</v>
      </c>
      <c r="K25" s="8">
        <f t="shared" si="0"/>
        <v>142.80000000000001</v>
      </c>
      <c r="L25" s="8">
        <f>ROUND((2.721*J25*G25)+(Other!$B$7*I25),1)</f>
        <v>24.7</v>
      </c>
    </row>
    <row r="26" spans="1:12">
      <c r="A26" s="8" t="s">
        <v>90</v>
      </c>
      <c r="B26" s="8" t="s">
        <v>75</v>
      </c>
      <c r="C26" s="8">
        <v>1710</v>
      </c>
      <c r="D26" s="8" t="s">
        <v>116</v>
      </c>
      <c r="E26" s="8" t="s">
        <v>32</v>
      </c>
      <c r="F26" s="31">
        <f>EMCs!$B$7</f>
        <v>0.96797880682585713</v>
      </c>
      <c r="G26" s="31">
        <f>EMCs!$C$7</f>
        <v>0.12452938169209543</v>
      </c>
      <c r="H26" s="31">
        <f>ROCs!$I$12</f>
        <v>0.34081381503347608</v>
      </c>
      <c r="I26" s="8">
        <v>29.246428999999999</v>
      </c>
      <c r="J26" s="34">
        <f>Other!$C$7*H26*I26/12</f>
        <v>47.927481034622616</v>
      </c>
      <c r="K26" s="8">
        <f t="shared" si="0"/>
        <v>126.2</v>
      </c>
      <c r="L26" s="8">
        <f>ROUND((2.721*J26*G26)+(Other!$B$7*I26),1)</f>
        <v>21.8</v>
      </c>
    </row>
    <row r="27" spans="1:12">
      <c r="A27" s="8" t="s">
        <v>90</v>
      </c>
      <c r="B27" s="8" t="s">
        <v>75</v>
      </c>
      <c r="C27" s="8">
        <v>1760</v>
      </c>
      <c r="D27" s="8" t="s">
        <v>125</v>
      </c>
      <c r="E27" s="8" t="s">
        <v>77</v>
      </c>
      <c r="F27" s="31">
        <f>EMCs!$B$8</f>
        <v>0.70945030562392009</v>
      </c>
      <c r="G27" s="31">
        <f>EMCs!$C$8</f>
        <v>0.1167055461931156</v>
      </c>
      <c r="H27" s="31">
        <f>ROCs!$F$12</f>
        <v>0.34081381503347608</v>
      </c>
      <c r="I27" s="8">
        <v>5.0110070000000002</v>
      </c>
      <c r="J27" s="34">
        <f>Other!$C$7*H27*I27/12</f>
        <v>8.2117698183549575</v>
      </c>
      <c r="K27" s="8">
        <f t="shared" si="0"/>
        <v>15.9</v>
      </c>
      <c r="L27" s="8">
        <f>ROUND((2.721*J27*G27)+(Other!$B$7*I27),1)</f>
        <v>3.6</v>
      </c>
    </row>
    <row r="28" spans="1:12">
      <c r="A28" s="8" t="s">
        <v>90</v>
      </c>
      <c r="B28" s="8" t="s">
        <v>75</v>
      </c>
      <c r="C28" s="8">
        <v>1820</v>
      </c>
      <c r="D28" s="8" t="s">
        <v>193</v>
      </c>
      <c r="E28" s="8" t="s">
        <v>76</v>
      </c>
      <c r="F28" s="31">
        <f>EMCs!$B$11</f>
        <v>2.0141173930848577</v>
      </c>
      <c r="G28" s="31">
        <f>EMCs!$C$11</f>
        <v>0.28687396829592665</v>
      </c>
      <c r="H28" s="31">
        <f>ROCs!$B$4</f>
        <v>0.28904462793978353</v>
      </c>
      <c r="I28" s="8">
        <v>0.42741099999999999</v>
      </c>
      <c r="J28" s="34">
        <f>Other!$C$7*H28*I28/12</f>
        <v>0.59402560377964964</v>
      </c>
      <c r="K28" s="8">
        <f t="shared" si="0"/>
        <v>3.3</v>
      </c>
      <c r="L28" s="8">
        <f>ROUND((2.721*J28*G28)+(Other!$B$7*I28),1)</f>
        <v>0.5</v>
      </c>
    </row>
    <row r="29" spans="1:12">
      <c r="A29" s="8" t="s">
        <v>90</v>
      </c>
      <c r="B29" s="8" t="s">
        <v>75</v>
      </c>
      <c r="C29" s="8">
        <v>1820</v>
      </c>
      <c r="D29" s="8" t="s">
        <v>193</v>
      </c>
      <c r="E29" s="8" t="s">
        <v>77</v>
      </c>
      <c r="F29" s="31">
        <f>EMCs!$B$11</f>
        <v>2.0141173930848577</v>
      </c>
      <c r="G29" s="31">
        <f>EMCs!$C$11</f>
        <v>0.28687396829592665</v>
      </c>
      <c r="H29" s="31">
        <f>ROCs!$F$4</f>
        <v>0.28904462793978353</v>
      </c>
      <c r="I29" s="8">
        <v>0.222409</v>
      </c>
      <c r="J29" s="34">
        <f>Other!$C$7*H29*I29/12</f>
        <v>0.30910912566833354</v>
      </c>
      <c r="K29" s="8">
        <f t="shared" si="0"/>
        <v>1.7</v>
      </c>
      <c r="L29" s="8">
        <f>ROUND((2.721*J29*G29)+(Other!$B$7*I29),1)</f>
        <v>0.3</v>
      </c>
    </row>
    <row r="30" spans="1:12">
      <c r="A30" s="8" t="s">
        <v>90</v>
      </c>
      <c r="B30" s="8" t="s">
        <v>75</v>
      </c>
      <c r="C30" s="8">
        <v>1820</v>
      </c>
      <c r="D30" s="8" t="s">
        <v>193</v>
      </c>
      <c r="E30" s="8" t="s">
        <v>32</v>
      </c>
      <c r="F30" s="31">
        <f>EMCs!$B$11</f>
        <v>2.0141173930848577</v>
      </c>
      <c r="G30" s="31">
        <f>EMCs!$C$11</f>
        <v>0.28687396829592665</v>
      </c>
      <c r="H30" s="31">
        <f>ROCs!$I$4</f>
        <v>0.28904462793978353</v>
      </c>
      <c r="I30" s="8">
        <v>15.711703999999999</v>
      </c>
      <c r="J30" s="34">
        <f>Other!$C$7*H30*I30/12</f>
        <v>21.836486321145539</v>
      </c>
      <c r="K30" s="8">
        <f t="shared" si="0"/>
        <v>119.7</v>
      </c>
      <c r="L30" s="8">
        <f>ROUND((2.721*J30*G30)+(Other!$B$7*I30),1)</f>
        <v>20.100000000000001</v>
      </c>
    </row>
    <row r="31" spans="1:12">
      <c r="A31" s="8" t="s">
        <v>90</v>
      </c>
      <c r="B31" s="8" t="s">
        <v>75</v>
      </c>
      <c r="C31" s="8">
        <v>1840</v>
      </c>
      <c r="D31" s="8" t="s">
        <v>212</v>
      </c>
      <c r="E31" s="8" t="s">
        <v>32</v>
      </c>
      <c r="F31" s="31">
        <f>EMCs!$B$8</f>
        <v>0.70945030562392009</v>
      </c>
      <c r="G31" s="31">
        <f>EMCs!$C$8</f>
        <v>0.1167055461931156</v>
      </c>
      <c r="H31" s="31">
        <f>ROCs!$I$8</f>
        <v>0.28818180815488864</v>
      </c>
      <c r="I31" s="8">
        <v>7.23489</v>
      </c>
      <c r="J31" s="34">
        <f>Other!$C$7*H31*I31/12</f>
        <v>10.025200370958283</v>
      </c>
      <c r="K31" s="8">
        <f t="shared" si="0"/>
        <v>19.399999999999999</v>
      </c>
      <c r="L31" s="8">
        <f>ROUND((2.721*J31*G31)+(Other!$B$7*I31),1)</f>
        <v>4.5999999999999996</v>
      </c>
    </row>
    <row r="32" spans="1:12">
      <c r="A32" s="8" t="s">
        <v>90</v>
      </c>
      <c r="B32" s="8" t="s">
        <v>75</v>
      </c>
      <c r="C32" s="8">
        <v>2430</v>
      </c>
      <c r="D32" s="8" t="s">
        <v>177</v>
      </c>
      <c r="E32" s="8" t="s">
        <v>76</v>
      </c>
      <c r="F32" s="31">
        <f>EMCs!$B$3</f>
        <v>1.6774291124497771</v>
      </c>
      <c r="G32" s="31">
        <f>EMCs!$C$3</f>
        <v>0.48898971868623858</v>
      </c>
      <c r="H32" s="31">
        <f>ROCs!$B$4</f>
        <v>0.28904462793978353</v>
      </c>
      <c r="I32" s="8">
        <v>0.25719399999999998</v>
      </c>
      <c r="J32" s="34">
        <f>Other!$C$7*H32*I32/12</f>
        <v>0.35745411591770732</v>
      </c>
      <c r="K32" s="8">
        <f t="shared" si="0"/>
        <v>1.6</v>
      </c>
      <c r="L32" s="8">
        <f>ROUND((2.721*J32*G32)+(Other!$B$7*I32),1)</f>
        <v>0.5</v>
      </c>
    </row>
    <row r="33" spans="1:12">
      <c r="A33" s="8" t="s">
        <v>90</v>
      </c>
      <c r="B33" s="8" t="s">
        <v>75</v>
      </c>
      <c r="C33" s="8">
        <v>2430</v>
      </c>
      <c r="D33" s="8" t="s">
        <v>177</v>
      </c>
      <c r="E33" s="8" t="s">
        <v>77</v>
      </c>
      <c r="F33" s="31">
        <f>EMCs!$B$3</f>
        <v>1.6774291124497771</v>
      </c>
      <c r="G33" s="31">
        <f>EMCs!$C$3</f>
        <v>0.48898971868623858</v>
      </c>
      <c r="H33" s="31">
        <f>ROCs!$F$4</f>
        <v>0.28904462793978353</v>
      </c>
      <c r="I33" s="8">
        <v>16.358152</v>
      </c>
      <c r="J33" s="34">
        <f>Other!$C$7*H33*I33/12</f>
        <v>22.734934567709498</v>
      </c>
      <c r="K33" s="8">
        <f t="shared" si="0"/>
        <v>103.8</v>
      </c>
      <c r="L33" s="8">
        <f>ROUND((2.721*J33*G33)+(Other!$B$7*I33),1)</f>
        <v>33.4</v>
      </c>
    </row>
    <row r="34" spans="1:12">
      <c r="A34" s="8" t="s">
        <v>90</v>
      </c>
      <c r="B34" s="8" t="s">
        <v>75</v>
      </c>
      <c r="C34" s="8">
        <v>3100</v>
      </c>
      <c r="D34" s="8" t="s">
        <v>178</v>
      </c>
      <c r="E34" s="8" t="s">
        <v>76</v>
      </c>
      <c r="F34" s="31">
        <f>EMCs!$B$14</f>
        <v>0.69141343344704065</v>
      </c>
      <c r="G34" s="31">
        <f>EMCs!$C$14</f>
        <v>3.5859246036990831E-2</v>
      </c>
      <c r="H34" s="31">
        <f>ROCs!$B$13</f>
        <v>0.26229721460804234</v>
      </c>
      <c r="I34" s="8">
        <v>10.177550999999999</v>
      </c>
      <c r="J34" s="34">
        <f>Other!$C$7*H34*I34/12</f>
        <v>12.83605393238048</v>
      </c>
      <c r="K34" s="8">
        <f t="shared" si="0"/>
        <v>24.1</v>
      </c>
      <c r="L34" s="8">
        <f>ROUND((2.721*J34*G34)+(Other!$B$7*I34),1)</f>
        <v>3.2</v>
      </c>
    </row>
    <row r="35" spans="1:12">
      <c r="A35" s="8" t="s">
        <v>90</v>
      </c>
      <c r="B35" s="8" t="s">
        <v>75</v>
      </c>
      <c r="C35" s="8">
        <v>3100</v>
      </c>
      <c r="D35" s="8" t="s">
        <v>178</v>
      </c>
      <c r="E35" s="8" t="s">
        <v>77</v>
      </c>
      <c r="F35" s="31">
        <f>EMCs!$B$14</f>
        <v>0.69141343344704065</v>
      </c>
      <c r="G35" s="31">
        <f>EMCs!$C$14</f>
        <v>3.5859246036990831E-2</v>
      </c>
      <c r="H35" s="31">
        <f>ROCs!$F$13</f>
        <v>0.26229721460804234</v>
      </c>
      <c r="I35" s="8">
        <v>25.013812000000001</v>
      </c>
      <c r="J35" s="34">
        <f>Other!$C$7*H35*I35/12</f>
        <v>31.547730872233021</v>
      </c>
      <c r="K35" s="8">
        <f t="shared" si="0"/>
        <v>59.4</v>
      </c>
      <c r="L35" s="8">
        <f>ROUND((2.721*J35*G35)+(Other!$B$7*I35),1)</f>
        <v>7.9</v>
      </c>
    </row>
    <row r="36" spans="1:12">
      <c r="A36" s="8" t="s">
        <v>90</v>
      </c>
      <c r="B36" s="8" t="s">
        <v>75</v>
      </c>
      <c r="C36" s="8">
        <v>3100</v>
      </c>
      <c r="D36" s="8" t="s">
        <v>178</v>
      </c>
      <c r="E36" s="8" t="s">
        <v>32</v>
      </c>
      <c r="F36" s="31">
        <f>EMCs!$B$14</f>
        <v>0.69141343344704065</v>
      </c>
      <c r="G36" s="31">
        <f>EMCs!$C$14</f>
        <v>3.5859246036990831E-2</v>
      </c>
      <c r="H36" s="31">
        <f>ROCs!$I$13</f>
        <v>0.26229721460804234</v>
      </c>
      <c r="I36" s="8">
        <v>1.7836719999999999</v>
      </c>
      <c r="J36" s="34">
        <f>Other!$C$7*H36*I36/12</f>
        <v>2.2495893157083624</v>
      </c>
      <c r="K36" s="8">
        <f t="shared" si="0"/>
        <v>4.2</v>
      </c>
      <c r="L36" s="8">
        <f>ROUND((2.721*J36*G36)+(Other!$B$7*I36),1)</f>
        <v>0.6</v>
      </c>
    </row>
    <row r="37" spans="1:12">
      <c r="A37" s="8" t="s">
        <v>90</v>
      </c>
      <c r="B37" s="8" t="s">
        <v>75</v>
      </c>
      <c r="C37" s="8">
        <v>3200</v>
      </c>
      <c r="D37" s="8" t="s">
        <v>194</v>
      </c>
      <c r="E37" s="8" t="s">
        <v>76</v>
      </c>
      <c r="F37" s="31">
        <f>EMCs!$B$14</f>
        <v>0.69141343344704065</v>
      </c>
      <c r="G37" s="31">
        <f>EMCs!$C$14</f>
        <v>3.5859246036990831E-2</v>
      </c>
      <c r="H37" s="31">
        <f>ROCs!$B$13</f>
        <v>0.26229721460804234</v>
      </c>
      <c r="I37" s="8">
        <v>3.7620000000000002E-3</v>
      </c>
      <c r="J37" s="34">
        <f>Other!$C$7*H37*I37/12</f>
        <v>4.7446812001841476E-3</v>
      </c>
      <c r="K37" s="8">
        <f t="shared" si="0"/>
        <v>0</v>
      </c>
      <c r="L37" s="8">
        <f>ROUND((2.721*J37*G37)+(Other!$B$7*I37),1)</f>
        <v>0</v>
      </c>
    </row>
    <row r="38" spans="1:12">
      <c r="A38" s="8" t="s">
        <v>90</v>
      </c>
      <c r="B38" s="8" t="s">
        <v>75</v>
      </c>
      <c r="C38" s="8">
        <v>3200</v>
      </c>
      <c r="D38" s="8" t="s">
        <v>194</v>
      </c>
      <c r="E38" s="8" t="s">
        <v>77</v>
      </c>
      <c r="F38" s="31">
        <f>EMCs!$B$14</f>
        <v>0.69141343344704065</v>
      </c>
      <c r="G38" s="31">
        <f>EMCs!$C$14</f>
        <v>3.5859246036990831E-2</v>
      </c>
      <c r="H38" s="31">
        <f>ROCs!$F$13</f>
        <v>0.26229721460804234</v>
      </c>
      <c r="I38" s="8">
        <v>10.303746</v>
      </c>
      <c r="J38" s="34">
        <f>Other!$C$7*H38*I38/12</f>
        <v>12.99521263627661</v>
      </c>
      <c r="K38" s="8">
        <f t="shared" si="0"/>
        <v>24.4</v>
      </c>
      <c r="L38" s="8">
        <f>ROUND((2.721*J38*G38)+(Other!$B$7*I38),1)</f>
        <v>3.2</v>
      </c>
    </row>
    <row r="39" spans="1:12">
      <c r="A39" s="8" t="s">
        <v>90</v>
      </c>
      <c r="B39" s="8" t="s">
        <v>75</v>
      </c>
      <c r="C39" s="8">
        <v>4110</v>
      </c>
      <c r="D39" s="8" t="s">
        <v>180</v>
      </c>
      <c r="E39" s="8" t="s">
        <v>76</v>
      </c>
      <c r="F39" s="31">
        <f>EMCs!$B$14</f>
        <v>0.69141343344704065</v>
      </c>
      <c r="G39" s="31">
        <f>EMCs!$C$14</f>
        <v>3.5859246036990831E-2</v>
      </c>
      <c r="H39" s="31">
        <f>ROCs!$B$13</f>
        <v>0.26229721460804234</v>
      </c>
      <c r="I39" s="8">
        <v>13.602124999999999</v>
      </c>
      <c r="J39" s="34">
        <f>Other!$C$7*H39*I39/12</f>
        <v>17.155169263704092</v>
      </c>
      <c r="K39" s="8">
        <f t="shared" si="0"/>
        <v>32.299999999999997</v>
      </c>
      <c r="L39" s="8">
        <f>ROUND((2.721*J39*G39)+(Other!$B$7*I39),1)</f>
        <v>4.3</v>
      </c>
    </row>
    <row r="40" spans="1:12">
      <c r="A40" s="8" t="s">
        <v>90</v>
      </c>
      <c r="B40" s="8" t="s">
        <v>75</v>
      </c>
      <c r="C40" s="8">
        <v>4110</v>
      </c>
      <c r="D40" s="8" t="s">
        <v>180</v>
      </c>
      <c r="E40" s="8" t="s">
        <v>77</v>
      </c>
      <c r="F40" s="31">
        <f>EMCs!$B$14</f>
        <v>0.69141343344704065</v>
      </c>
      <c r="G40" s="31">
        <f>EMCs!$C$14</f>
        <v>3.5859246036990831E-2</v>
      </c>
      <c r="H40" s="31">
        <f>ROCs!$F$13</f>
        <v>0.26229721460804234</v>
      </c>
      <c r="I40" s="8">
        <v>45.460484999999998</v>
      </c>
      <c r="J40" s="34">
        <f>Other!$C$7*H40*I40/12</f>
        <v>57.335329221359238</v>
      </c>
      <c r="K40" s="8">
        <f t="shared" si="0"/>
        <v>107.9</v>
      </c>
      <c r="L40" s="8">
        <f>ROUND((2.721*J40*G40)+(Other!$B$7*I40),1)</f>
        <v>14.3</v>
      </c>
    </row>
    <row r="41" spans="1:12">
      <c r="A41" s="8" t="s">
        <v>90</v>
      </c>
      <c r="B41" s="8" t="s">
        <v>75</v>
      </c>
      <c r="C41" s="8">
        <v>4110</v>
      </c>
      <c r="D41" s="8" t="s">
        <v>180</v>
      </c>
      <c r="E41" s="8" t="s">
        <v>32</v>
      </c>
      <c r="F41" s="31">
        <f>EMCs!$B$14</f>
        <v>0.69141343344704065</v>
      </c>
      <c r="G41" s="31">
        <f>EMCs!$C$14</f>
        <v>3.5859246036990831E-2</v>
      </c>
      <c r="H41" s="31">
        <f>ROCs!$I$13</f>
        <v>0.26229721460804234</v>
      </c>
      <c r="I41" s="8">
        <v>0.98179400000000006</v>
      </c>
      <c r="J41" s="34">
        <f>Other!$C$7*H41*I41/12</f>
        <v>1.2382508065533215</v>
      </c>
      <c r="K41" s="8">
        <f t="shared" si="0"/>
        <v>2.2999999999999998</v>
      </c>
      <c r="L41" s="8">
        <f>ROUND((2.721*J41*G41)+(Other!$B$7*I41),1)</f>
        <v>0.3</v>
      </c>
    </row>
    <row r="42" spans="1:12">
      <c r="A42" s="8" t="s">
        <v>90</v>
      </c>
      <c r="B42" s="8" t="s">
        <v>75</v>
      </c>
      <c r="C42" s="8">
        <v>4220</v>
      </c>
      <c r="D42" s="8" t="s">
        <v>182</v>
      </c>
      <c r="E42" s="8" t="s">
        <v>76</v>
      </c>
      <c r="F42" s="31">
        <f>EMCs!$B$14</f>
        <v>0.69141343344704065</v>
      </c>
      <c r="G42" s="31">
        <f>EMCs!$C$14</f>
        <v>3.5859246036990831E-2</v>
      </c>
      <c r="H42" s="31">
        <f>ROCs!$B$13</f>
        <v>0.26229721460804234</v>
      </c>
      <c r="I42" s="8">
        <v>1.275158</v>
      </c>
      <c r="J42" s="34">
        <f>Other!$C$7*H42*I42/12</f>
        <v>1.6082451328719876</v>
      </c>
      <c r="K42" s="8">
        <f t="shared" si="0"/>
        <v>3</v>
      </c>
      <c r="L42" s="8">
        <f>ROUND((2.721*J42*G42)+(Other!$B$7*I42),1)</f>
        <v>0.4</v>
      </c>
    </row>
    <row r="43" spans="1:12">
      <c r="A43" s="8" t="s">
        <v>90</v>
      </c>
      <c r="B43" s="8" t="s">
        <v>75</v>
      </c>
      <c r="C43" s="8">
        <v>4220</v>
      </c>
      <c r="D43" s="8" t="s">
        <v>182</v>
      </c>
      <c r="E43" s="8" t="s">
        <v>77</v>
      </c>
      <c r="F43" s="31">
        <f>EMCs!$B$14</f>
        <v>0.69141343344704065</v>
      </c>
      <c r="G43" s="31">
        <f>EMCs!$C$14</f>
        <v>3.5859246036990831E-2</v>
      </c>
      <c r="H43" s="31">
        <f>ROCs!$F$13</f>
        <v>0.26229721460804234</v>
      </c>
      <c r="I43" s="8">
        <v>52.582856999999997</v>
      </c>
      <c r="J43" s="34">
        <f>Other!$C$7*H43*I43/12</f>
        <v>66.318153391778679</v>
      </c>
      <c r="K43" s="8">
        <f t="shared" si="0"/>
        <v>124.8</v>
      </c>
      <c r="L43" s="8">
        <f>ROUND((2.721*J43*G43)+(Other!$B$7*I43),1)</f>
        <v>16.600000000000001</v>
      </c>
    </row>
    <row r="44" spans="1:12">
      <c r="A44" s="8" t="s">
        <v>90</v>
      </c>
      <c r="B44" s="8" t="s">
        <v>75</v>
      </c>
      <c r="C44" s="8">
        <v>5110</v>
      </c>
      <c r="D44" s="8" t="s">
        <v>184</v>
      </c>
      <c r="E44" s="8" t="s">
        <v>76</v>
      </c>
      <c r="F44" s="31">
        <f>EMCs!$B$16</f>
        <v>0.50503242095262102</v>
      </c>
      <c r="G44" s="31">
        <f>EMCs!$C$16</f>
        <v>6.8458560616073402E-2</v>
      </c>
      <c r="H44" s="31">
        <f>ROCs!$B$15</f>
        <v>5.2632006878587441E-2</v>
      </c>
      <c r="I44" s="8">
        <v>0.119821</v>
      </c>
      <c r="J44" s="34">
        <f>Other!$C$7*H44*I44/12</f>
        <v>3.0323368039224613E-2</v>
      </c>
      <c r="K44" s="8">
        <f t="shared" si="0"/>
        <v>0</v>
      </c>
      <c r="L44" s="8">
        <f>ROUND((2.721*J44*G44)+(Other!$B$7*I44),1)</f>
        <v>0</v>
      </c>
    </row>
    <row r="45" spans="1:12">
      <c r="A45" s="8" t="s">
        <v>90</v>
      </c>
      <c r="B45" s="8" t="s">
        <v>75</v>
      </c>
      <c r="C45" s="8">
        <v>5110</v>
      </c>
      <c r="D45" s="8" t="s">
        <v>184</v>
      </c>
      <c r="E45" s="8" t="s">
        <v>77</v>
      </c>
      <c r="F45" s="31">
        <f>EMCs!$B$16</f>
        <v>0.50503242095262102</v>
      </c>
      <c r="G45" s="31">
        <f>EMCs!$C$16</f>
        <v>6.8458560616073402E-2</v>
      </c>
      <c r="H45" s="31">
        <f>ROCs!$F$15</f>
        <v>5.2632006878587441E-2</v>
      </c>
      <c r="I45" s="8">
        <v>3.5933E-2</v>
      </c>
      <c r="J45" s="34">
        <f>Other!$C$7*H45*I45/12</f>
        <v>9.0936445510674934E-3</v>
      </c>
      <c r="K45" s="8">
        <f t="shared" si="0"/>
        <v>0</v>
      </c>
      <c r="L45" s="8">
        <f>ROUND((2.721*J45*G45)+(Other!$B$7*I45),1)</f>
        <v>0</v>
      </c>
    </row>
    <row r="46" spans="1:12">
      <c r="A46" s="8" t="s">
        <v>90</v>
      </c>
      <c r="B46" s="8" t="s">
        <v>75</v>
      </c>
      <c r="C46" s="8">
        <v>5110</v>
      </c>
      <c r="D46" s="8" t="s">
        <v>184</v>
      </c>
      <c r="E46" s="8" t="s">
        <v>32</v>
      </c>
      <c r="F46" s="31">
        <f>EMCs!$B$16</f>
        <v>0.50503242095262102</v>
      </c>
      <c r="G46" s="31">
        <f>EMCs!$C$16</f>
        <v>6.8458560616073402E-2</v>
      </c>
      <c r="H46" s="31">
        <f>ROCs!$I$15</f>
        <v>5.2632006878587441E-2</v>
      </c>
      <c r="I46" s="8">
        <v>0.38169900000000001</v>
      </c>
      <c r="J46" s="34">
        <f>Other!$C$7*H46*I46/12</f>
        <v>9.659741829231934E-2</v>
      </c>
      <c r="K46" s="8">
        <f t="shared" si="0"/>
        <v>0.1</v>
      </c>
      <c r="L46" s="8">
        <f>ROUND((2.721*J46*G46)+(Other!$B$7*I46),1)</f>
        <v>0.1</v>
      </c>
    </row>
    <row r="47" spans="1:12">
      <c r="A47" s="8" t="s">
        <v>90</v>
      </c>
      <c r="B47" s="8" t="s">
        <v>75</v>
      </c>
      <c r="C47" s="8">
        <v>5120</v>
      </c>
      <c r="D47" s="8" t="s">
        <v>213</v>
      </c>
      <c r="E47" s="8" t="s">
        <v>76</v>
      </c>
      <c r="F47" s="31">
        <f>EMCs!$B$16</f>
        <v>0.50503242095262102</v>
      </c>
      <c r="G47" s="31">
        <f>EMCs!$C$16</f>
        <v>6.8458560616073402E-2</v>
      </c>
      <c r="H47" s="31">
        <f>ROCs!$B$15</f>
        <v>5.2632006878587441E-2</v>
      </c>
      <c r="I47" s="8">
        <v>0.231595</v>
      </c>
      <c r="J47" s="34">
        <f>Other!$C$7*H47*I47/12</f>
        <v>5.8610263818898389E-2</v>
      </c>
      <c r="K47" s="8">
        <f t="shared" si="0"/>
        <v>0.1</v>
      </c>
      <c r="L47" s="8">
        <f>ROUND((2.721*J47*G47)+(Other!$B$7*I47),1)</f>
        <v>0.1</v>
      </c>
    </row>
    <row r="48" spans="1:12">
      <c r="A48" s="8" t="s">
        <v>90</v>
      </c>
      <c r="B48" s="8" t="s">
        <v>75</v>
      </c>
      <c r="C48" s="8">
        <v>5120</v>
      </c>
      <c r="D48" s="8" t="s">
        <v>213</v>
      </c>
      <c r="E48" s="8" t="s">
        <v>77</v>
      </c>
      <c r="F48" s="31">
        <f>EMCs!$B$16</f>
        <v>0.50503242095262102</v>
      </c>
      <c r="G48" s="31">
        <f>EMCs!$C$16</f>
        <v>6.8458560616073402E-2</v>
      </c>
      <c r="H48" s="31">
        <f>ROCs!$F$15</f>
        <v>5.2632006878587441E-2</v>
      </c>
      <c r="I48" s="8">
        <v>5.7540000000000004E-3</v>
      </c>
      <c r="J48" s="34">
        <f>Other!$C$7*H48*I48/12</f>
        <v>1.4561776291109106E-3</v>
      </c>
      <c r="K48" s="8">
        <f t="shared" si="0"/>
        <v>0</v>
      </c>
      <c r="L48" s="8">
        <f>ROUND((2.721*J48*G48)+(Other!$B$7*I48),1)</f>
        <v>0</v>
      </c>
    </row>
    <row r="49" spans="1:12">
      <c r="A49" s="8" t="s">
        <v>90</v>
      </c>
      <c r="B49" s="8" t="s">
        <v>75</v>
      </c>
      <c r="C49" s="8">
        <v>5120</v>
      </c>
      <c r="D49" s="8" t="s">
        <v>213</v>
      </c>
      <c r="E49" s="8" t="s">
        <v>32</v>
      </c>
      <c r="F49" s="31">
        <f>EMCs!$B$16</f>
        <v>0.50503242095262102</v>
      </c>
      <c r="G49" s="31">
        <f>EMCs!$C$16</f>
        <v>6.8458560616073402E-2</v>
      </c>
      <c r="H49" s="31">
        <f>ROCs!$I$15</f>
        <v>5.2632006878587441E-2</v>
      </c>
      <c r="I49" s="8">
        <v>0.20200199999999999</v>
      </c>
      <c r="J49" s="34">
        <f>Other!$C$7*H49*I49/12</f>
        <v>5.1121097225523486E-2</v>
      </c>
      <c r="K49" s="8">
        <f t="shared" si="0"/>
        <v>0.1</v>
      </c>
      <c r="L49" s="8">
        <f>ROUND((2.721*J49*G49)+(Other!$B$7*I49),1)</f>
        <v>0</v>
      </c>
    </row>
    <row r="50" spans="1:12">
      <c r="A50" s="8" t="s">
        <v>90</v>
      </c>
      <c r="B50" s="8" t="s">
        <v>75</v>
      </c>
      <c r="C50" s="8">
        <v>5300</v>
      </c>
      <c r="D50" s="8" t="s">
        <v>199</v>
      </c>
      <c r="E50" s="8" t="s">
        <v>76</v>
      </c>
      <c r="F50" s="31">
        <f>EMCs!$B$16</f>
        <v>0.50503242095262102</v>
      </c>
      <c r="G50" s="31">
        <f>EMCs!$C$16</f>
        <v>6.8458560616073402E-2</v>
      </c>
      <c r="H50" s="31">
        <f>ROCs!$B$15</f>
        <v>5.2632006878587441E-2</v>
      </c>
      <c r="I50" s="8">
        <v>0.450986</v>
      </c>
      <c r="J50" s="34">
        <f>Other!$C$7*H50*I50/12</f>
        <v>0.11413203410535509</v>
      </c>
      <c r="K50" s="8">
        <f t="shared" si="0"/>
        <v>0.2</v>
      </c>
      <c r="L50" s="8">
        <f>ROUND((2.721*J50*G50)+(Other!$B$7*I50),1)</f>
        <v>0.1</v>
      </c>
    </row>
    <row r="51" spans="1:12">
      <c r="A51" s="8" t="s">
        <v>90</v>
      </c>
      <c r="B51" s="8" t="s">
        <v>75</v>
      </c>
      <c r="C51" s="8">
        <v>5300</v>
      </c>
      <c r="D51" s="8" t="s">
        <v>199</v>
      </c>
      <c r="E51" s="8" t="s">
        <v>77</v>
      </c>
      <c r="F51" s="31">
        <f>EMCs!$B$16</f>
        <v>0.50503242095262102</v>
      </c>
      <c r="G51" s="31">
        <f>EMCs!$C$16</f>
        <v>6.8458560616073402E-2</v>
      </c>
      <c r="H51" s="31">
        <f>ROCs!$F$15</f>
        <v>5.2632006878587441E-2</v>
      </c>
      <c r="I51" s="8">
        <v>2.1380319999999999</v>
      </c>
      <c r="J51" s="34">
        <f>Other!$C$7*H51*I51/12</f>
        <v>0.54107653262482769</v>
      </c>
      <c r="K51" s="8">
        <f t="shared" si="0"/>
        <v>0.7</v>
      </c>
      <c r="L51" s="8">
        <f>ROUND((2.721*J51*G51)+(Other!$B$7*I51),1)</f>
        <v>0.5</v>
      </c>
    </row>
    <row r="52" spans="1:12">
      <c r="A52" s="8" t="s">
        <v>90</v>
      </c>
      <c r="B52" s="8" t="s">
        <v>75</v>
      </c>
      <c r="C52" s="8">
        <v>5300</v>
      </c>
      <c r="D52" s="8" t="s">
        <v>199</v>
      </c>
      <c r="E52" s="8" t="s">
        <v>32</v>
      </c>
      <c r="F52" s="31">
        <f>EMCs!$B$16</f>
        <v>0.50503242095262102</v>
      </c>
      <c r="G52" s="31">
        <f>EMCs!$C$16</f>
        <v>6.8458560616073402E-2</v>
      </c>
      <c r="H52" s="31">
        <f>ROCs!$I$15</f>
        <v>5.2632006878587441E-2</v>
      </c>
      <c r="I52" s="8">
        <v>2.8397869999999998</v>
      </c>
      <c r="J52" s="34">
        <f>Other!$C$7*H52*I52/12</f>
        <v>0.71867123754605233</v>
      </c>
      <c r="K52" s="8">
        <f t="shared" si="0"/>
        <v>1</v>
      </c>
      <c r="L52" s="8">
        <f>ROUND((2.721*J52*G52)+(Other!$B$7*I52),1)</f>
        <v>0.7</v>
      </c>
    </row>
    <row r="53" spans="1:12">
      <c r="A53" s="8" t="s">
        <v>90</v>
      </c>
      <c r="B53" s="8" t="s">
        <v>75</v>
      </c>
      <c r="C53" s="8">
        <v>6120</v>
      </c>
      <c r="D53" s="8" t="s">
        <v>185</v>
      </c>
      <c r="E53" s="8" t="s">
        <v>76</v>
      </c>
      <c r="F53" s="31">
        <f>EMCs!$B$17</f>
        <v>0.60724136328827061</v>
      </c>
      <c r="G53" s="31">
        <f>EMCs!$C$17</f>
        <v>3.2599314579082571E-2</v>
      </c>
      <c r="H53" s="31">
        <f>ROCs!$B$16</f>
        <v>2.5884593546846281E-2</v>
      </c>
      <c r="I53" s="8">
        <v>0.62370700000000001</v>
      </c>
      <c r="J53" s="34">
        <f>Other!$C$7*H53*I53/12</f>
        <v>7.7627667184044055E-2</v>
      </c>
      <c r="K53" s="8">
        <f t="shared" si="0"/>
        <v>0.1</v>
      </c>
      <c r="L53" s="8">
        <f>ROUND((2.721*J53*G53)+(Other!$B$7*I53),1)</f>
        <v>0.1</v>
      </c>
    </row>
    <row r="54" spans="1:12">
      <c r="A54" s="8" t="s">
        <v>90</v>
      </c>
      <c r="B54" s="8" t="s">
        <v>75</v>
      </c>
      <c r="C54" s="8">
        <v>6120</v>
      </c>
      <c r="D54" s="8" t="s">
        <v>185</v>
      </c>
      <c r="E54" s="8" t="s">
        <v>77</v>
      </c>
      <c r="F54" s="31">
        <f>EMCs!$B$17</f>
        <v>0.60724136328827061</v>
      </c>
      <c r="G54" s="31">
        <f>EMCs!$C$17</f>
        <v>3.2599314579082571E-2</v>
      </c>
      <c r="H54" s="31">
        <f>ROCs!$F$16</f>
        <v>2.5884593546846281E-2</v>
      </c>
      <c r="I54" s="8">
        <v>5.5844680000000002</v>
      </c>
      <c r="J54" s="34">
        <f>Other!$C$7*H54*I54/12</f>
        <v>0.69505268227540196</v>
      </c>
      <c r="K54" s="8">
        <f t="shared" si="0"/>
        <v>1.1000000000000001</v>
      </c>
      <c r="L54" s="8">
        <f>ROUND((2.721*J54*G54)+(Other!$B$7*I54),1)</f>
        <v>1.1000000000000001</v>
      </c>
    </row>
    <row r="55" spans="1:12">
      <c r="A55" s="8" t="s">
        <v>90</v>
      </c>
      <c r="B55" s="8" t="s">
        <v>75</v>
      </c>
      <c r="C55" s="8">
        <v>6120</v>
      </c>
      <c r="D55" s="8" t="s">
        <v>185</v>
      </c>
      <c r="E55" s="8" t="s">
        <v>32</v>
      </c>
      <c r="F55" s="31">
        <f>EMCs!$B$17</f>
        <v>0.60724136328827061</v>
      </c>
      <c r="G55" s="31">
        <f>EMCs!$C$17</f>
        <v>3.2599314579082571E-2</v>
      </c>
      <c r="H55" s="31">
        <f>ROCs!$I$16</f>
        <v>2.5884593546846281E-2</v>
      </c>
      <c r="I55" s="8">
        <v>4.0427999999999999E-2</v>
      </c>
      <c r="J55" s="34">
        <f>Other!$C$7*H55*I55/12</f>
        <v>5.0317397895430589E-3</v>
      </c>
      <c r="K55" s="8">
        <f t="shared" si="0"/>
        <v>0</v>
      </c>
      <c r="L55" s="8">
        <f>ROUND((2.721*J55*G55)+(Other!$B$7*I55),1)</f>
        <v>0</v>
      </c>
    </row>
    <row r="56" spans="1:12">
      <c r="A56" s="8" t="s">
        <v>90</v>
      </c>
      <c r="B56" s="8" t="s">
        <v>75</v>
      </c>
      <c r="C56" s="8">
        <v>6172</v>
      </c>
      <c r="D56" s="8" t="s">
        <v>186</v>
      </c>
      <c r="E56" s="8" t="s">
        <v>77</v>
      </c>
      <c r="F56" s="31">
        <f>EMCs!$B$17</f>
        <v>0.60724136328827061</v>
      </c>
      <c r="G56" s="31">
        <f>EMCs!$C$17</f>
        <v>3.2599314579082571E-2</v>
      </c>
      <c r="H56" s="31">
        <f>ROCs!$F$16</f>
        <v>2.5884593546846281E-2</v>
      </c>
      <c r="I56" s="8">
        <v>3.7134710000000002</v>
      </c>
      <c r="J56" s="34">
        <f>Other!$C$7*H56*I56/12</f>
        <v>0.46218511398076223</v>
      </c>
      <c r="K56" s="8">
        <f t="shared" si="0"/>
        <v>0.8</v>
      </c>
      <c r="L56" s="8">
        <f>ROUND((2.721*J56*G56)+(Other!$B$7*I56),1)</f>
        <v>0.8</v>
      </c>
    </row>
    <row r="57" spans="1:12">
      <c r="A57" s="8" t="s">
        <v>90</v>
      </c>
      <c r="B57" s="8" t="s">
        <v>75</v>
      </c>
      <c r="C57" s="8">
        <v>6250</v>
      </c>
      <c r="D57" s="8" t="s">
        <v>200</v>
      </c>
      <c r="E57" s="8" t="s">
        <v>77</v>
      </c>
      <c r="F57" s="31">
        <f>EMCs!$B$17</f>
        <v>0.60724136328827061</v>
      </c>
      <c r="G57" s="31">
        <f>EMCs!$C$17</f>
        <v>3.2599314579082571E-2</v>
      </c>
      <c r="H57" s="31">
        <f>ROCs!$F$16</f>
        <v>2.5884593546846281E-2</v>
      </c>
      <c r="I57" s="8">
        <v>2.785377</v>
      </c>
      <c r="J57" s="34">
        <f>Other!$C$7*H57*I57/12</f>
        <v>0.34667290689072128</v>
      </c>
      <c r="K57" s="8">
        <f t="shared" si="0"/>
        <v>0.6</v>
      </c>
      <c r="L57" s="8">
        <f>ROUND((2.721*J57*G57)+(Other!$B$7*I57),1)</f>
        <v>0.6</v>
      </c>
    </row>
    <row r="58" spans="1:12">
      <c r="A58" s="8" t="s">
        <v>90</v>
      </c>
      <c r="B58" s="8" t="s">
        <v>75</v>
      </c>
      <c r="C58" s="8">
        <v>6410</v>
      </c>
      <c r="D58" s="8" t="s">
        <v>187</v>
      </c>
      <c r="E58" s="8" t="s">
        <v>77</v>
      </c>
      <c r="F58" s="31">
        <f>EMCs!$B$17</f>
        <v>0.60724136328827061</v>
      </c>
      <c r="G58" s="31">
        <f>EMCs!$C$17</f>
        <v>3.2599314579082571E-2</v>
      </c>
      <c r="H58" s="31">
        <f>ROCs!$F$16</f>
        <v>2.5884593546846281E-2</v>
      </c>
      <c r="I58" s="8">
        <v>2.664892</v>
      </c>
      <c r="J58" s="34">
        <f>Other!$C$7*H58*I58/12</f>
        <v>0.33167713246351499</v>
      </c>
      <c r="K58" s="8">
        <f t="shared" si="0"/>
        <v>0.5</v>
      </c>
      <c r="L58" s="8">
        <f>ROUND((2.721*J58*G58)+(Other!$B$7*I58),1)</f>
        <v>0.5</v>
      </c>
    </row>
    <row r="59" spans="1:12">
      <c r="A59" s="8" t="s">
        <v>90</v>
      </c>
      <c r="B59" s="8" t="s">
        <v>75</v>
      </c>
      <c r="C59" s="8">
        <v>8140</v>
      </c>
      <c r="D59" s="8" t="s">
        <v>188</v>
      </c>
      <c r="E59" s="8" t="s">
        <v>76</v>
      </c>
      <c r="F59" s="31">
        <f>EMCs!$B$5</f>
        <v>0.98601567900273634</v>
      </c>
      <c r="G59" s="31">
        <f>EMCs!$C$5</f>
        <v>0.14343698414796333</v>
      </c>
      <c r="H59" s="31">
        <f>ROCs!$B$6</f>
        <v>0.44607782879065094</v>
      </c>
      <c r="I59" s="8">
        <v>9.4046780000000005</v>
      </c>
      <c r="J59" s="34">
        <f>Other!$C$7*H59*I59/12</f>
        <v>20.172008197888932</v>
      </c>
      <c r="K59" s="8">
        <f t="shared" si="0"/>
        <v>54.1</v>
      </c>
      <c r="L59" s="8">
        <f>ROUND((2.721*J59*G59)+(Other!$B$7*I59),1)</f>
        <v>9.6999999999999993</v>
      </c>
    </row>
    <row r="60" spans="1:12">
      <c r="A60" s="8" t="s">
        <v>90</v>
      </c>
      <c r="B60" s="8" t="s">
        <v>75</v>
      </c>
      <c r="C60" s="8">
        <v>8140</v>
      </c>
      <c r="D60" s="8" t="s">
        <v>188</v>
      </c>
      <c r="E60" s="8" t="s">
        <v>77</v>
      </c>
      <c r="F60" s="31">
        <f>EMCs!$B$5</f>
        <v>0.98601567900273634</v>
      </c>
      <c r="G60" s="31">
        <f>EMCs!$C$5</f>
        <v>0.14343698414796333</v>
      </c>
      <c r="H60" s="31">
        <f>ROCs!$F$6</f>
        <v>0.44607782879065094</v>
      </c>
      <c r="I60" s="8">
        <v>25.835213</v>
      </c>
      <c r="J60" s="34">
        <f>Other!$C$7*H60*I60/12</f>
        <v>55.413713093654735</v>
      </c>
      <c r="K60" s="8">
        <f t="shared" si="0"/>
        <v>148.69999999999999</v>
      </c>
      <c r="L60" s="8">
        <f>ROUND((2.721*J60*G60)+(Other!$B$7*I60),1)</f>
        <v>26.6</v>
      </c>
    </row>
    <row r="61" spans="1:12">
      <c r="A61" s="8" t="s">
        <v>90</v>
      </c>
      <c r="B61" s="8" t="s">
        <v>75</v>
      </c>
      <c r="C61" s="8">
        <v>8140</v>
      </c>
      <c r="D61" s="8" t="s">
        <v>188</v>
      </c>
      <c r="E61" s="8" t="s">
        <v>32</v>
      </c>
      <c r="F61" s="31">
        <f>EMCs!$B$5</f>
        <v>0.98601567900273634</v>
      </c>
      <c r="G61" s="31">
        <f>EMCs!$C$5</f>
        <v>0.14343698414796333</v>
      </c>
      <c r="H61" s="31">
        <f>ROCs!$I$6</f>
        <v>0.44607782879065094</v>
      </c>
      <c r="I61" s="8">
        <v>6.5829019999999998</v>
      </c>
      <c r="J61" s="34">
        <f>Other!$C$7*H61*I61/12</f>
        <v>14.119606552175355</v>
      </c>
      <c r="K61" s="8">
        <f t="shared" si="0"/>
        <v>37.9</v>
      </c>
      <c r="L61" s="8">
        <f>ROUND((2.721*J61*G61)+(Other!$B$7*I61),1)</f>
        <v>6.8</v>
      </c>
    </row>
    <row r="62" spans="1:12">
      <c r="A62" s="8" t="s">
        <v>90</v>
      </c>
      <c r="B62" s="8" t="s">
        <v>75</v>
      </c>
      <c r="C62" s="8">
        <v>8310</v>
      </c>
      <c r="D62" s="8" t="s">
        <v>216</v>
      </c>
      <c r="E62" s="8" t="s">
        <v>77</v>
      </c>
      <c r="F62" s="31">
        <f>EMCs!$B$6</f>
        <v>0.72147488707517293</v>
      </c>
      <c r="G62" s="31">
        <f>EMCs!$C$6</f>
        <v>0.16951643581122938</v>
      </c>
      <c r="H62" s="31">
        <f>ROCs!$F$3</f>
        <v>0.43140989244743805</v>
      </c>
      <c r="I62" s="8">
        <v>4.2558920000000002</v>
      </c>
      <c r="J62" s="34">
        <f>Other!$C$7*H62*I62/12</f>
        <v>8.8282630505252104</v>
      </c>
      <c r="K62" s="8">
        <f t="shared" si="0"/>
        <v>17.3</v>
      </c>
      <c r="L62" s="8">
        <f>ROUND((2.721*J62*G62)+(Other!$B$7*I62),1)</f>
        <v>4.9000000000000004</v>
      </c>
    </row>
    <row r="63" spans="1:12">
      <c r="I63" s="8">
        <f t="shared" ref="I63:K63" si="1">SUM(I2:I62)</f>
        <v>662.82039500000008</v>
      </c>
      <c r="J63" s="8">
        <f t="shared" si="1"/>
        <v>1051.3457887451991</v>
      </c>
      <c r="K63" s="8">
        <f t="shared" si="1"/>
        <v>3133.1</v>
      </c>
      <c r="L63">
        <f>SUM(L2:L62)</f>
        <v>665.60000000000025</v>
      </c>
    </row>
  </sheetData>
  <sortState ref="A2:F62">
    <sortCondition ref="C2:C62"/>
    <sortCondition ref="E2:E62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sqref="A1:XFD1048576"/>
    </sheetView>
  </sheetViews>
  <sheetFormatPr defaultRowHeight="15"/>
  <cols>
    <col min="1" max="1" width="32" style="8" bestFit="1" customWidth="1"/>
    <col min="2" max="3" width="12" style="8" bestFit="1" customWidth="1"/>
    <col min="4" max="9" width="5.5703125" style="8" bestFit="1" customWidth="1"/>
    <col min="10" max="16384" width="9.140625" style="8"/>
  </cols>
  <sheetData>
    <row r="1" spans="1:9">
      <c r="A1" s="30" t="s">
        <v>128</v>
      </c>
      <c r="B1" s="30" t="s">
        <v>133</v>
      </c>
      <c r="C1" s="30" t="s">
        <v>134</v>
      </c>
      <c r="D1" s="30"/>
      <c r="E1" s="30"/>
      <c r="F1" s="30"/>
      <c r="G1" s="30"/>
      <c r="H1" s="30"/>
      <c r="I1" s="30"/>
    </row>
    <row r="2" spans="1:9">
      <c r="A2" s="8" t="s">
        <v>135</v>
      </c>
      <c r="B2" s="31">
        <v>1.3467531225403229</v>
      </c>
      <c r="C2" s="31">
        <v>0.27383424246429361</v>
      </c>
      <c r="D2" s="31"/>
      <c r="E2" s="31"/>
      <c r="F2" s="31"/>
      <c r="G2" s="31"/>
      <c r="H2" s="31"/>
      <c r="I2" s="31"/>
    </row>
    <row r="3" spans="1:9">
      <c r="A3" s="8" t="s">
        <v>136</v>
      </c>
      <c r="B3" s="31">
        <v>1.6774291124497771</v>
      </c>
      <c r="C3" s="31">
        <v>0.48898971868623858</v>
      </c>
      <c r="D3" s="31"/>
      <c r="E3" s="31"/>
      <c r="F3" s="31"/>
      <c r="G3" s="31"/>
      <c r="H3" s="31"/>
      <c r="I3" s="31"/>
    </row>
    <row r="4" spans="1:9">
      <c r="A4" s="8" t="s">
        <v>137</v>
      </c>
      <c r="B4" s="31">
        <v>1.4429497741503459</v>
      </c>
      <c r="C4" s="31">
        <v>0.22493527059566973</v>
      </c>
      <c r="D4" s="31"/>
      <c r="E4" s="31"/>
      <c r="F4" s="31"/>
      <c r="G4" s="31"/>
      <c r="H4" s="31"/>
      <c r="I4" s="31"/>
    </row>
    <row r="5" spans="1:9">
      <c r="A5" s="8" t="s">
        <v>138</v>
      </c>
      <c r="B5" s="31">
        <v>0.98601567900273634</v>
      </c>
      <c r="C5" s="31">
        <v>0.14343698414796333</v>
      </c>
      <c r="D5" s="31"/>
      <c r="E5" s="31"/>
      <c r="F5" s="31"/>
      <c r="G5" s="31"/>
      <c r="H5" s="31"/>
      <c r="I5" s="31"/>
    </row>
    <row r="6" spans="1:9">
      <c r="A6" s="8" t="s">
        <v>139</v>
      </c>
      <c r="B6" s="31">
        <v>0.72147488707517293</v>
      </c>
      <c r="C6" s="31">
        <v>0.16951643581122938</v>
      </c>
      <c r="D6" s="31"/>
      <c r="E6" s="31"/>
      <c r="F6" s="31"/>
      <c r="G6" s="31"/>
      <c r="H6" s="31"/>
      <c r="I6" s="31"/>
    </row>
    <row r="7" spans="1:9">
      <c r="A7" s="8" t="s">
        <v>140</v>
      </c>
      <c r="B7" s="31">
        <v>0.96797880682585713</v>
      </c>
      <c r="C7" s="31">
        <v>0.12452938169209543</v>
      </c>
      <c r="D7" s="31"/>
      <c r="E7" s="31"/>
      <c r="F7" s="31"/>
      <c r="G7" s="31"/>
      <c r="H7" s="31"/>
      <c r="I7" s="31"/>
    </row>
    <row r="8" spans="1:9">
      <c r="A8" s="8" t="s">
        <v>141</v>
      </c>
      <c r="B8" s="31">
        <v>0.70945030562392009</v>
      </c>
      <c r="C8" s="31">
        <v>0.1167055461931156</v>
      </c>
      <c r="D8" s="31"/>
      <c r="E8" s="31"/>
      <c r="F8" s="31"/>
      <c r="G8" s="31"/>
      <c r="H8" s="31"/>
      <c r="I8" s="31"/>
    </row>
    <row r="9" spans="1:9">
      <c r="A9" s="8" t="s">
        <v>142</v>
      </c>
      <c r="B9" s="31">
        <v>0.70945030562392009</v>
      </c>
      <c r="C9" s="31">
        <v>9.7797943737247719E-2</v>
      </c>
      <c r="D9" s="31"/>
      <c r="E9" s="31"/>
      <c r="F9" s="31"/>
      <c r="G9" s="31"/>
      <c r="H9" s="31"/>
      <c r="I9" s="31"/>
    </row>
    <row r="10" spans="1:9">
      <c r="A10" s="8" t="s">
        <v>143</v>
      </c>
      <c r="B10" s="31">
        <v>1.3948514483453343</v>
      </c>
      <c r="C10" s="31">
        <v>0.33903287162245876</v>
      </c>
      <c r="D10" s="31"/>
      <c r="E10" s="31"/>
      <c r="F10" s="31"/>
      <c r="G10" s="31"/>
      <c r="H10" s="31"/>
      <c r="I10" s="31"/>
    </row>
    <row r="11" spans="1:9">
      <c r="A11" s="8" t="s">
        <v>144</v>
      </c>
      <c r="B11" s="31">
        <v>2.0141173930848577</v>
      </c>
      <c r="C11" s="31">
        <v>0.28687396829592665</v>
      </c>
      <c r="D11" s="31"/>
      <c r="E11" s="31"/>
      <c r="F11" s="31"/>
      <c r="G11" s="31"/>
      <c r="H11" s="31"/>
      <c r="I11" s="31"/>
    </row>
    <row r="12" spans="1:9">
      <c r="A12" s="8" t="s">
        <v>145</v>
      </c>
      <c r="B12" s="31">
        <v>1.7435643104316678</v>
      </c>
      <c r="C12" s="31">
        <v>0.58026779950766982</v>
      </c>
      <c r="D12" s="31"/>
      <c r="E12" s="31"/>
      <c r="F12" s="31"/>
      <c r="G12" s="31"/>
      <c r="H12" s="31"/>
      <c r="I12" s="31"/>
    </row>
    <row r="13" spans="1:9">
      <c r="A13" s="8" t="s">
        <v>146</v>
      </c>
      <c r="B13" s="31">
        <v>1.2445441802046733</v>
      </c>
      <c r="C13" s="31">
        <v>0.21319951734720002</v>
      </c>
      <c r="D13" s="31"/>
      <c r="E13" s="31"/>
      <c r="F13" s="31"/>
      <c r="G13" s="31"/>
      <c r="H13" s="31"/>
      <c r="I13" s="31"/>
    </row>
    <row r="14" spans="1:9">
      <c r="A14" s="8" t="s">
        <v>147</v>
      </c>
      <c r="B14" s="31">
        <v>0.69141343344704065</v>
      </c>
      <c r="C14" s="31">
        <v>3.5859246036990831E-2</v>
      </c>
      <c r="D14" s="31"/>
      <c r="E14" s="31"/>
      <c r="F14" s="31"/>
      <c r="G14" s="31"/>
      <c r="H14" s="31"/>
      <c r="I14" s="31"/>
    </row>
    <row r="15" spans="1:9">
      <c r="A15" s="8" t="s">
        <v>148</v>
      </c>
      <c r="B15" s="31">
        <v>1.022089423356495</v>
      </c>
      <c r="C15" s="31">
        <v>0.19559588747449544</v>
      </c>
      <c r="D15" s="31"/>
      <c r="E15" s="31"/>
      <c r="F15" s="31"/>
      <c r="G15" s="31"/>
      <c r="H15" s="31"/>
      <c r="I15" s="31"/>
    </row>
    <row r="16" spans="1:9">
      <c r="A16" s="8" t="s">
        <v>149</v>
      </c>
      <c r="B16" s="31">
        <v>0.50503242095262102</v>
      </c>
      <c r="C16" s="31">
        <v>6.8458560616073402E-2</v>
      </c>
      <c r="D16" s="31"/>
      <c r="E16" s="31"/>
      <c r="F16" s="31"/>
      <c r="G16" s="31"/>
      <c r="H16" s="31"/>
      <c r="I16" s="31"/>
    </row>
    <row r="17" spans="1:3">
      <c r="A17" s="8" t="s">
        <v>150</v>
      </c>
      <c r="B17" s="31">
        <v>0.60724136328827061</v>
      </c>
      <c r="C17" s="31">
        <v>3.2599314579082571E-2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J20" sqref="J20"/>
    </sheetView>
  </sheetViews>
  <sheetFormatPr defaultColWidth="46" defaultRowHeight="15"/>
  <cols>
    <col min="1" max="1" width="45.85546875" style="8" bestFit="1" customWidth="1"/>
    <col min="2" max="9" width="5.5703125" style="8" bestFit="1" customWidth="1"/>
    <col min="10" max="16384" width="46" style="8"/>
  </cols>
  <sheetData>
    <row r="1" spans="1:9">
      <c r="A1" s="30" t="s">
        <v>151</v>
      </c>
      <c r="B1" s="30" t="s">
        <v>76</v>
      </c>
      <c r="C1" s="30" t="s">
        <v>152</v>
      </c>
      <c r="D1" s="30" t="s">
        <v>153</v>
      </c>
      <c r="E1" s="30" t="s">
        <v>154</v>
      </c>
      <c r="F1" s="30" t="s">
        <v>77</v>
      </c>
      <c r="G1" s="30" t="s">
        <v>155</v>
      </c>
      <c r="H1" s="30" t="s">
        <v>78</v>
      </c>
      <c r="I1" s="30" t="s">
        <v>106</v>
      </c>
    </row>
    <row r="2" spans="1:9">
      <c r="A2" s="8" t="s">
        <v>135</v>
      </c>
      <c r="B2" s="31">
        <v>0.31492922148662977</v>
      </c>
      <c r="C2" s="31">
        <v>0.31492922148662977</v>
      </c>
      <c r="D2" s="31">
        <v>0.31492922148662977</v>
      </c>
      <c r="E2" s="31">
        <v>0.31492922148662977</v>
      </c>
      <c r="F2" s="31">
        <v>0.31492922148662977</v>
      </c>
      <c r="G2" s="31">
        <v>0.31492922148662977</v>
      </c>
      <c r="H2" s="31">
        <v>0.31492922148662977</v>
      </c>
      <c r="I2" s="31">
        <v>0.31492922148662977</v>
      </c>
    </row>
    <row r="3" spans="1:9">
      <c r="A3" s="8" t="s">
        <v>156</v>
      </c>
      <c r="B3" s="31">
        <v>0.43140989244743805</v>
      </c>
      <c r="C3" s="31">
        <v>0.43140989244743805</v>
      </c>
      <c r="D3" s="31">
        <v>0.43140989244743805</v>
      </c>
      <c r="E3" s="31">
        <v>0.43140989244743805</v>
      </c>
      <c r="F3" s="31">
        <v>0.43140989244743805</v>
      </c>
      <c r="G3" s="31">
        <v>0.43140989244743805</v>
      </c>
      <c r="H3" s="31">
        <v>0.43140989244743805</v>
      </c>
      <c r="I3" s="31">
        <v>0.43140989244743805</v>
      </c>
    </row>
    <row r="4" spans="1:9">
      <c r="A4" s="8" t="s">
        <v>136</v>
      </c>
      <c r="B4" s="31">
        <v>0.28904462793978353</v>
      </c>
      <c r="C4" s="31">
        <v>0.28904462793978353</v>
      </c>
      <c r="D4" s="31">
        <v>0.28904462793978353</v>
      </c>
      <c r="E4" s="31">
        <v>0.28904462793978353</v>
      </c>
      <c r="F4" s="31">
        <v>0.28904462793978353</v>
      </c>
      <c r="G4" s="31">
        <v>0.28904462793978353</v>
      </c>
      <c r="H4" s="31">
        <v>0.28904462793978353</v>
      </c>
      <c r="I4" s="31">
        <v>0.28904462793978353</v>
      </c>
    </row>
    <row r="5" spans="1:9">
      <c r="A5" s="8" t="s">
        <v>157</v>
      </c>
      <c r="B5" s="31">
        <v>0.39344582191206351</v>
      </c>
      <c r="C5" s="31">
        <v>0.39344582191206351</v>
      </c>
      <c r="D5" s="31">
        <v>0.39344582191206351</v>
      </c>
      <c r="E5" s="31">
        <v>0.39344582191206351</v>
      </c>
      <c r="F5" s="31">
        <v>0.39344582191206351</v>
      </c>
      <c r="G5" s="31">
        <v>0.39344582191206351</v>
      </c>
      <c r="H5" s="31">
        <v>0.39344582191206351</v>
      </c>
      <c r="I5" s="31">
        <v>0.39344582191206351</v>
      </c>
    </row>
    <row r="6" spans="1:9">
      <c r="A6" s="8" t="s">
        <v>158</v>
      </c>
      <c r="B6" s="31">
        <v>0.44607782879065094</v>
      </c>
      <c r="C6" s="31">
        <v>0.44607782879065094</v>
      </c>
      <c r="D6" s="31">
        <v>0.44607782879065094</v>
      </c>
      <c r="E6" s="31">
        <v>0.44607782879065094</v>
      </c>
      <c r="F6" s="31">
        <v>0.44607782879065094</v>
      </c>
      <c r="G6" s="31">
        <v>0.44607782879065094</v>
      </c>
      <c r="H6" s="31">
        <v>0.44607782879065094</v>
      </c>
      <c r="I6" s="31">
        <v>0.44607782879065094</v>
      </c>
    </row>
    <row r="7" spans="1:9">
      <c r="A7" s="8" t="s">
        <v>159</v>
      </c>
      <c r="B7" s="31">
        <v>0.44607782879065094</v>
      </c>
      <c r="C7" s="31">
        <v>0.44607782879065094</v>
      </c>
      <c r="D7" s="31">
        <v>0.44607782879065094</v>
      </c>
      <c r="E7" s="31">
        <v>0.44607782879065094</v>
      </c>
      <c r="F7" s="31">
        <v>0.44607782879065094</v>
      </c>
      <c r="G7" s="31">
        <v>0.44607782879065094</v>
      </c>
      <c r="H7" s="31">
        <v>0.44607782879065094</v>
      </c>
      <c r="I7" s="31">
        <v>0.44607782879065094</v>
      </c>
    </row>
    <row r="8" spans="1:9">
      <c r="A8" s="8" t="s">
        <v>160</v>
      </c>
      <c r="B8" s="31">
        <v>0.28818180815488864</v>
      </c>
      <c r="C8" s="31">
        <v>0.28818180815488864</v>
      </c>
      <c r="D8" s="31">
        <v>0.28818180815488864</v>
      </c>
      <c r="E8" s="31">
        <v>0.28818180815488864</v>
      </c>
      <c r="F8" s="31">
        <v>0.28818180815488864</v>
      </c>
      <c r="G8" s="31">
        <v>0.28818180815488864</v>
      </c>
      <c r="H8" s="31">
        <v>0.28818180815488864</v>
      </c>
      <c r="I8" s="31">
        <v>0.28818180815488864</v>
      </c>
    </row>
    <row r="9" spans="1:9">
      <c r="A9" s="8" t="s">
        <v>144</v>
      </c>
      <c r="B9" s="31">
        <v>0.31492922148662977</v>
      </c>
      <c r="C9" s="31">
        <v>0.31492922148662977</v>
      </c>
      <c r="D9" s="31">
        <v>0.31492922148662977</v>
      </c>
      <c r="E9" s="31">
        <v>0.31492922148662977</v>
      </c>
      <c r="F9" s="31">
        <v>0.31492922148662977</v>
      </c>
      <c r="G9" s="31">
        <v>0.31492922148662977</v>
      </c>
      <c r="H9" s="31">
        <v>0.31492922148662977</v>
      </c>
      <c r="I9" s="31">
        <v>0.31492922148662977</v>
      </c>
    </row>
    <row r="10" spans="1:9">
      <c r="A10" s="8" t="s">
        <v>145</v>
      </c>
      <c r="B10" s="31">
        <v>0.36669840858032232</v>
      </c>
      <c r="C10" s="31">
        <v>0.36669840858032232</v>
      </c>
      <c r="D10" s="31">
        <v>0.36669840858032232</v>
      </c>
      <c r="E10" s="31">
        <v>0.36669840858032232</v>
      </c>
      <c r="F10" s="31">
        <v>0.36669840858032232</v>
      </c>
      <c r="G10" s="31">
        <v>0.36669840858032232</v>
      </c>
      <c r="H10" s="31">
        <v>0.36669840858032232</v>
      </c>
      <c r="I10" s="31">
        <v>0.36669840858032232</v>
      </c>
    </row>
    <row r="11" spans="1:9">
      <c r="A11" s="8" t="s">
        <v>161</v>
      </c>
      <c r="B11" s="31">
        <v>0.28818180815488864</v>
      </c>
      <c r="C11" s="31">
        <v>0.28818180815488864</v>
      </c>
      <c r="D11" s="31">
        <v>0.28818180815488864</v>
      </c>
      <c r="E11" s="31">
        <v>0.28818180815488864</v>
      </c>
      <c r="F11" s="31">
        <v>0.28818180815488864</v>
      </c>
      <c r="G11" s="31">
        <v>0.28818180815488864</v>
      </c>
      <c r="H11" s="31">
        <v>0.28818180815488864</v>
      </c>
      <c r="I11" s="31">
        <v>0.28818180815488864</v>
      </c>
    </row>
    <row r="12" spans="1:9">
      <c r="A12" s="8" t="s">
        <v>162</v>
      </c>
      <c r="B12" s="31">
        <v>0.34081381503347608</v>
      </c>
      <c r="C12" s="31">
        <v>0.34081381503347608</v>
      </c>
      <c r="D12" s="31">
        <v>0.34081381503347608</v>
      </c>
      <c r="E12" s="31">
        <v>0.34081381503347608</v>
      </c>
      <c r="F12" s="31">
        <v>0.34081381503347608</v>
      </c>
      <c r="G12" s="31">
        <v>0.34081381503347608</v>
      </c>
      <c r="H12" s="31">
        <v>0.34081381503347608</v>
      </c>
      <c r="I12" s="31">
        <v>0.34081381503347608</v>
      </c>
    </row>
    <row r="13" spans="1:9">
      <c r="A13" s="8" t="s">
        <v>163</v>
      </c>
      <c r="B13" s="31">
        <v>0.26229721460804234</v>
      </c>
      <c r="C13" s="31">
        <v>0.26229721460804234</v>
      </c>
      <c r="D13" s="31">
        <v>0.26229721460804234</v>
      </c>
      <c r="E13" s="31">
        <v>0.26229721460804234</v>
      </c>
      <c r="F13" s="31">
        <v>0.26229721460804234</v>
      </c>
      <c r="G13" s="31">
        <v>0.26229721460804234</v>
      </c>
      <c r="H13" s="31">
        <v>0.26229721460804234</v>
      </c>
      <c r="I13" s="31">
        <v>0.26229721460804234</v>
      </c>
    </row>
    <row r="14" spans="1:9">
      <c r="A14" s="8" t="s">
        <v>164</v>
      </c>
      <c r="B14" s="31">
        <v>0.26229721460804234</v>
      </c>
      <c r="C14" s="31">
        <v>0.26229721460804234</v>
      </c>
      <c r="D14" s="31">
        <v>0.26229721460804234</v>
      </c>
      <c r="E14" s="31">
        <v>0.26229721460804234</v>
      </c>
      <c r="F14" s="31">
        <v>0.26229721460804234</v>
      </c>
      <c r="G14" s="31">
        <v>0.26229721460804234</v>
      </c>
      <c r="H14" s="31">
        <v>0.26229721460804234</v>
      </c>
      <c r="I14" s="31">
        <v>0.26229721460804234</v>
      </c>
    </row>
    <row r="15" spans="1:9">
      <c r="A15" s="8" t="s">
        <v>149</v>
      </c>
      <c r="B15" s="31">
        <v>5.2632006878587441E-2</v>
      </c>
      <c r="C15" s="31">
        <v>5.2632006878587441E-2</v>
      </c>
      <c r="D15" s="31">
        <v>5.2632006878587441E-2</v>
      </c>
      <c r="E15" s="31">
        <v>5.2632006878587441E-2</v>
      </c>
      <c r="F15" s="31">
        <v>5.2632006878587441E-2</v>
      </c>
      <c r="G15" s="31">
        <v>5.2632006878587441E-2</v>
      </c>
      <c r="H15" s="31">
        <v>5.2632006878587441E-2</v>
      </c>
      <c r="I15" s="31">
        <v>5.2632006878587441E-2</v>
      </c>
    </row>
    <row r="16" spans="1:9">
      <c r="A16" s="8" t="s">
        <v>150</v>
      </c>
      <c r="B16" s="31">
        <v>2.5884593546846281E-2</v>
      </c>
      <c r="C16" s="31">
        <v>2.5884593546846281E-2</v>
      </c>
      <c r="D16" s="31">
        <v>2.5884593546846281E-2</v>
      </c>
      <c r="E16" s="31">
        <v>2.5884593546846281E-2</v>
      </c>
      <c r="F16" s="31">
        <v>2.5884593546846281E-2</v>
      </c>
      <c r="G16" s="31">
        <v>2.5884593546846281E-2</v>
      </c>
      <c r="H16" s="31">
        <v>2.5884593546846281E-2</v>
      </c>
      <c r="I16" s="31">
        <v>2.5884593546846281E-2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workbookViewId="0">
      <selection activeCell="D5" sqref="D5"/>
    </sheetView>
  </sheetViews>
  <sheetFormatPr defaultRowHeight="15"/>
  <cols>
    <col min="1" max="1" width="17.42578125" bestFit="1" customWidth="1"/>
  </cols>
  <sheetData>
    <row r="1" spans="1:4">
      <c r="A1" s="8" t="s">
        <v>226</v>
      </c>
    </row>
    <row r="2" spans="1:4">
      <c r="A2" t="s">
        <v>219</v>
      </c>
      <c r="B2" t="s">
        <v>220</v>
      </c>
    </row>
    <row r="3" spans="1:4">
      <c r="B3" t="s">
        <v>221</v>
      </c>
    </row>
    <row r="4" spans="1:4">
      <c r="A4" t="s">
        <v>222</v>
      </c>
      <c r="B4">
        <v>57</v>
      </c>
      <c r="C4" t="s">
        <v>223</v>
      </c>
      <c r="D4" s="8" t="s">
        <v>227</v>
      </c>
    </row>
    <row r="5" spans="1:4">
      <c r="A5" t="s">
        <v>224</v>
      </c>
      <c r="B5" s="52">
        <f>(ROUND((43.75*B4)/(4.38+B4),1))/100</f>
        <v>0.40600000000000003</v>
      </c>
    </row>
    <row r="6" spans="1:4">
      <c r="A6" t="s">
        <v>225</v>
      </c>
      <c r="B6" s="52">
        <f>(ROUND(44.53+6.146*LN(B4)+0.145*(LN(B4)^2),1))/100</f>
        <v>0.71700000000000008</v>
      </c>
    </row>
  </sheetData>
  <pageMargins left="0.7" right="0.7" top="0.75" bottom="0.75" header="0.3" footer="0.3"/>
  <pageSetup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activeCell="A7" sqref="A7:XFD7"/>
    </sheetView>
  </sheetViews>
  <sheetFormatPr defaultColWidth="9.28515625" defaultRowHeight="15"/>
  <cols>
    <col min="1" max="1" width="10.85546875" style="8" bestFit="1" customWidth="1"/>
    <col min="2" max="2" width="12" style="8" customWidth="1"/>
    <col min="3" max="3" width="10" style="8" customWidth="1"/>
    <col min="4" max="4" width="11.5703125" style="8" customWidth="1"/>
    <col min="5" max="16384" width="9.28515625" style="8"/>
  </cols>
  <sheetData>
    <row r="1" spans="1:4" s="33" customFormat="1" ht="30">
      <c r="A1" s="32" t="s">
        <v>92</v>
      </c>
      <c r="B1" s="32" t="s">
        <v>165</v>
      </c>
      <c r="C1" s="32" t="s">
        <v>166</v>
      </c>
      <c r="D1" s="32" t="s">
        <v>167</v>
      </c>
    </row>
    <row r="2" spans="1:4">
      <c r="A2" s="8" t="s">
        <v>104</v>
      </c>
      <c r="B2" s="34">
        <v>0.21662408079198633</v>
      </c>
      <c r="C2" s="34">
        <v>50.8</v>
      </c>
      <c r="D2" s="34">
        <v>0</v>
      </c>
    </row>
    <row r="3" spans="1:4">
      <c r="A3" s="8" t="s">
        <v>168</v>
      </c>
      <c r="B3" s="34">
        <v>0.8000257540499307</v>
      </c>
      <c r="C3" s="34">
        <v>49.9</v>
      </c>
      <c r="D3" s="34">
        <v>0</v>
      </c>
    </row>
    <row r="4" spans="1:4">
      <c r="A4" s="8" t="s">
        <v>169</v>
      </c>
      <c r="B4" s="34">
        <v>0.62530322808123395</v>
      </c>
      <c r="C4" s="34">
        <v>53.6</v>
      </c>
      <c r="D4" s="34">
        <v>0.65991277806456849</v>
      </c>
    </row>
    <row r="5" spans="1:4">
      <c r="A5" s="8" t="s">
        <v>170</v>
      </c>
      <c r="B5" s="34">
        <v>0.33207993731950614</v>
      </c>
      <c r="C5" s="34">
        <v>53.9</v>
      </c>
      <c r="D5" s="34">
        <v>8.2489456030307357E-2</v>
      </c>
    </row>
    <row r="6" spans="1:4">
      <c r="A6" s="8" t="s">
        <v>171</v>
      </c>
      <c r="B6" s="34">
        <v>0</v>
      </c>
      <c r="C6" s="34">
        <v>49.3</v>
      </c>
      <c r="D6" s="34">
        <v>0.33309682523931117</v>
      </c>
    </row>
    <row r="7" spans="1:4">
      <c r="A7" s="8" t="s">
        <v>119</v>
      </c>
      <c r="B7" s="34">
        <v>0.19169263689718</v>
      </c>
      <c r="C7" s="34">
        <v>57.7</v>
      </c>
      <c r="D7" s="3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56"/>
  <sheetViews>
    <sheetView workbookViewId="0">
      <pane ySplit="1" topLeftCell="A23" activePane="bottomLeft" state="frozen"/>
      <selection pane="bottomLeft" activeCell="F52" sqref="F52:H55"/>
    </sheetView>
  </sheetViews>
  <sheetFormatPr defaultRowHeight="15"/>
  <cols>
    <col min="1" max="1" width="21.42578125" bestFit="1" customWidth="1"/>
    <col min="2" max="2" width="13.42578125" bestFit="1" customWidth="1"/>
    <col min="3" max="3" width="7.85546875" bestFit="1" customWidth="1"/>
    <col min="4" max="4" width="43.42578125" style="8" bestFit="1" customWidth="1"/>
    <col min="5" max="5" width="8.140625" bestFit="1" customWidth="1"/>
    <col min="6" max="8" width="8.140625" style="31" customWidth="1"/>
    <col min="9" max="9" width="10" bestFit="1" customWidth="1"/>
    <col min="10" max="10" width="11.7109375" bestFit="1" customWidth="1"/>
  </cols>
  <sheetData>
    <row r="1" spans="1:12">
      <c r="A1" s="8" t="s">
        <v>71</v>
      </c>
      <c r="B1" s="8" t="s">
        <v>92</v>
      </c>
      <c r="C1" s="8" t="s">
        <v>72</v>
      </c>
      <c r="D1" s="8" t="s">
        <v>94</v>
      </c>
      <c r="E1" s="8" t="s">
        <v>73</v>
      </c>
      <c r="F1" s="31" t="s">
        <v>129</v>
      </c>
      <c r="G1" s="31" t="s">
        <v>130</v>
      </c>
      <c r="H1" s="31" t="s">
        <v>131</v>
      </c>
      <c r="I1" s="8" t="s">
        <v>99</v>
      </c>
      <c r="J1" s="35" t="s">
        <v>189</v>
      </c>
      <c r="K1" s="36" t="s">
        <v>190</v>
      </c>
      <c r="L1" s="36" t="s">
        <v>191</v>
      </c>
    </row>
    <row r="2" spans="1:12">
      <c r="A2" s="8" t="s">
        <v>74</v>
      </c>
      <c r="B2" s="8" t="s">
        <v>75</v>
      </c>
      <c r="C2" s="8">
        <v>1210</v>
      </c>
      <c r="D2" s="8" t="s">
        <v>132</v>
      </c>
      <c r="E2" s="8" t="s">
        <v>76</v>
      </c>
      <c r="F2" s="31">
        <f>EMCs!$B$13</f>
        <v>1.2445441802046733</v>
      </c>
      <c r="G2" s="31">
        <f>EMCs!$C$13</f>
        <v>0.21319951734720002</v>
      </c>
      <c r="H2" s="31">
        <f>ROCs!$B$11</f>
        <v>0.28818180815488864</v>
      </c>
      <c r="I2" s="8">
        <v>30.821171</v>
      </c>
      <c r="J2" s="34">
        <f>Other!$C$7*H2*I2/12</f>
        <v>42.708101290077479</v>
      </c>
      <c r="K2" s="8">
        <f>ROUND(2.721*J2*F2,1)</f>
        <v>144.6</v>
      </c>
      <c r="L2" s="8">
        <f>ROUND((2.721*J2*G2)+(Other!$B$7*I2),1)</f>
        <v>30.7</v>
      </c>
    </row>
    <row r="3" spans="1:12">
      <c r="A3" s="8" t="s">
        <v>74</v>
      </c>
      <c r="B3" s="8" t="s">
        <v>75</v>
      </c>
      <c r="C3" s="8">
        <v>1210</v>
      </c>
      <c r="D3" s="8" t="s">
        <v>132</v>
      </c>
      <c r="E3" s="8" t="s">
        <v>77</v>
      </c>
      <c r="F3" s="31">
        <f>EMCs!$B$13</f>
        <v>1.2445441802046733</v>
      </c>
      <c r="G3" s="31">
        <f>EMCs!$C$13</f>
        <v>0.21319951734720002</v>
      </c>
      <c r="H3" s="31">
        <f>ROCs!$F$11</f>
        <v>0.28818180815488864</v>
      </c>
      <c r="I3" s="8">
        <v>3.834759</v>
      </c>
      <c r="J3" s="34">
        <f>Other!$C$7*H3*I3/12</f>
        <v>5.3137265873200024</v>
      </c>
      <c r="K3" s="8">
        <f t="shared" ref="K3:K55" si="0">ROUND(2.721*J3*F3,1)</f>
        <v>18</v>
      </c>
      <c r="L3" s="8">
        <f>ROUND((2.721*J3*G3)+(Other!$B$7*I3),1)</f>
        <v>3.8</v>
      </c>
    </row>
    <row r="4" spans="1:12">
      <c r="A4" s="8" t="s">
        <v>74</v>
      </c>
      <c r="B4" s="8" t="s">
        <v>75</v>
      </c>
      <c r="C4" s="8">
        <v>1210</v>
      </c>
      <c r="D4" s="8" t="s">
        <v>132</v>
      </c>
      <c r="E4" s="8" t="s">
        <v>78</v>
      </c>
      <c r="F4" s="31">
        <f>EMCs!$B$13</f>
        <v>1.2445441802046733</v>
      </c>
      <c r="G4" s="31">
        <f>EMCs!$C$13</f>
        <v>0.21319951734720002</v>
      </c>
      <c r="H4" s="31">
        <f>ROCs!$H$11</f>
        <v>0.28818180815488864</v>
      </c>
      <c r="I4" s="8">
        <v>0.104037</v>
      </c>
      <c r="J4" s="34">
        <f>Other!$C$7*H4*I4/12</f>
        <v>0.14416138614317384</v>
      </c>
      <c r="K4" s="8">
        <f t="shared" si="0"/>
        <v>0.5</v>
      </c>
      <c r="L4" s="8">
        <f>ROUND((2.721*J4*G4)+(Other!$B$7*I4),1)</f>
        <v>0.1</v>
      </c>
    </row>
    <row r="5" spans="1:12">
      <c r="A5" s="8" t="s">
        <v>74</v>
      </c>
      <c r="B5" s="8" t="s">
        <v>75</v>
      </c>
      <c r="C5" s="8">
        <v>1210</v>
      </c>
      <c r="D5" s="8" t="s">
        <v>132</v>
      </c>
      <c r="E5" s="8" t="s">
        <v>32</v>
      </c>
      <c r="F5" s="31">
        <f>EMCs!$B$13</f>
        <v>1.2445441802046733</v>
      </c>
      <c r="G5" s="31">
        <f>EMCs!$C$13</f>
        <v>0.21319951734720002</v>
      </c>
      <c r="H5" s="31">
        <f>ROCs!$E$11</f>
        <v>0.28818180815488864</v>
      </c>
      <c r="I5" s="8">
        <v>9.214E-2</v>
      </c>
      <c r="J5" s="34">
        <f>Other!$C$7*H5*I5/12</f>
        <v>0.12767602025464053</v>
      </c>
      <c r="K5" s="8">
        <f t="shared" si="0"/>
        <v>0.4</v>
      </c>
      <c r="L5" s="8">
        <f>ROUND((2.721*J5*G5)+(Other!$B$7*I5),1)</f>
        <v>0.1</v>
      </c>
    </row>
    <row r="6" spans="1:12">
      <c r="A6" s="8" t="s">
        <v>74</v>
      </c>
      <c r="B6" s="8" t="s">
        <v>75</v>
      </c>
      <c r="C6" s="8">
        <v>1310</v>
      </c>
      <c r="D6" s="8" t="s">
        <v>172</v>
      </c>
      <c r="E6" s="8" t="s">
        <v>76</v>
      </c>
      <c r="F6" s="31">
        <f>EMCs!$B$13</f>
        <v>1.2445441802046733</v>
      </c>
      <c r="G6" s="31">
        <f>EMCs!$C$13</f>
        <v>0.21319951734720002</v>
      </c>
      <c r="H6" s="31">
        <f>ROCs!$B$5</f>
        <v>0.39344582191206351</v>
      </c>
      <c r="I6" s="8">
        <v>25.720433</v>
      </c>
      <c r="J6" s="34">
        <f>Other!$C$7*H6*I6/12</f>
        <v>48.658395101952145</v>
      </c>
      <c r="K6" s="8">
        <f t="shared" si="0"/>
        <v>164.8</v>
      </c>
      <c r="L6" s="8">
        <f>ROUND((2.721*J6*G6)+(Other!$B$7*I6),1)</f>
        <v>33.200000000000003</v>
      </c>
    </row>
    <row r="7" spans="1:12">
      <c r="A7" s="8" t="s">
        <v>74</v>
      </c>
      <c r="B7" s="8" t="s">
        <v>75</v>
      </c>
      <c r="C7" s="8">
        <v>1310</v>
      </c>
      <c r="D7" s="8" t="s">
        <v>172</v>
      </c>
      <c r="E7" s="8" t="s">
        <v>77</v>
      </c>
      <c r="F7" s="31">
        <f>EMCs!$B$13</f>
        <v>1.2445441802046733</v>
      </c>
      <c r="G7" s="31">
        <f>EMCs!$C$13</f>
        <v>0.21319951734720002</v>
      </c>
      <c r="H7" s="31">
        <f>ROCs!$F$5</f>
        <v>0.39344582191206351</v>
      </c>
      <c r="I7" s="8">
        <v>0.44427899999999998</v>
      </c>
      <c r="J7" s="34">
        <f>Other!$C$7*H7*I7/12</f>
        <v>0.84049530260630501</v>
      </c>
      <c r="K7" s="8">
        <f t="shared" si="0"/>
        <v>2.8</v>
      </c>
      <c r="L7" s="8">
        <f>ROUND((2.721*J7*G7)+(Other!$B$7*I7),1)</f>
        <v>0.6</v>
      </c>
    </row>
    <row r="8" spans="1:12">
      <c r="A8" s="8" t="s">
        <v>74</v>
      </c>
      <c r="B8" s="8" t="s">
        <v>75</v>
      </c>
      <c r="C8" s="8">
        <v>1310</v>
      </c>
      <c r="D8" s="8" t="s">
        <v>172</v>
      </c>
      <c r="E8" s="8" t="s">
        <v>78</v>
      </c>
      <c r="F8" s="31">
        <f>EMCs!$B$13</f>
        <v>1.2445441802046733</v>
      </c>
      <c r="G8" s="31">
        <f>EMCs!$C$13</f>
        <v>0.21319951734720002</v>
      </c>
      <c r="H8" s="31">
        <f>ROCs!$H$5</f>
        <v>0.39344582191206351</v>
      </c>
      <c r="I8" s="8">
        <v>0.40911999999999998</v>
      </c>
      <c r="J8" s="34">
        <f>Other!$C$7*H8*I8/12</f>
        <v>0.77398085032668995</v>
      </c>
      <c r="K8" s="8">
        <f t="shared" si="0"/>
        <v>2.6</v>
      </c>
      <c r="L8" s="8">
        <f>ROUND((2.721*J8*G8)+(Other!$B$7*I8),1)</f>
        <v>0.5</v>
      </c>
    </row>
    <row r="9" spans="1:12">
      <c r="A9" s="8" t="s">
        <v>74</v>
      </c>
      <c r="B9" s="8" t="s">
        <v>75</v>
      </c>
      <c r="C9" s="8">
        <v>1310</v>
      </c>
      <c r="D9" s="8" t="s">
        <v>172</v>
      </c>
      <c r="E9" s="8" t="s">
        <v>32</v>
      </c>
      <c r="F9" s="31">
        <f>EMCs!$B$13</f>
        <v>1.2445441802046733</v>
      </c>
      <c r="G9" s="31">
        <f>EMCs!$C$13</f>
        <v>0.21319951734720002</v>
      </c>
      <c r="H9" s="31">
        <f>ROCs!$I$5</f>
        <v>0.39344582191206351</v>
      </c>
      <c r="I9" s="8">
        <v>4.0517890000000003</v>
      </c>
      <c r="J9" s="34">
        <f>Other!$C$7*H9*I9/12</f>
        <v>7.6652500380434327</v>
      </c>
      <c r="K9" s="8">
        <f t="shared" si="0"/>
        <v>26</v>
      </c>
      <c r="L9" s="8">
        <f>ROUND((2.721*J9*G9)+(Other!$B$7*I9),1)</f>
        <v>5.2</v>
      </c>
    </row>
    <row r="10" spans="1:12">
      <c r="A10" s="8" t="s">
        <v>74</v>
      </c>
      <c r="B10" s="8" t="s">
        <v>75</v>
      </c>
      <c r="C10" s="8">
        <v>1320</v>
      </c>
      <c r="D10" s="8" t="s">
        <v>173</v>
      </c>
      <c r="E10" s="8" t="s">
        <v>76</v>
      </c>
      <c r="F10" s="31">
        <f>EMCs!$B$10</f>
        <v>1.3948514483453343</v>
      </c>
      <c r="G10" s="31">
        <f>EMCs!$C$10</f>
        <v>0.33903287162245876</v>
      </c>
      <c r="H10" s="31">
        <f>ROCs!$B$5</f>
        <v>0.39344582191206351</v>
      </c>
      <c r="I10" s="8">
        <v>25.419553000000001</v>
      </c>
      <c r="J10" s="34">
        <f>Other!$C$7*H10*I10/12</f>
        <v>48.089184703422866</v>
      </c>
      <c r="K10" s="8">
        <f t="shared" si="0"/>
        <v>182.5</v>
      </c>
      <c r="L10" s="8">
        <f>ROUND((2.721*J10*G10)+(Other!$B$7*I10),1)</f>
        <v>49.2</v>
      </c>
    </row>
    <row r="11" spans="1:12">
      <c r="A11" s="8" t="s">
        <v>74</v>
      </c>
      <c r="B11" s="8" t="s">
        <v>75</v>
      </c>
      <c r="C11" s="8">
        <v>1320</v>
      </c>
      <c r="D11" s="8" t="s">
        <v>173</v>
      </c>
      <c r="E11" s="8" t="s">
        <v>77</v>
      </c>
      <c r="F11" s="31">
        <f>EMCs!$B$10</f>
        <v>1.3948514483453343</v>
      </c>
      <c r="G11" s="31">
        <f>EMCs!$C$10</f>
        <v>0.33903287162245876</v>
      </c>
      <c r="H11" s="31">
        <f>ROCs!$F$5</f>
        <v>0.39344582191206351</v>
      </c>
      <c r="I11" s="8">
        <v>6.4991510000000003</v>
      </c>
      <c r="J11" s="34">
        <f>Other!$C$7*H11*I11/12</f>
        <v>12.295215138300641</v>
      </c>
      <c r="K11" s="8">
        <f t="shared" si="0"/>
        <v>46.7</v>
      </c>
      <c r="L11" s="8">
        <f>ROUND((2.721*J11*G11)+(Other!$B$7*I11),1)</f>
        <v>12.6</v>
      </c>
    </row>
    <row r="12" spans="1:12">
      <c r="A12" s="8" t="s">
        <v>74</v>
      </c>
      <c r="B12" s="8" t="s">
        <v>75</v>
      </c>
      <c r="C12" s="8">
        <v>1330</v>
      </c>
      <c r="D12" s="8" t="s">
        <v>174</v>
      </c>
      <c r="E12" s="8" t="s">
        <v>76</v>
      </c>
      <c r="F12" s="31">
        <f>EMCs!$B$10</f>
        <v>1.3948514483453343</v>
      </c>
      <c r="G12" s="31">
        <f>EMCs!$C$10</f>
        <v>0.33903287162245876</v>
      </c>
      <c r="H12" s="31">
        <f>ROCs!$B$5</f>
        <v>0.39344582191206351</v>
      </c>
      <c r="I12" s="8">
        <v>12.461181</v>
      </c>
      <c r="J12" s="34">
        <f>Other!$C$7*H12*I12/12</f>
        <v>23.574294745929787</v>
      </c>
      <c r="K12" s="8">
        <f t="shared" si="0"/>
        <v>89.5</v>
      </c>
      <c r="L12" s="8">
        <f>ROUND((2.721*J12*G12)+(Other!$B$7*I12),1)</f>
        <v>24.1</v>
      </c>
    </row>
    <row r="13" spans="1:12">
      <c r="A13" s="8" t="s">
        <v>74</v>
      </c>
      <c r="B13" s="8" t="s">
        <v>75</v>
      </c>
      <c r="C13" s="8">
        <v>1330</v>
      </c>
      <c r="D13" s="8" t="s">
        <v>174</v>
      </c>
      <c r="E13" s="8" t="s">
        <v>77</v>
      </c>
      <c r="F13" s="31">
        <f>EMCs!$B$10</f>
        <v>1.3948514483453343</v>
      </c>
      <c r="G13" s="31">
        <f>EMCs!$C$10</f>
        <v>0.33903287162245876</v>
      </c>
      <c r="H13" s="31">
        <f>ROCs!$F$5</f>
        <v>0.39344582191206351</v>
      </c>
      <c r="I13" s="8">
        <v>46.964810999999997</v>
      </c>
      <c r="J13" s="34">
        <f>Other!$C$7*H13*I13/12</f>
        <v>88.848905830104329</v>
      </c>
      <c r="K13" s="8">
        <f t="shared" si="0"/>
        <v>337.2</v>
      </c>
      <c r="L13" s="8">
        <f>ROUND((2.721*J13*G13)+(Other!$B$7*I13),1)</f>
        <v>91</v>
      </c>
    </row>
    <row r="14" spans="1:12">
      <c r="A14" s="8" t="s">
        <v>74</v>
      </c>
      <c r="B14" s="8" t="s">
        <v>75</v>
      </c>
      <c r="C14" s="8">
        <v>1330</v>
      </c>
      <c r="D14" s="8" t="s">
        <v>174</v>
      </c>
      <c r="E14" s="8" t="s">
        <v>78</v>
      </c>
      <c r="F14" s="31">
        <f>EMCs!$B$10</f>
        <v>1.3948514483453343</v>
      </c>
      <c r="G14" s="31">
        <f>EMCs!$C$10</f>
        <v>0.33903287162245876</v>
      </c>
      <c r="H14" s="31">
        <f>ROCs!$H$5</f>
        <v>0.39344582191206351</v>
      </c>
      <c r="I14" s="8">
        <v>0.32659199999999999</v>
      </c>
      <c r="J14" s="34">
        <f>Other!$C$7*H14*I14/12</f>
        <v>0.61785283992445816</v>
      </c>
      <c r="K14" s="8">
        <f t="shared" si="0"/>
        <v>2.2999999999999998</v>
      </c>
      <c r="L14" s="8">
        <f>ROUND((2.721*J14*G14)+(Other!$B$7*I14),1)</f>
        <v>0.6</v>
      </c>
    </row>
    <row r="15" spans="1:12">
      <c r="A15" s="8" t="s">
        <v>74</v>
      </c>
      <c r="B15" s="8" t="s">
        <v>75</v>
      </c>
      <c r="C15" s="8">
        <v>1330</v>
      </c>
      <c r="D15" s="8" t="s">
        <v>174</v>
      </c>
      <c r="E15" s="8" t="s">
        <v>32</v>
      </c>
      <c r="F15" s="31">
        <f>EMCs!$B$10</f>
        <v>1.3948514483453343</v>
      </c>
      <c r="G15" s="31">
        <f>EMCs!$C$10</f>
        <v>0.33903287162245876</v>
      </c>
      <c r="H15" s="31">
        <f>ROCs!$I$5</f>
        <v>0.39344582191206351</v>
      </c>
      <c r="I15" s="8">
        <v>11.526054999999999</v>
      </c>
      <c r="J15" s="34">
        <f>Other!$C$7*H15*I15/12</f>
        <v>21.805205929341508</v>
      </c>
      <c r="K15" s="8">
        <f t="shared" si="0"/>
        <v>82.8</v>
      </c>
      <c r="L15" s="8">
        <f>ROUND((2.721*J15*G15)+(Other!$B$7*I15),1)</f>
        <v>22.3</v>
      </c>
    </row>
    <row r="16" spans="1:12">
      <c r="A16" s="8" t="s">
        <v>74</v>
      </c>
      <c r="B16" s="8" t="s">
        <v>75</v>
      </c>
      <c r="C16" s="8">
        <v>1400</v>
      </c>
      <c r="D16" s="8" t="s">
        <v>108</v>
      </c>
      <c r="E16" s="8" t="s">
        <v>76</v>
      </c>
      <c r="F16" s="31">
        <f>EMCs!$B$8</f>
        <v>0.70945030562392009</v>
      </c>
      <c r="G16" s="31">
        <f>EMCs!$C$8</f>
        <v>0.1167055461931156</v>
      </c>
      <c r="H16" s="31">
        <f>ROCs!$B$3</f>
        <v>0.43140989244743805</v>
      </c>
      <c r="I16" s="8">
        <v>27.787689</v>
      </c>
      <c r="J16" s="34">
        <f>Other!$C$7*H16*I16/12</f>
        <v>57.641741862384158</v>
      </c>
      <c r="K16" s="8">
        <f t="shared" si="0"/>
        <v>111.3</v>
      </c>
      <c r="L16" s="8">
        <f>ROUND((2.721*J16*G16)+(Other!$B$7*I16),1)</f>
        <v>23.6</v>
      </c>
    </row>
    <row r="17" spans="1:12">
      <c r="A17" s="8" t="s">
        <v>74</v>
      </c>
      <c r="B17" s="8" t="s">
        <v>75</v>
      </c>
      <c r="C17" s="8">
        <v>1400</v>
      </c>
      <c r="D17" s="8" t="s">
        <v>108</v>
      </c>
      <c r="E17" s="8" t="s">
        <v>77</v>
      </c>
      <c r="F17" s="31">
        <f>EMCs!$B$8</f>
        <v>0.70945030562392009</v>
      </c>
      <c r="G17" s="31">
        <f>EMCs!$C$8</f>
        <v>0.1167055461931156</v>
      </c>
      <c r="H17" s="31">
        <f>ROCs!$F$3</f>
        <v>0.43140989244743805</v>
      </c>
      <c r="I17" s="8">
        <v>52.523384999999998</v>
      </c>
      <c r="J17" s="34">
        <f>Other!$C$7*H17*I17/12</f>
        <v>108.95254369331037</v>
      </c>
      <c r="K17" s="8">
        <f t="shared" si="0"/>
        <v>210.3</v>
      </c>
      <c r="L17" s="8">
        <f>ROUND((2.721*J17*G17)+(Other!$B$7*I17),1)</f>
        <v>44.7</v>
      </c>
    </row>
    <row r="18" spans="1:12">
      <c r="A18" s="8" t="s">
        <v>74</v>
      </c>
      <c r="B18" s="8" t="s">
        <v>75</v>
      </c>
      <c r="C18" s="8">
        <v>1400</v>
      </c>
      <c r="D18" s="8" t="s">
        <v>108</v>
      </c>
      <c r="E18" s="8" t="s">
        <v>78</v>
      </c>
      <c r="F18" s="31">
        <f>EMCs!$B$8</f>
        <v>0.70945030562392009</v>
      </c>
      <c r="G18" s="31">
        <f>EMCs!$C$8</f>
        <v>0.1167055461931156</v>
      </c>
      <c r="H18" s="31">
        <f>ROCs!$H$3</f>
        <v>0.43140989244743805</v>
      </c>
      <c r="I18" s="8">
        <v>0.13641</v>
      </c>
      <c r="J18" s="34">
        <f>Other!$C$7*H18*I18/12</f>
        <v>0.28296379765326374</v>
      </c>
      <c r="K18" s="8">
        <f t="shared" si="0"/>
        <v>0.5</v>
      </c>
      <c r="L18" s="8">
        <f>ROUND((2.721*J18*G18)+(Other!$B$7*I18),1)</f>
        <v>0.1</v>
      </c>
    </row>
    <row r="19" spans="1:12">
      <c r="A19" s="8" t="s">
        <v>74</v>
      </c>
      <c r="B19" s="8" t="s">
        <v>75</v>
      </c>
      <c r="C19" s="8">
        <v>1400</v>
      </c>
      <c r="D19" s="8" t="s">
        <v>108</v>
      </c>
      <c r="E19" s="8" t="s">
        <v>32</v>
      </c>
      <c r="F19" s="31">
        <f>EMCs!$B$8</f>
        <v>0.70945030562392009</v>
      </c>
      <c r="G19" s="31">
        <f>EMCs!$C$8</f>
        <v>0.1167055461931156</v>
      </c>
      <c r="H19" s="31">
        <f>ROCs!$I$3</f>
        <v>0.43140989244743805</v>
      </c>
      <c r="I19" s="8">
        <v>41.195166999999998</v>
      </c>
      <c r="J19" s="34">
        <f>Other!$C$7*H19*I19/12</f>
        <v>85.453712332529918</v>
      </c>
      <c r="K19" s="8">
        <f t="shared" si="0"/>
        <v>165</v>
      </c>
      <c r="L19" s="8">
        <f>ROUND((2.721*J19*G19)+(Other!$B$7*I19),1)</f>
        <v>35</v>
      </c>
    </row>
    <row r="20" spans="1:12">
      <c r="A20" s="8" t="s">
        <v>74</v>
      </c>
      <c r="B20" s="8" t="s">
        <v>75</v>
      </c>
      <c r="C20" s="8">
        <v>1411</v>
      </c>
      <c r="D20" s="8" t="s">
        <v>175</v>
      </c>
      <c r="E20" s="8" t="s">
        <v>76</v>
      </c>
      <c r="F20" s="31">
        <f>EMCs!$B$4</f>
        <v>1.4429497741503459</v>
      </c>
      <c r="G20" s="31">
        <f>EMCs!$C$4</f>
        <v>0.22493527059566973</v>
      </c>
      <c r="H20" s="31">
        <f>ROCs!$B$3</f>
        <v>0.43140989244743805</v>
      </c>
      <c r="I20" s="8">
        <v>0.97304900000000005</v>
      </c>
      <c r="J20" s="34">
        <f>Other!$C$7*H20*I20/12</f>
        <v>2.0184564206635192</v>
      </c>
      <c r="K20" s="8">
        <f t="shared" si="0"/>
        <v>7.9</v>
      </c>
      <c r="L20" s="8">
        <f>ROUND((2.721*J20*G20)+(Other!$B$7*I20),1)</f>
        <v>1.4</v>
      </c>
    </row>
    <row r="21" spans="1:12">
      <c r="A21" s="8" t="s">
        <v>74</v>
      </c>
      <c r="B21" s="8" t="s">
        <v>75</v>
      </c>
      <c r="C21" s="8">
        <v>1411</v>
      </c>
      <c r="D21" s="8" t="s">
        <v>175</v>
      </c>
      <c r="E21" s="8" t="s">
        <v>77</v>
      </c>
      <c r="F21" s="31">
        <f>EMCs!$B$4</f>
        <v>1.4429497741503459</v>
      </c>
      <c r="G21" s="31">
        <f>EMCs!$C$4</f>
        <v>0.22493527059566973</v>
      </c>
      <c r="H21" s="31">
        <f>ROCs!$F$3</f>
        <v>0.43140989244743805</v>
      </c>
      <c r="I21" s="8">
        <v>28.787279000000002</v>
      </c>
      <c r="J21" s="34">
        <f>Other!$C$7*H21*I21/12</f>
        <v>59.715253939916785</v>
      </c>
      <c r="K21" s="8">
        <f t="shared" si="0"/>
        <v>234.5</v>
      </c>
      <c r="L21" s="8">
        <f>ROUND((2.721*J21*G21)+(Other!$B$7*I21),1)</f>
        <v>42.1</v>
      </c>
    </row>
    <row r="22" spans="1:12">
      <c r="A22" s="8" t="s">
        <v>74</v>
      </c>
      <c r="B22" s="8" t="s">
        <v>75</v>
      </c>
      <c r="C22" s="8">
        <v>1411</v>
      </c>
      <c r="D22" s="8" t="s">
        <v>175</v>
      </c>
      <c r="E22" s="8" t="s">
        <v>32</v>
      </c>
      <c r="F22" s="31">
        <f>EMCs!$B$4</f>
        <v>1.4429497741503459</v>
      </c>
      <c r="G22" s="31">
        <f>EMCs!$C$4</f>
        <v>0.22493527059566973</v>
      </c>
      <c r="H22" s="31">
        <f>ROCs!$I$3</f>
        <v>0.43140989244743805</v>
      </c>
      <c r="I22" s="8">
        <v>26.688355999999999</v>
      </c>
      <c r="J22" s="34">
        <f>Other!$C$7*H22*I22/12</f>
        <v>55.36132663941256</v>
      </c>
      <c r="K22" s="8">
        <f t="shared" si="0"/>
        <v>217.4</v>
      </c>
      <c r="L22" s="8">
        <f>ROUND((2.721*J22*G22)+(Other!$B$7*I22),1)</f>
        <v>39</v>
      </c>
    </row>
    <row r="23" spans="1:12">
      <c r="A23" s="8" t="s">
        <v>74</v>
      </c>
      <c r="B23" s="8" t="s">
        <v>75</v>
      </c>
      <c r="C23" s="8">
        <v>1480</v>
      </c>
      <c r="D23" s="8" t="s">
        <v>123</v>
      </c>
      <c r="E23" s="8" t="s">
        <v>76</v>
      </c>
      <c r="F23" s="31">
        <f>EMCs!$B$13</f>
        <v>1.2445441802046733</v>
      </c>
      <c r="G23" s="31">
        <f>EMCs!$C$13</f>
        <v>0.21319951734720002</v>
      </c>
      <c r="H23" s="31">
        <f>ROCs!$B$8</f>
        <v>0.28818180815488864</v>
      </c>
      <c r="I23" s="8">
        <v>14.767215999999999</v>
      </c>
      <c r="J23" s="34">
        <f>Other!$C$7*H23*I23/12</f>
        <v>20.462550131546035</v>
      </c>
      <c r="K23" s="8">
        <f t="shared" si="0"/>
        <v>69.3</v>
      </c>
      <c r="L23" s="8">
        <f>ROUND((2.721*J23*G23)+(Other!$B$7*I23),1)</f>
        <v>14.7</v>
      </c>
    </row>
    <row r="24" spans="1:12">
      <c r="A24" s="8" t="s">
        <v>74</v>
      </c>
      <c r="B24" s="8" t="s">
        <v>75</v>
      </c>
      <c r="C24" s="8">
        <v>1480</v>
      </c>
      <c r="D24" s="8" t="s">
        <v>123</v>
      </c>
      <c r="E24" s="8" t="s">
        <v>77</v>
      </c>
      <c r="F24" s="31">
        <f>EMCs!$B$13</f>
        <v>1.2445441802046733</v>
      </c>
      <c r="G24" s="31">
        <f>EMCs!$C$13</f>
        <v>0.21319951734720002</v>
      </c>
      <c r="H24" s="31">
        <f>ROCs!$F$8</f>
        <v>0.28818180815488864</v>
      </c>
      <c r="I24" s="8">
        <v>0.62155800000000005</v>
      </c>
      <c r="J24" s="34">
        <f>Other!$C$7*H24*I24/12</f>
        <v>0.86127688080566378</v>
      </c>
      <c r="K24" s="8">
        <f t="shared" si="0"/>
        <v>2.9</v>
      </c>
      <c r="L24" s="8">
        <f>ROUND((2.721*J24*G24)+(Other!$B$7*I24),1)</f>
        <v>0.6</v>
      </c>
    </row>
    <row r="25" spans="1:12">
      <c r="A25" s="8" t="s">
        <v>74</v>
      </c>
      <c r="B25" s="8" t="s">
        <v>75</v>
      </c>
      <c r="C25" s="8">
        <v>1550</v>
      </c>
      <c r="D25" s="8" t="s">
        <v>176</v>
      </c>
      <c r="E25" s="8" t="s">
        <v>77</v>
      </c>
      <c r="F25" s="31">
        <f>EMCs!$B$6</f>
        <v>0.72147488707517293</v>
      </c>
      <c r="G25" s="31">
        <f>EMCs!$C$6</f>
        <v>0.16951643581122938</v>
      </c>
      <c r="H25" s="31">
        <f>ROCs!$F$12</f>
        <v>0.34081381503347608</v>
      </c>
      <c r="I25" s="8">
        <v>6.5230600000000001</v>
      </c>
      <c r="J25" s="34">
        <f>Other!$C$7*H25*I25/12</f>
        <v>10.689641269971981</v>
      </c>
      <c r="K25" s="8">
        <f t="shared" si="0"/>
        <v>21</v>
      </c>
      <c r="L25" s="8">
        <f>ROUND((2.721*J25*G25)+(Other!$B$7*I25),1)</f>
        <v>6.2</v>
      </c>
    </row>
    <row r="26" spans="1:12">
      <c r="A26" s="8" t="s">
        <v>74</v>
      </c>
      <c r="B26" s="8" t="s">
        <v>75</v>
      </c>
      <c r="C26" s="8">
        <v>1550</v>
      </c>
      <c r="D26" s="8" t="s">
        <v>176</v>
      </c>
      <c r="E26" s="8" t="s">
        <v>32</v>
      </c>
      <c r="F26" s="31">
        <f>EMCs!$B$6</f>
        <v>0.72147488707517293</v>
      </c>
      <c r="G26" s="31">
        <f>EMCs!$C$6</f>
        <v>0.16951643581122938</v>
      </c>
      <c r="H26" s="31">
        <f>ROCs!$I$12</f>
        <v>0.34081381503347608</v>
      </c>
      <c r="I26" s="8">
        <v>0.68725499999999995</v>
      </c>
      <c r="J26" s="34">
        <f>Other!$C$7*H26*I26/12</f>
        <v>1.1262366758844153</v>
      </c>
      <c r="K26" s="8">
        <f t="shared" si="0"/>
        <v>2.2000000000000002</v>
      </c>
      <c r="L26" s="8">
        <f>ROUND((2.721*J26*G26)+(Other!$B$7*I26),1)</f>
        <v>0.7</v>
      </c>
    </row>
    <row r="27" spans="1:12">
      <c r="A27" s="8" t="s">
        <v>74</v>
      </c>
      <c r="B27" s="8" t="s">
        <v>75</v>
      </c>
      <c r="C27" s="8">
        <v>1760</v>
      </c>
      <c r="D27" s="8" t="s">
        <v>125</v>
      </c>
      <c r="E27" s="8" t="s">
        <v>77</v>
      </c>
      <c r="F27" s="31">
        <f>EMCs!$B$8</f>
        <v>0.70945030562392009</v>
      </c>
      <c r="G27" s="31">
        <f>EMCs!$C$8</f>
        <v>0.1167055461931156</v>
      </c>
      <c r="H27" s="31">
        <f>ROCs!$F$12</f>
        <v>0.34081381503347608</v>
      </c>
      <c r="I27" s="8">
        <v>33.011839000000002</v>
      </c>
      <c r="J27" s="34">
        <f>Other!$C$7*H27*I27/12</f>
        <v>54.098033219389464</v>
      </c>
      <c r="K27" s="8">
        <f t="shared" si="0"/>
        <v>104.4</v>
      </c>
      <c r="L27" s="8">
        <f>ROUND((2.721*J27*G27)+(Other!$B$7*I27),1)</f>
        <v>23.5</v>
      </c>
    </row>
    <row r="28" spans="1:12">
      <c r="A28" s="8" t="s">
        <v>74</v>
      </c>
      <c r="B28" s="8" t="s">
        <v>75</v>
      </c>
      <c r="C28" s="8">
        <v>2430</v>
      </c>
      <c r="D28" s="8" t="s">
        <v>177</v>
      </c>
      <c r="E28" s="8" t="s">
        <v>76</v>
      </c>
      <c r="F28" s="31">
        <f>EMCs!$B$3</f>
        <v>1.6774291124497771</v>
      </c>
      <c r="G28" s="31">
        <f>EMCs!$C$3</f>
        <v>0.48898971868623858</v>
      </c>
      <c r="H28" s="31">
        <f>ROCs!$B$4</f>
        <v>0.28904462793978353</v>
      </c>
      <c r="I28" s="8">
        <v>10.316511999999999</v>
      </c>
      <c r="J28" s="34">
        <f>Other!$C$7*H28*I28/12</f>
        <v>14.338124825285265</v>
      </c>
      <c r="K28" s="8">
        <f t="shared" si="0"/>
        <v>65.400000000000006</v>
      </c>
      <c r="L28" s="8">
        <f>ROUND((2.721*J28*G28)+(Other!$B$7*I28),1)</f>
        <v>21.1</v>
      </c>
    </row>
    <row r="29" spans="1:12">
      <c r="A29" s="8" t="s">
        <v>74</v>
      </c>
      <c r="B29" s="8" t="s">
        <v>75</v>
      </c>
      <c r="C29" s="8">
        <v>3100</v>
      </c>
      <c r="D29" s="8" t="s">
        <v>178</v>
      </c>
      <c r="E29" s="8" t="s">
        <v>76</v>
      </c>
      <c r="F29" s="31">
        <f>EMCs!$B$14</f>
        <v>0.69141343344704065</v>
      </c>
      <c r="G29" s="31">
        <f>EMCs!$C$14</f>
        <v>3.5859246036990831E-2</v>
      </c>
      <c r="H29" s="31">
        <f>ROCs!$B$13</f>
        <v>0.26229721460804234</v>
      </c>
      <c r="I29" s="8">
        <v>5.8397170000000003</v>
      </c>
      <c r="J29" s="34">
        <f>Other!$C$7*H29*I29/12</f>
        <v>7.3651237278829802</v>
      </c>
      <c r="K29" s="8">
        <f t="shared" si="0"/>
        <v>13.9</v>
      </c>
      <c r="L29" s="8">
        <f>ROUND((2.721*J29*G29)+(Other!$B$7*I29),1)</f>
        <v>1.8</v>
      </c>
    </row>
    <row r="30" spans="1:12">
      <c r="A30" s="8" t="s">
        <v>74</v>
      </c>
      <c r="B30" s="8" t="s">
        <v>75</v>
      </c>
      <c r="C30" s="8">
        <v>3100</v>
      </c>
      <c r="D30" s="8" t="s">
        <v>178</v>
      </c>
      <c r="E30" s="8" t="s">
        <v>77</v>
      </c>
      <c r="F30" s="31">
        <f>EMCs!$B$14</f>
        <v>0.69141343344704065</v>
      </c>
      <c r="G30" s="31">
        <f>EMCs!$C$14</f>
        <v>3.5859246036990831E-2</v>
      </c>
      <c r="H30" s="31">
        <f>ROCs!$F$13</f>
        <v>0.26229721460804234</v>
      </c>
      <c r="I30" s="8">
        <v>35.918680999999999</v>
      </c>
      <c r="J30" s="34">
        <f>Other!$C$7*H30*I30/12</f>
        <v>45.301087314224226</v>
      </c>
      <c r="K30" s="8">
        <f t="shared" si="0"/>
        <v>85.2</v>
      </c>
      <c r="L30" s="8">
        <f>ROUND((2.721*J30*G30)+(Other!$B$7*I30),1)</f>
        <v>11.3</v>
      </c>
    </row>
    <row r="31" spans="1:12">
      <c r="A31" s="8" t="s">
        <v>74</v>
      </c>
      <c r="B31" s="8" t="s">
        <v>75</v>
      </c>
      <c r="C31" s="8">
        <v>3100</v>
      </c>
      <c r="D31" s="8" t="s">
        <v>178</v>
      </c>
      <c r="E31" s="8" t="s">
        <v>32</v>
      </c>
      <c r="F31" s="31">
        <f>EMCs!$B$14</f>
        <v>0.69141343344704065</v>
      </c>
      <c r="G31" s="31">
        <f>EMCs!$C$14</f>
        <v>3.5859246036990831E-2</v>
      </c>
      <c r="H31" s="31">
        <f>ROCs!$I$13</f>
        <v>0.26229721460804234</v>
      </c>
      <c r="I31" s="8">
        <v>4.7003680000000001</v>
      </c>
      <c r="J31" s="34">
        <f>Other!$C$7*H31*I31/12</f>
        <v>5.9281625953075929</v>
      </c>
      <c r="K31" s="8">
        <f t="shared" si="0"/>
        <v>11.2</v>
      </c>
      <c r="L31" s="8">
        <f>ROUND((2.721*J31*G31)+(Other!$B$7*I31),1)</f>
        <v>1.5</v>
      </c>
    </row>
    <row r="32" spans="1:12">
      <c r="A32" s="8" t="s">
        <v>74</v>
      </c>
      <c r="B32" s="8" t="s">
        <v>75</v>
      </c>
      <c r="C32" s="8">
        <v>3300</v>
      </c>
      <c r="D32" s="8" t="s">
        <v>179</v>
      </c>
      <c r="E32" s="8" t="s">
        <v>76</v>
      </c>
      <c r="F32" s="31">
        <f>EMCs!$B$14</f>
        <v>0.69141343344704065</v>
      </c>
      <c r="G32" s="31">
        <f>EMCs!$C$14</f>
        <v>3.5859246036990831E-2</v>
      </c>
      <c r="H32" s="31">
        <f>ROCs!$B$13</f>
        <v>0.26229721460804234</v>
      </c>
      <c r="I32" s="8">
        <v>29.956323999999999</v>
      </c>
      <c r="J32" s="34">
        <f>Other!$C$7*H32*I32/12</f>
        <v>37.781288492670171</v>
      </c>
      <c r="K32" s="8">
        <f t="shared" si="0"/>
        <v>71.099999999999994</v>
      </c>
      <c r="L32" s="8">
        <f>ROUND((2.721*J32*G32)+(Other!$B$7*I32),1)</f>
        <v>9.4</v>
      </c>
    </row>
    <row r="33" spans="1:12">
      <c r="A33" s="8" t="s">
        <v>74</v>
      </c>
      <c r="B33" s="8" t="s">
        <v>75</v>
      </c>
      <c r="C33" s="8">
        <v>3300</v>
      </c>
      <c r="D33" s="8" t="s">
        <v>179</v>
      </c>
      <c r="E33" s="8" t="s">
        <v>77</v>
      </c>
      <c r="F33" s="31">
        <f>EMCs!$B$14</f>
        <v>0.69141343344704065</v>
      </c>
      <c r="G33" s="31">
        <f>EMCs!$C$14</f>
        <v>3.5859246036990831E-2</v>
      </c>
      <c r="H33" s="31">
        <f>ROCs!$F$13</f>
        <v>0.26229721460804234</v>
      </c>
      <c r="I33" s="8">
        <v>2.0377939999999999</v>
      </c>
      <c r="J33" s="34">
        <f>Other!$C$7*H33*I33/12</f>
        <v>2.570091143447117</v>
      </c>
      <c r="K33" s="8">
        <f t="shared" si="0"/>
        <v>4.8</v>
      </c>
      <c r="L33" s="8">
        <f>ROUND((2.721*J33*G33)+(Other!$B$7*I33),1)</f>
        <v>0.6</v>
      </c>
    </row>
    <row r="34" spans="1:12">
      <c r="A34" s="8" t="s">
        <v>74</v>
      </c>
      <c r="B34" s="8" t="s">
        <v>75</v>
      </c>
      <c r="C34" s="8">
        <v>4110</v>
      </c>
      <c r="D34" s="8" t="s">
        <v>180</v>
      </c>
      <c r="E34" s="8" t="s">
        <v>76</v>
      </c>
      <c r="F34" s="31">
        <f>EMCs!$B$14</f>
        <v>0.69141343344704065</v>
      </c>
      <c r="G34" s="31">
        <f>EMCs!$C$14</f>
        <v>3.5859246036990831E-2</v>
      </c>
      <c r="H34" s="31">
        <f>ROCs!$B$13</f>
        <v>0.26229721460804234</v>
      </c>
      <c r="I34" s="8">
        <v>11.403518999999999</v>
      </c>
      <c r="J34" s="34">
        <f>Other!$C$7*H34*I34/12</f>
        <v>14.382260025317045</v>
      </c>
      <c r="K34" s="8">
        <f t="shared" si="0"/>
        <v>27.1</v>
      </c>
      <c r="L34" s="8">
        <f>ROUND((2.721*J34*G34)+(Other!$B$7*I34),1)</f>
        <v>3.6</v>
      </c>
    </row>
    <row r="35" spans="1:12">
      <c r="A35" s="8" t="s">
        <v>74</v>
      </c>
      <c r="B35" s="8" t="s">
        <v>75</v>
      </c>
      <c r="C35" s="8">
        <v>4110</v>
      </c>
      <c r="D35" s="8" t="s">
        <v>180</v>
      </c>
      <c r="E35" s="8" t="s">
        <v>77</v>
      </c>
      <c r="F35" s="31">
        <f>EMCs!$B$14</f>
        <v>0.69141343344704065</v>
      </c>
      <c r="G35" s="31">
        <f>EMCs!$C$14</f>
        <v>3.5859246036990831E-2</v>
      </c>
      <c r="H35" s="31">
        <f>ROCs!$F$13</f>
        <v>0.26229721460804234</v>
      </c>
      <c r="I35" s="8">
        <v>8.8986649999999994</v>
      </c>
      <c r="J35" s="34">
        <f>Other!$C$7*H35*I35/12</f>
        <v>11.223106999531277</v>
      </c>
      <c r="K35" s="8">
        <f t="shared" si="0"/>
        <v>21.1</v>
      </c>
      <c r="L35" s="8">
        <f>ROUND((2.721*J35*G35)+(Other!$B$7*I35),1)</f>
        <v>2.8</v>
      </c>
    </row>
    <row r="36" spans="1:12">
      <c r="A36" s="8" t="s">
        <v>74</v>
      </c>
      <c r="B36" s="8" t="s">
        <v>75</v>
      </c>
      <c r="C36" s="8">
        <v>4200</v>
      </c>
      <c r="D36" s="8" t="s">
        <v>181</v>
      </c>
      <c r="E36" s="8" t="s">
        <v>76</v>
      </c>
      <c r="F36" s="31">
        <f>EMCs!$B$14</f>
        <v>0.69141343344704065</v>
      </c>
      <c r="G36" s="31">
        <f>EMCs!$C$14</f>
        <v>3.5859246036990831E-2</v>
      </c>
      <c r="H36" s="31">
        <f>ROCs!$B$13</f>
        <v>0.26229721460804234</v>
      </c>
      <c r="I36" s="8">
        <v>3.5013139999999998</v>
      </c>
      <c r="J36" s="34">
        <f>Other!$C$7*H36*I36/12</f>
        <v>4.415900773987655</v>
      </c>
      <c r="K36" s="8">
        <f t="shared" si="0"/>
        <v>8.3000000000000007</v>
      </c>
      <c r="L36" s="8">
        <f>ROUND((2.721*J36*G36)+(Other!$B$7*I36),1)</f>
        <v>1.1000000000000001</v>
      </c>
    </row>
    <row r="37" spans="1:12">
      <c r="A37" s="8" t="s">
        <v>74</v>
      </c>
      <c r="B37" s="8" t="s">
        <v>75</v>
      </c>
      <c r="C37" s="8">
        <v>4200</v>
      </c>
      <c r="D37" s="8" t="s">
        <v>181</v>
      </c>
      <c r="E37" s="8" t="s">
        <v>77</v>
      </c>
      <c r="F37" s="31">
        <f>EMCs!$B$14</f>
        <v>0.69141343344704065</v>
      </c>
      <c r="G37" s="31">
        <f>EMCs!$C$14</f>
        <v>3.5859246036990831E-2</v>
      </c>
      <c r="H37" s="31">
        <f>ROCs!$F$13</f>
        <v>0.26229721460804234</v>
      </c>
      <c r="I37" s="8">
        <v>6.6529489999999996</v>
      </c>
      <c r="J37" s="34">
        <f>Other!$C$7*H37*I37/12</f>
        <v>8.3907820430845081</v>
      </c>
      <c r="K37" s="8">
        <f t="shared" si="0"/>
        <v>15.8</v>
      </c>
      <c r="L37" s="8">
        <f>ROUND((2.721*J37*G37)+(Other!$B$7*I37),1)</f>
        <v>2.1</v>
      </c>
    </row>
    <row r="38" spans="1:12">
      <c r="A38" s="8" t="s">
        <v>74</v>
      </c>
      <c r="B38" s="8" t="s">
        <v>75</v>
      </c>
      <c r="C38" s="8">
        <v>4220</v>
      </c>
      <c r="D38" s="8" t="s">
        <v>182</v>
      </c>
      <c r="E38" s="8" t="s">
        <v>76</v>
      </c>
      <c r="F38" s="31">
        <f>EMCs!$B$14</f>
        <v>0.69141343344704065</v>
      </c>
      <c r="G38" s="31">
        <f>EMCs!$C$14</f>
        <v>3.5859246036990831E-2</v>
      </c>
      <c r="H38" s="31">
        <f>ROCs!$B$13</f>
        <v>0.26229721460804234</v>
      </c>
      <c r="I38" s="8">
        <v>4.5663960000000001</v>
      </c>
      <c r="J38" s="34">
        <f>Other!$C$7*H38*I38/12</f>
        <v>5.7591954422637137</v>
      </c>
      <c r="K38" s="8">
        <f t="shared" si="0"/>
        <v>10.8</v>
      </c>
      <c r="L38" s="8">
        <f>ROUND((2.721*J38*G38)+(Other!$B$7*I38),1)</f>
        <v>1.4</v>
      </c>
    </row>
    <row r="39" spans="1:12">
      <c r="A39" s="8" t="s">
        <v>74</v>
      </c>
      <c r="B39" s="8" t="s">
        <v>75</v>
      </c>
      <c r="C39" s="8">
        <v>4220</v>
      </c>
      <c r="D39" s="8" t="s">
        <v>182</v>
      </c>
      <c r="E39" s="8" t="s">
        <v>77</v>
      </c>
      <c r="F39" s="31">
        <f>EMCs!$B$14</f>
        <v>0.69141343344704065</v>
      </c>
      <c r="G39" s="31">
        <f>EMCs!$C$14</f>
        <v>3.5859246036990831E-2</v>
      </c>
      <c r="H39" s="31">
        <f>ROCs!$F$13</f>
        <v>0.26229721460804234</v>
      </c>
      <c r="I39" s="8">
        <v>6.9350999999999996E-2</v>
      </c>
      <c r="J39" s="34">
        <f>Other!$C$7*H39*I39/12</f>
        <v>8.7466343943107594E-2</v>
      </c>
      <c r="K39" s="8">
        <f t="shared" si="0"/>
        <v>0.2</v>
      </c>
      <c r="L39" s="8">
        <f>ROUND((2.721*J39*G39)+(Other!$B$7*I39),1)</f>
        <v>0</v>
      </c>
    </row>
    <row r="40" spans="1:12">
      <c r="A40" s="8" t="s">
        <v>74</v>
      </c>
      <c r="B40" s="8" t="s">
        <v>75</v>
      </c>
      <c r="C40" s="8">
        <v>4240</v>
      </c>
      <c r="D40" s="8" t="s">
        <v>183</v>
      </c>
      <c r="E40" s="8" t="s">
        <v>76</v>
      </c>
      <c r="F40" s="31">
        <f>EMCs!$B$14</f>
        <v>0.69141343344704065</v>
      </c>
      <c r="G40" s="31">
        <f>EMCs!$C$14</f>
        <v>3.5859246036990831E-2</v>
      </c>
      <c r="H40" s="31">
        <f>ROCs!$B$13</f>
        <v>0.26229721460804234</v>
      </c>
      <c r="I40" s="8">
        <v>37.520615999999997</v>
      </c>
      <c r="J40" s="34">
        <f>Other!$C$7*H40*I40/12</f>
        <v>47.321467664680625</v>
      </c>
      <c r="K40" s="8">
        <f t="shared" si="0"/>
        <v>89</v>
      </c>
      <c r="L40" s="8">
        <f>ROUND((2.721*J40*G40)+(Other!$B$7*I40),1)</f>
        <v>11.8</v>
      </c>
    </row>
    <row r="41" spans="1:12">
      <c r="A41" s="8" t="s">
        <v>74</v>
      </c>
      <c r="B41" s="8" t="s">
        <v>75</v>
      </c>
      <c r="C41" s="8">
        <v>4240</v>
      </c>
      <c r="D41" s="8" t="s">
        <v>183</v>
      </c>
      <c r="E41" s="8" t="s">
        <v>77</v>
      </c>
      <c r="F41" s="31">
        <f>EMCs!$B$14</f>
        <v>0.69141343344704065</v>
      </c>
      <c r="G41" s="31">
        <f>EMCs!$C$14</f>
        <v>3.5859246036990831E-2</v>
      </c>
      <c r="H41" s="31">
        <f>ROCs!$F$13</f>
        <v>0.26229721460804234</v>
      </c>
      <c r="I41" s="8">
        <v>5.8908659999999999</v>
      </c>
      <c r="J41" s="34">
        <f>Other!$C$7*H41*I41/12</f>
        <v>7.4296334829888329</v>
      </c>
      <c r="K41" s="8">
        <f t="shared" si="0"/>
        <v>14</v>
      </c>
      <c r="L41" s="8">
        <f>ROUND((2.721*J41*G41)+(Other!$B$7*I41),1)</f>
        <v>1.9</v>
      </c>
    </row>
    <row r="42" spans="1:12">
      <c r="A42" s="8" t="s">
        <v>74</v>
      </c>
      <c r="B42" s="8" t="s">
        <v>75</v>
      </c>
      <c r="C42" s="8">
        <v>4240</v>
      </c>
      <c r="D42" s="8" t="s">
        <v>183</v>
      </c>
      <c r="E42" s="8" t="s">
        <v>32</v>
      </c>
      <c r="F42" s="31">
        <f>EMCs!$B$14</f>
        <v>0.69141343344704065</v>
      </c>
      <c r="G42" s="31">
        <f>EMCs!$C$14</f>
        <v>3.5859246036990831E-2</v>
      </c>
      <c r="H42" s="31">
        <f>ROCs!$I$13</f>
        <v>0.26229721460804234</v>
      </c>
      <c r="I42" s="8">
        <v>6.7982000000000001E-2</v>
      </c>
      <c r="J42" s="34">
        <f>Other!$C$7*H42*I42/12</f>
        <v>8.5739744112418581E-2</v>
      </c>
      <c r="K42" s="8">
        <f t="shared" si="0"/>
        <v>0.2</v>
      </c>
      <c r="L42" s="8">
        <f>ROUND((2.721*J42*G42)+(Other!$B$7*I42),1)</f>
        <v>0</v>
      </c>
    </row>
    <row r="43" spans="1:12">
      <c r="A43" s="8" t="s">
        <v>74</v>
      </c>
      <c r="B43" s="8" t="s">
        <v>75</v>
      </c>
      <c r="C43" s="8">
        <v>5110</v>
      </c>
      <c r="D43" s="8" t="s">
        <v>184</v>
      </c>
      <c r="E43" s="8" t="s">
        <v>76</v>
      </c>
      <c r="F43" s="31">
        <f>EMCs!$B$16</f>
        <v>0.50503242095262102</v>
      </c>
      <c r="G43" s="31">
        <f>EMCs!$C$16</f>
        <v>6.8458560616073402E-2</v>
      </c>
      <c r="H43" s="31">
        <f>ROCs!$B$15</f>
        <v>5.2632006878587441E-2</v>
      </c>
      <c r="I43" s="8">
        <v>0.236508</v>
      </c>
      <c r="J43" s="34">
        <f>Other!$C$7*H43*I43/12</f>
        <v>5.9853607699993615E-2</v>
      </c>
      <c r="K43" s="8">
        <f t="shared" si="0"/>
        <v>0.1</v>
      </c>
      <c r="L43" s="8">
        <f>ROUND((2.721*J43*G43)+(Other!$B$7*I43),1)</f>
        <v>0.1</v>
      </c>
    </row>
    <row r="44" spans="1:12">
      <c r="A44" s="8" t="s">
        <v>74</v>
      </c>
      <c r="B44" s="8" t="s">
        <v>75</v>
      </c>
      <c r="C44" s="8">
        <v>5110</v>
      </c>
      <c r="D44" s="8" t="s">
        <v>184</v>
      </c>
      <c r="E44" s="8" t="s">
        <v>78</v>
      </c>
      <c r="F44" s="31">
        <f>EMCs!$B$16</f>
        <v>0.50503242095262102</v>
      </c>
      <c r="G44" s="31">
        <f>EMCs!$C$16</f>
        <v>6.8458560616073402E-2</v>
      </c>
      <c r="H44" s="31">
        <f>ROCs!$H$15</f>
        <v>5.2632006878587441E-2</v>
      </c>
      <c r="I44" s="8">
        <v>0.20309199999999999</v>
      </c>
      <c r="J44" s="34">
        <f>Other!$C$7*H44*I44/12</f>
        <v>5.1396945959574745E-2</v>
      </c>
      <c r="K44" s="8">
        <f t="shared" si="0"/>
        <v>0.1</v>
      </c>
      <c r="L44" s="8">
        <f>ROUND((2.721*J44*G44)+(Other!$B$7*I44),1)</f>
        <v>0</v>
      </c>
    </row>
    <row r="45" spans="1:12">
      <c r="A45" s="8" t="s">
        <v>74</v>
      </c>
      <c r="B45" s="8" t="s">
        <v>75</v>
      </c>
      <c r="C45" s="8">
        <v>5110</v>
      </c>
      <c r="D45" s="8" t="s">
        <v>184</v>
      </c>
      <c r="E45" s="8" t="s">
        <v>32</v>
      </c>
      <c r="F45" s="31">
        <f>EMCs!$B$16</f>
        <v>0.50503242095262102</v>
      </c>
      <c r="G45" s="31">
        <f>EMCs!$C$16</f>
        <v>6.8458560616073402E-2</v>
      </c>
      <c r="H45" s="31">
        <f>ROCs!$I$15</f>
        <v>5.2632006878587441E-2</v>
      </c>
      <c r="I45" s="8">
        <v>0.11333600000000001</v>
      </c>
      <c r="J45" s="34">
        <f>Other!$C$7*H45*I45/12</f>
        <v>2.8682194607736213E-2</v>
      </c>
      <c r="K45" s="8">
        <f t="shared" si="0"/>
        <v>0</v>
      </c>
      <c r="L45" s="8">
        <f>ROUND((2.721*J45*G45)+(Other!$B$7*I45),1)</f>
        <v>0</v>
      </c>
    </row>
    <row r="46" spans="1:12">
      <c r="A46" s="8" t="s">
        <v>74</v>
      </c>
      <c r="B46" s="8" t="s">
        <v>75</v>
      </c>
      <c r="C46" s="8">
        <v>6120</v>
      </c>
      <c r="D46" s="8" t="s">
        <v>185</v>
      </c>
      <c r="E46" s="8" t="s">
        <v>76</v>
      </c>
      <c r="F46" s="31">
        <f>EMCs!$B$17</f>
        <v>0.60724136328827061</v>
      </c>
      <c r="G46" s="31">
        <f>EMCs!$C$17</f>
        <v>3.2599314579082571E-2</v>
      </c>
      <c r="H46" s="31">
        <f>ROCs!$B$16</f>
        <v>2.5884593546846281E-2</v>
      </c>
      <c r="I46" s="8">
        <v>5.2253959999999999</v>
      </c>
      <c r="J46" s="34">
        <f>Other!$C$7*H46*I46/12</f>
        <v>0.65036195135349617</v>
      </c>
      <c r="K46" s="8">
        <f t="shared" si="0"/>
        <v>1.1000000000000001</v>
      </c>
      <c r="L46" s="8">
        <f>ROUND((2.721*J46*G46)+(Other!$B$7*I46),1)</f>
        <v>1.1000000000000001</v>
      </c>
    </row>
    <row r="47" spans="1:12">
      <c r="A47" s="8" t="s">
        <v>74</v>
      </c>
      <c r="B47" s="8" t="s">
        <v>75</v>
      </c>
      <c r="C47" s="8">
        <v>6120</v>
      </c>
      <c r="D47" s="8" t="s">
        <v>185</v>
      </c>
      <c r="E47" s="8" t="s">
        <v>77</v>
      </c>
      <c r="F47" s="31">
        <f>EMCs!$B$17</f>
        <v>0.60724136328827061</v>
      </c>
      <c r="G47" s="31">
        <f>EMCs!$C$17</f>
        <v>3.2599314579082571E-2</v>
      </c>
      <c r="H47" s="31">
        <f>ROCs!$F$16</f>
        <v>2.5884593546846281E-2</v>
      </c>
      <c r="I47" s="8">
        <v>8.2258110000000002</v>
      </c>
      <c r="J47" s="34">
        <f>Other!$C$7*H47*I47/12</f>
        <v>1.0237988648946519</v>
      </c>
      <c r="K47" s="8">
        <f t="shared" si="0"/>
        <v>1.7</v>
      </c>
      <c r="L47" s="8">
        <f>ROUND((2.721*J47*G47)+(Other!$B$7*I47),1)</f>
        <v>1.7</v>
      </c>
    </row>
    <row r="48" spans="1:12">
      <c r="A48" s="8" t="s">
        <v>74</v>
      </c>
      <c r="B48" s="8" t="s">
        <v>75</v>
      </c>
      <c r="C48" s="8">
        <v>6120</v>
      </c>
      <c r="D48" s="8" t="s">
        <v>185</v>
      </c>
      <c r="E48" s="8" t="s">
        <v>78</v>
      </c>
      <c r="F48" s="31">
        <f>EMCs!$B$17</f>
        <v>0.60724136328827061</v>
      </c>
      <c r="G48" s="31">
        <f>EMCs!$C$17</f>
        <v>3.2599314579082571E-2</v>
      </c>
      <c r="H48" s="31">
        <f>ROCs!$H$16</f>
        <v>2.5884593546846281E-2</v>
      </c>
      <c r="I48" s="8">
        <v>5.2092039999999997</v>
      </c>
      <c r="J48" s="34">
        <f>Other!$C$7*H48*I48/12</f>
        <v>0.6483466666331964</v>
      </c>
      <c r="K48" s="8">
        <f t="shared" si="0"/>
        <v>1.1000000000000001</v>
      </c>
      <c r="L48" s="8">
        <f>ROUND((2.721*J48*G48)+(Other!$B$7*I48),1)</f>
        <v>1.1000000000000001</v>
      </c>
    </row>
    <row r="49" spans="1:12">
      <c r="A49" s="8" t="s">
        <v>74</v>
      </c>
      <c r="B49" s="8" t="s">
        <v>75</v>
      </c>
      <c r="C49" s="8">
        <v>6120</v>
      </c>
      <c r="D49" s="8" t="s">
        <v>185</v>
      </c>
      <c r="E49" s="8" t="s">
        <v>32</v>
      </c>
      <c r="F49" s="31">
        <f>EMCs!$B$17</f>
        <v>0.60724136328827061</v>
      </c>
      <c r="G49" s="31">
        <f>EMCs!$C$17</f>
        <v>3.2599314579082571E-2</v>
      </c>
      <c r="H49" s="31">
        <f>ROCs!$I$16</f>
        <v>2.5884593546846281E-2</v>
      </c>
      <c r="I49" s="8">
        <v>7.2377999999999998E-2</v>
      </c>
      <c r="J49" s="34">
        <f>Other!$C$7*H49*I49/12</f>
        <v>9.008292828919252E-3</v>
      </c>
      <c r="K49" s="8">
        <f t="shared" si="0"/>
        <v>0</v>
      </c>
      <c r="L49" s="8">
        <f>ROUND((2.721*J49*G49)+(Other!$B$7*I49),1)</f>
        <v>0</v>
      </c>
    </row>
    <row r="50" spans="1:12">
      <c r="A50" s="8" t="s">
        <v>74</v>
      </c>
      <c r="B50" s="8" t="s">
        <v>75</v>
      </c>
      <c r="C50" s="8">
        <v>6172</v>
      </c>
      <c r="D50" s="8" t="s">
        <v>186</v>
      </c>
      <c r="E50" s="8" t="s">
        <v>77</v>
      </c>
      <c r="F50" s="31">
        <f>EMCs!$B$17</f>
        <v>0.60724136328827061</v>
      </c>
      <c r="G50" s="31">
        <f>EMCs!$C$17</f>
        <v>3.2599314579082571E-2</v>
      </c>
      <c r="H50" s="31">
        <f>ROCs!$F$16</f>
        <v>2.5884593546846281E-2</v>
      </c>
      <c r="I50" s="8">
        <v>5.5552570000000001</v>
      </c>
      <c r="J50" s="34">
        <f>Other!$C$7*H50*I50/12</f>
        <v>0.69141702998015253</v>
      </c>
      <c r="K50" s="8">
        <f t="shared" si="0"/>
        <v>1.1000000000000001</v>
      </c>
      <c r="L50" s="8">
        <f>ROUND((2.721*J50*G50)+(Other!$B$7*I50),1)</f>
        <v>1.1000000000000001</v>
      </c>
    </row>
    <row r="51" spans="1:12">
      <c r="A51" s="8" t="s">
        <v>74</v>
      </c>
      <c r="B51" s="8" t="s">
        <v>75</v>
      </c>
      <c r="C51" s="8">
        <v>6410</v>
      </c>
      <c r="D51" s="8" t="s">
        <v>187</v>
      </c>
      <c r="E51" s="8" t="s">
        <v>77</v>
      </c>
      <c r="F51" s="31">
        <f>EMCs!$B$17</f>
        <v>0.60724136328827061</v>
      </c>
      <c r="G51" s="31">
        <f>EMCs!$C$17</f>
        <v>3.2599314579082571E-2</v>
      </c>
      <c r="H51" s="31">
        <f>ROCs!$F$16</f>
        <v>2.5884593546846281E-2</v>
      </c>
      <c r="I51" s="8">
        <v>1.5925</v>
      </c>
      <c r="J51" s="34">
        <f>Other!$C$7*H51*I51/12</f>
        <v>0.19820534319895425</v>
      </c>
      <c r="K51" s="8">
        <f t="shared" si="0"/>
        <v>0.3</v>
      </c>
      <c r="L51" s="8">
        <f>ROUND((2.721*J51*G51)+(Other!$B$7*I51),1)</f>
        <v>0.3</v>
      </c>
    </row>
    <row r="52" spans="1:12">
      <c r="A52" s="8" t="s">
        <v>74</v>
      </c>
      <c r="B52" s="8" t="s">
        <v>75</v>
      </c>
      <c r="C52" s="8">
        <v>8140</v>
      </c>
      <c r="D52" s="8" t="s">
        <v>188</v>
      </c>
      <c r="E52" s="8" t="s">
        <v>76</v>
      </c>
      <c r="F52" s="31">
        <f>EMCs!$B$5</f>
        <v>0.98601567900273634</v>
      </c>
      <c r="G52" s="31">
        <f>EMCs!$C$5</f>
        <v>0.14343698414796333</v>
      </c>
      <c r="H52" s="31">
        <f>ROCs!$B$6</f>
        <v>0.44607782879065094</v>
      </c>
      <c r="I52" s="8">
        <v>5.1711939999999998</v>
      </c>
      <c r="J52" s="34">
        <f>Other!$C$7*H52*I52/12</f>
        <v>11.091646918785953</v>
      </c>
      <c r="K52" s="8">
        <f t="shared" si="0"/>
        <v>29.8</v>
      </c>
      <c r="L52" s="8">
        <f>ROUND((2.721*J52*G52)+(Other!$B$7*I52),1)</f>
        <v>5.3</v>
      </c>
    </row>
    <row r="53" spans="1:12">
      <c r="A53" s="8" t="s">
        <v>74</v>
      </c>
      <c r="B53" s="8" t="s">
        <v>75</v>
      </c>
      <c r="C53" s="8">
        <v>8140</v>
      </c>
      <c r="D53" s="8" t="s">
        <v>188</v>
      </c>
      <c r="E53" s="8" t="s">
        <v>77</v>
      </c>
      <c r="F53" s="31">
        <f>EMCs!$B$5</f>
        <v>0.98601567900273634</v>
      </c>
      <c r="G53" s="31">
        <f>EMCs!$C$5</f>
        <v>0.14343698414796333</v>
      </c>
      <c r="H53" s="31">
        <f>ROCs!$F$6</f>
        <v>0.44607782879065094</v>
      </c>
      <c r="I53" s="8">
        <v>18.507726999999999</v>
      </c>
      <c r="J53" s="34">
        <f>Other!$C$7*H53*I53/12</f>
        <v>39.69705510048194</v>
      </c>
      <c r="K53" s="8">
        <f t="shared" si="0"/>
        <v>106.5</v>
      </c>
      <c r="L53" s="8">
        <f>ROUND((2.721*J53*G53)+(Other!$B$7*I53),1)</f>
        <v>19</v>
      </c>
    </row>
    <row r="54" spans="1:12">
      <c r="A54" s="8" t="s">
        <v>74</v>
      </c>
      <c r="B54" s="8" t="s">
        <v>75</v>
      </c>
      <c r="C54" s="8">
        <v>8140</v>
      </c>
      <c r="D54" s="8" t="s">
        <v>188</v>
      </c>
      <c r="E54" s="8" t="s">
        <v>78</v>
      </c>
      <c r="F54" s="31">
        <f>EMCs!$B$5</f>
        <v>0.98601567900273634</v>
      </c>
      <c r="G54" s="31">
        <f>EMCs!$C$5</f>
        <v>0.14343698414796333</v>
      </c>
      <c r="H54" s="31">
        <f>ROCs!$H$6</f>
        <v>0.44607782879065094</v>
      </c>
      <c r="I54" s="8">
        <v>0.39068599999999998</v>
      </c>
      <c r="J54" s="34">
        <f>Other!$C$7*H54*I54/12</f>
        <v>0.83797884359256469</v>
      </c>
      <c r="K54" s="8">
        <f t="shared" si="0"/>
        <v>2.2000000000000002</v>
      </c>
      <c r="L54" s="8">
        <f>ROUND((2.721*J54*G54)+(Other!$B$7*I54),1)</f>
        <v>0.4</v>
      </c>
    </row>
    <row r="55" spans="1:12">
      <c r="A55" s="8" t="s">
        <v>74</v>
      </c>
      <c r="B55" s="8" t="s">
        <v>75</v>
      </c>
      <c r="C55" s="8">
        <v>8140</v>
      </c>
      <c r="D55" s="8" t="s">
        <v>188</v>
      </c>
      <c r="E55" s="8" t="s">
        <v>32</v>
      </c>
      <c r="F55" s="31">
        <f>EMCs!$B$5</f>
        <v>0.98601567900273634</v>
      </c>
      <c r="G55" s="31">
        <f>EMCs!$C$5</f>
        <v>0.14343698414796333</v>
      </c>
      <c r="H55" s="31">
        <f>ROCs!$I$6</f>
        <v>0.44607782879065094</v>
      </c>
      <c r="I55" s="8">
        <v>8.8431440000000006</v>
      </c>
      <c r="J55" s="34">
        <f>Other!$C$7*H55*I55/12</f>
        <v>18.967579034934776</v>
      </c>
      <c r="K55" s="8">
        <f t="shared" si="0"/>
        <v>50.9</v>
      </c>
      <c r="L55" s="8">
        <f>ROUND((2.721*J55*G55)+(Other!$B$7*I55),1)</f>
        <v>9.1</v>
      </c>
    </row>
    <row r="56" spans="1:12">
      <c r="I56" s="8">
        <f t="shared" ref="I56:K56" si="1">SUM(I2:I55)</f>
        <v>629.0646210000001</v>
      </c>
      <c r="J56" s="8">
        <f t="shared" si="1"/>
        <v>1044.460944040894</v>
      </c>
      <c r="K56" s="8">
        <f t="shared" si="1"/>
        <v>2880.3999999999996</v>
      </c>
      <c r="L56">
        <f>SUM(L2:L55)</f>
        <v>615.19999999999993</v>
      </c>
    </row>
  </sheetData>
  <sortState ref="A2:F55">
    <sortCondition ref="C2:C55"/>
    <sortCondition ref="E2:E5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64"/>
  <sheetViews>
    <sheetView workbookViewId="0">
      <pane ySplit="1" topLeftCell="A38" activePane="bottomLeft" state="frozen"/>
      <selection pane="bottomLeft" activeCell="F27" sqref="F27:H27"/>
    </sheetView>
  </sheetViews>
  <sheetFormatPr defaultRowHeight="15"/>
  <cols>
    <col min="1" max="1" width="17.5703125" bestFit="1" customWidth="1"/>
    <col min="2" max="2" width="13.42578125" bestFit="1" customWidth="1"/>
    <col min="3" max="3" width="7.85546875" bestFit="1" customWidth="1"/>
    <col min="4" max="4" width="43.42578125" style="8" bestFit="1" customWidth="1"/>
    <col min="5" max="5" width="8.140625" bestFit="1" customWidth="1"/>
    <col min="6" max="8" width="8.140625" style="31" customWidth="1"/>
    <col min="9" max="9" width="11" bestFit="1" customWidth="1"/>
    <col min="10" max="10" width="11.7109375" bestFit="1" customWidth="1"/>
  </cols>
  <sheetData>
    <row r="1" spans="1:12">
      <c r="A1" s="8" t="s">
        <v>71</v>
      </c>
      <c r="B1" s="8" t="s">
        <v>92</v>
      </c>
      <c r="C1" s="8" t="s">
        <v>72</v>
      </c>
      <c r="D1" s="8" t="s">
        <v>94</v>
      </c>
      <c r="E1" s="8" t="s">
        <v>73</v>
      </c>
      <c r="F1" s="31" t="s">
        <v>129</v>
      </c>
      <c r="G1" s="31" t="s">
        <v>130</v>
      </c>
      <c r="H1" s="31" t="s">
        <v>131</v>
      </c>
      <c r="I1" s="8" t="s">
        <v>99</v>
      </c>
      <c r="J1" s="35" t="s">
        <v>189</v>
      </c>
      <c r="K1" s="36" t="s">
        <v>190</v>
      </c>
      <c r="L1" s="36" t="s">
        <v>191</v>
      </c>
    </row>
    <row r="2" spans="1:12">
      <c r="A2" s="8" t="s">
        <v>79</v>
      </c>
      <c r="B2" s="8" t="s">
        <v>80</v>
      </c>
      <c r="C2" s="8">
        <v>1210</v>
      </c>
      <c r="D2" s="8" t="s">
        <v>132</v>
      </c>
      <c r="E2" s="8" t="s">
        <v>76</v>
      </c>
      <c r="F2" s="31">
        <f>EMCs!$B$13</f>
        <v>1.2445441802046733</v>
      </c>
      <c r="G2" s="31">
        <f>EMCs!$C$13</f>
        <v>0.21319951734720002</v>
      </c>
      <c r="H2" s="31">
        <f>ROCs!$B$11</f>
        <v>0.28818180815488864</v>
      </c>
      <c r="I2" s="8">
        <v>34.423377000000002</v>
      </c>
      <c r="J2" s="34">
        <f>Other!$C$2*H2*I2/12</f>
        <v>41.995475346183021</v>
      </c>
      <c r="K2" s="8">
        <f>ROUND(2.721*J2*F2,1)</f>
        <v>142.19999999999999</v>
      </c>
      <c r="L2" s="8">
        <f>ROUND((2.721*J2*G2)+(Other!$B$2*I2),1)</f>
        <v>31.8</v>
      </c>
    </row>
    <row r="3" spans="1:12">
      <c r="A3" s="8" t="s">
        <v>79</v>
      </c>
      <c r="B3" s="8" t="s">
        <v>80</v>
      </c>
      <c r="C3" s="8">
        <v>1210</v>
      </c>
      <c r="D3" s="8" t="s">
        <v>132</v>
      </c>
      <c r="E3" s="8" t="s">
        <v>77</v>
      </c>
      <c r="F3" s="31">
        <f>EMCs!$B$13</f>
        <v>1.2445441802046733</v>
      </c>
      <c r="G3" s="31">
        <f>EMCs!$C$13</f>
        <v>0.21319951734720002</v>
      </c>
      <c r="H3" s="31">
        <f>ROCs!$F$11</f>
        <v>0.28818180815488864</v>
      </c>
      <c r="I3" s="8">
        <v>54.274155</v>
      </c>
      <c r="J3" s="34">
        <f>Other!$C$2*H3*I3/12</f>
        <v>66.212822124843115</v>
      </c>
      <c r="K3" s="8">
        <f t="shared" ref="K3:K63" si="0">ROUND(2.721*J3*F3,1)</f>
        <v>224.2</v>
      </c>
      <c r="L3" s="8">
        <f>ROUND((2.721*J3*G3)+(Other!$B$2*I3),1)</f>
        <v>50.2</v>
      </c>
    </row>
    <row r="4" spans="1:12">
      <c r="A4" s="8" t="s">
        <v>79</v>
      </c>
      <c r="B4" s="8" t="s">
        <v>80</v>
      </c>
      <c r="C4" s="8">
        <v>1210</v>
      </c>
      <c r="D4" s="8" t="s">
        <v>132</v>
      </c>
      <c r="E4" s="8" t="s">
        <v>32</v>
      </c>
      <c r="F4" s="31">
        <f>EMCs!$B$13</f>
        <v>1.2445441802046733</v>
      </c>
      <c r="G4" s="31">
        <f>EMCs!$C$13</f>
        <v>0.21319951734720002</v>
      </c>
      <c r="H4" s="31">
        <f>ROCs!$E$11</f>
        <v>0.28818180815488864</v>
      </c>
      <c r="I4" s="8">
        <v>0.95943299999999998</v>
      </c>
      <c r="J4" s="34">
        <f>Other!$C$2*H4*I4/12</f>
        <v>1.1704791455473531</v>
      </c>
      <c r="K4" s="8">
        <f t="shared" si="0"/>
        <v>4</v>
      </c>
      <c r="L4" s="8">
        <f>ROUND((2.721*J4*G4)+(Other!$B$2*I4),1)</f>
        <v>0.9</v>
      </c>
    </row>
    <row r="5" spans="1:12">
      <c r="A5" s="8" t="s">
        <v>79</v>
      </c>
      <c r="B5" s="8" t="s">
        <v>80</v>
      </c>
      <c r="C5" s="8">
        <v>1290</v>
      </c>
      <c r="D5" s="8" t="s">
        <v>192</v>
      </c>
      <c r="E5" s="8" t="s">
        <v>77</v>
      </c>
      <c r="F5" s="31">
        <f>EMCs!$B$13</f>
        <v>1.2445441802046733</v>
      </c>
      <c r="G5" s="31">
        <f>EMCs!$C$13</f>
        <v>0.21319951734720002</v>
      </c>
      <c r="H5" s="31">
        <f>ROCs!$F$12</f>
        <v>0.34081381503347608</v>
      </c>
      <c r="I5" s="8">
        <v>5.8366899999999999</v>
      </c>
      <c r="J5" s="34">
        <f>Other!$C$2*H5*I5/12</f>
        <v>8.4210507476867633</v>
      </c>
      <c r="K5" s="8">
        <f t="shared" si="0"/>
        <v>28.5</v>
      </c>
      <c r="L5" s="8">
        <f>ROUND((2.721*J5*G5)+(Other!$B$2*I5),1)</f>
        <v>6.1</v>
      </c>
    </row>
    <row r="6" spans="1:12">
      <c r="A6" s="8" t="s">
        <v>79</v>
      </c>
      <c r="B6" s="8" t="s">
        <v>80</v>
      </c>
      <c r="C6" s="8">
        <v>1310</v>
      </c>
      <c r="D6" s="8" t="s">
        <v>172</v>
      </c>
      <c r="E6" s="8" t="s">
        <v>76</v>
      </c>
      <c r="F6" s="31">
        <f>EMCs!$B$13</f>
        <v>1.2445441802046733</v>
      </c>
      <c r="G6" s="31">
        <f>EMCs!$C$13</f>
        <v>0.21319951734720002</v>
      </c>
      <c r="H6" s="31">
        <f>ROCs!$B$5</f>
        <v>0.39344582191206351</v>
      </c>
      <c r="I6" s="8">
        <v>1.2541530000000001</v>
      </c>
      <c r="J6" s="34">
        <f>Other!$C$2*H6*I6/12</f>
        <v>2.0889013250612325</v>
      </c>
      <c r="K6" s="8">
        <f t="shared" si="0"/>
        <v>7.1</v>
      </c>
      <c r="L6" s="8">
        <f>ROUND((2.721*J6*G6)+(Other!$B$2*I6),1)</f>
        <v>1.5</v>
      </c>
    </row>
    <row r="7" spans="1:12">
      <c r="A7" s="8" t="s">
        <v>79</v>
      </c>
      <c r="B7" s="8" t="s">
        <v>80</v>
      </c>
      <c r="C7" s="8">
        <v>1310</v>
      </c>
      <c r="D7" s="8" t="s">
        <v>172</v>
      </c>
      <c r="E7" s="8" t="s">
        <v>77</v>
      </c>
      <c r="F7" s="31">
        <f>EMCs!$B$13</f>
        <v>1.2445441802046733</v>
      </c>
      <c r="G7" s="31">
        <f>EMCs!$C$13</f>
        <v>0.21319951734720002</v>
      </c>
      <c r="H7" s="31">
        <f>ROCs!$F$5</f>
        <v>0.39344582191206351</v>
      </c>
      <c r="I7" s="8">
        <v>31.958303000000001</v>
      </c>
      <c r="J7" s="34">
        <f>Other!$C$2*H7*I7/12</f>
        <v>53.229344014173996</v>
      </c>
      <c r="K7" s="8">
        <f t="shared" si="0"/>
        <v>180.3</v>
      </c>
      <c r="L7" s="8">
        <f>ROUND((2.721*J7*G7)+(Other!$B$2*I7),1)</f>
        <v>37.799999999999997</v>
      </c>
    </row>
    <row r="8" spans="1:12">
      <c r="A8" s="8" t="s">
        <v>79</v>
      </c>
      <c r="B8" s="8" t="s">
        <v>80</v>
      </c>
      <c r="C8" s="8">
        <v>1320</v>
      </c>
      <c r="D8" s="8" t="s">
        <v>173</v>
      </c>
      <c r="E8" s="8" t="s">
        <v>76</v>
      </c>
      <c r="F8" s="31">
        <f>EMCs!$B$10</f>
        <v>1.3948514483453343</v>
      </c>
      <c r="G8" s="31">
        <f>EMCs!$C$10</f>
        <v>0.33903287162245876</v>
      </c>
      <c r="H8" s="31">
        <f>ROCs!$B$5</f>
        <v>0.39344582191206351</v>
      </c>
      <c r="I8" s="8">
        <v>14.899779000000001</v>
      </c>
      <c r="J8" s="34">
        <f>Other!$C$2*H8*I8/12</f>
        <v>24.816882865343803</v>
      </c>
      <c r="K8" s="8">
        <f t="shared" si="0"/>
        <v>94.2</v>
      </c>
      <c r="L8" s="8">
        <f>ROUND((2.721*J8*G8)+(Other!$B$2*I8),1)</f>
        <v>26.1</v>
      </c>
    </row>
    <row r="9" spans="1:12">
      <c r="A9" s="8" t="s">
        <v>79</v>
      </c>
      <c r="B9" s="8" t="s">
        <v>80</v>
      </c>
      <c r="C9" s="8">
        <v>1320</v>
      </c>
      <c r="D9" s="8" t="s">
        <v>173</v>
      </c>
      <c r="E9" s="8" t="s">
        <v>77</v>
      </c>
      <c r="F9" s="31">
        <f>EMCs!$B$10</f>
        <v>1.3948514483453343</v>
      </c>
      <c r="G9" s="31">
        <f>EMCs!$C$10</f>
        <v>0.33903287162245876</v>
      </c>
      <c r="H9" s="31">
        <f>ROCs!$F$5</f>
        <v>0.39344582191206351</v>
      </c>
      <c r="I9" s="8">
        <v>22.031223000000001</v>
      </c>
      <c r="J9" s="34">
        <f>Other!$C$2*H9*I9/12</f>
        <v>36.694925513409849</v>
      </c>
      <c r="K9" s="8">
        <f t="shared" si="0"/>
        <v>139.30000000000001</v>
      </c>
      <c r="L9" s="8">
        <f>ROUND((2.721*J9*G9)+(Other!$B$2*I9),1)</f>
        <v>38.6</v>
      </c>
    </row>
    <row r="10" spans="1:12">
      <c r="A10" s="8" t="s">
        <v>79</v>
      </c>
      <c r="B10" s="8" t="s">
        <v>80</v>
      </c>
      <c r="C10" s="8">
        <v>1330</v>
      </c>
      <c r="D10" s="8" t="s">
        <v>174</v>
      </c>
      <c r="E10" s="8" t="s">
        <v>76</v>
      </c>
      <c r="F10" s="31">
        <f>EMCs!$B$10</f>
        <v>1.3948514483453343</v>
      </c>
      <c r="G10" s="31">
        <f>EMCs!$C$10</f>
        <v>0.33903287162245876</v>
      </c>
      <c r="H10" s="31">
        <f>ROCs!$B$5</f>
        <v>0.39344582191206351</v>
      </c>
      <c r="I10" s="8">
        <v>18.07516</v>
      </c>
      <c r="J10" s="34">
        <f>Other!$C$2*H10*I10/12</f>
        <v>30.10575717212636</v>
      </c>
      <c r="K10" s="8">
        <f t="shared" si="0"/>
        <v>114.3</v>
      </c>
      <c r="L10" s="8">
        <f>ROUND((2.721*J10*G10)+(Other!$B$2*I10),1)</f>
        <v>31.7</v>
      </c>
    </row>
    <row r="11" spans="1:12">
      <c r="A11" s="8" t="s">
        <v>79</v>
      </c>
      <c r="B11" s="8" t="s">
        <v>80</v>
      </c>
      <c r="C11" s="8">
        <v>1330</v>
      </c>
      <c r="D11" s="8" t="s">
        <v>174</v>
      </c>
      <c r="E11" s="8" t="s">
        <v>77</v>
      </c>
      <c r="F11" s="31">
        <f>EMCs!$B$10</f>
        <v>1.3948514483453343</v>
      </c>
      <c r="G11" s="31">
        <f>EMCs!$C$10</f>
        <v>0.33903287162245876</v>
      </c>
      <c r="H11" s="31">
        <f>ROCs!$F$5</f>
        <v>0.39344582191206351</v>
      </c>
      <c r="I11" s="8">
        <v>3.0002599999999999</v>
      </c>
      <c r="J11" s="34">
        <f>Other!$C$2*H11*I11/12</f>
        <v>4.9971949909845241</v>
      </c>
      <c r="K11" s="8">
        <f t="shared" si="0"/>
        <v>19</v>
      </c>
      <c r="L11" s="8">
        <f>ROUND((2.721*J11*G11)+(Other!$B$2*I11),1)</f>
        <v>5.3</v>
      </c>
    </row>
    <row r="12" spans="1:12">
      <c r="A12" s="8" t="s">
        <v>79</v>
      </c>
      <c r="B12" s="8" t="s">
        <v>80</v>
      </c>
      <c r="C12" s="8">
        <v>1330</v>
      </c>
      <c r="D12" s="8" t="s">
        <v>174</v>
      </c>
      <c r="E12" s="8" t="s">
        <v>32</v>
      </c>
      <c r="F12" s="31">
        <f>EMCs!$B$10</f>
        <v>1.3948514483453343</v>
      </c>
      <c r="G12" s="31">
        <f>EMCs!$C$10</f>
        <v>0.33903287162245876</v>
      </c>
      <c r="H12" s="31">
        <f>ROCs!$I$5</f>
        <v>0.39344582191206351</v>
      </c>
      <c r="I12" s="8">
        <v>0.40803699999999998</v>
      </c>
      <c r="J12" s="34">
        <f>Other!$C$2*H12*I12/12</f>
        <v>0.67962125033708809</v>
      </c>
      <c r="K12" s="8">
        <f t="shared" si="0"/>
        <v>2.6</v>
      </c>
      <c r="L12" s="8">
        <f>ROUND((2.721*J12*G12)+(Other!$B$2*I12),1)</f>
        <v>0.7</v>
      </c>
    </row>
    <row r="13" spans="1:12">
      <c r="A13" s="8" t="s">
        <v>79</v>
      </c>
      <c r="B13" s="8" t="s">
        <v>80</v>
      </c>
      <c r="C13" s="8">
        <v>1400</v>
      </c>
      <c r="D13" s="8" t="s">
        <v>108</v>
      </c>
      <c r="E13" s="8" t="s">
        <v>76</v>
      </c>
      <c r="F13" s="31">
        <f>EMCs!$B$8</f>
        <v>0.70945030562392009</v>
      </c>
      <c r="G13" s="31">
        <f>EMCs!$C$8</f>
        <v>0.1167055461931156</v>
      </c>
      <c r="H13" s="31">
        <f>ROCs!$B$3</f>
        <v>0.43140989244743805</v>
      </c>
      <c r="I13" s="8">
        <v>30.035433000000001</v>
      </c>
      <c r="J13" s="34">
        <f>Other!$C$2*H13*I13/12</f>
        <v>54.853767695268779</v>
      </c>
      <c r="K13" s="8">
        <f t="shared" si="0"/>
        <v>105.9</v>
      </c>
      <c r="L13" s="8">
        <f>ROUND((2.721*J13*G13)+(Other!$B$2*I13),1)</f>
        <v>23.9</v>
      </c>
    </row>
    <row r="14" spans="1:12">
      <c r="A14" s="8" t="s">
        <v>79</v>
      </c>
      <c r="B14" s="8" t="s">
        <v>80</v>
      </c>
      <c r="C14" s="8">
        <v>1400</v>
      </c>
      <c r="D14" s="8" t="s">
        <v>108</v>
      </c>
      <c r="E14" s="8" t="s">
        <v>77</v>
      </c>
      <c r="F14" s="31">
        <f>EMCs!$B$8</f>
        <v>0.70945030562392009</v>
      </c>
      <c r="G14" s="31">
        <f>EMCs!$C$8</f>
        <v>0.1167055461931156</v>
      </c>
      <c r="H14" s="31">
        <f>ROCs!$F$3</f>
        <v>0.43140989244743805</v>
      </c>
      <c r="I14" s="8">
        <v>28.021121000000001</v>
      </c>
      <c r="J14" s="34">
        <f>Other!$C$2*H14*I14/12</f>
        <v>51.175025906735478</v>
      </c>
      <c r="K14" s="8">
        <f t="shared" si="0"/>
        <v>98.8</v>
      </c>
      <c r="L14" s="8">
        <f>ROUND((2.721*J14*G14)+(Other!$B$2*I14),1)</f>
        <v>22.3</v>
      </c>
    </row>
    <row r="15" spans="1:12">
      <c r="A15" s="8" t="s">
        <v>79</v>
      </c>
      <c r="B15" s="8" t="s">
        <v>80</v>
      </c>
      <c r="C15" s="8">
        <v>1400</v>
      </c>
      <c r="D15" s="8" t="s">
        <v>108</v>
      </c>
      <c r="E15" s="8" t="s">
        <v>32</v>
      </c>
      <c r="F15" s="31">
        <f>EMCs!$B$8</f>
        <v>0.70945030562392009</v>
      </c>
      <c r="G15" s="31">
        <f>EMCs!$C$8</f>
        <v>0.1167055461931156</v>
      </c>
      <c r="H15" s="31">
        <f>ROCs!$I$3</f>
        <v>0.43140989244743805</v>
      </c>
      <c r="I15" s="8">
        <v>0.17366599999999999</v>
      </c>
      <c r="J15" s="34">
        <f>Other!$C$2*H15*I15/12</f>
        <v>0.31716654194952165</v>
      </c>
      <c r="K15" s="8">
        <f t="shared" si="0"/>
        <v>0.6</v>
      </c>
      <c r="L15" s="8">
        <f>ROUND((2.721*J15*G15)+(Other!$B$2*I15),1)</f>
        <v>0.1</v>
      </c>
    </row>
    <row r="16" spans="1:12">
      <c r="A16" s="8" t="s">
        <v>79</v>
      </c>
      <c r="B16" s="8" t="s">
        <v>80</v>
      </c>
      <c r="C16" s="8">
        <v>1411</v>
      </c>
      <c r="D16" s="8" t="s">
        <v>175</v>
      </c>
      <c r="E16" s="8" t="s">
        <v>76</v>
      </c>
      <c r="F16" s="31">
        <f>EMCs!$B$4</f>
        <v>1.4429497741503459</v>
      </c>
      <c r="G16" s="31">
        <f>EMCs!$C$4</f>
        <v>0.22493527059566973</v>
      </c>
      <c r="H16" s="31">
        <f>ROCs!$B$3</f>
        <v>0.43140989244743805</v>
      </c>
      <c r="I16" s="8">
        <v>1.0089760000000001</v>
      </c>
      <c r="J16" s="34">
        <f>Other!$C$2*H16*I16/12</f>
        <v>1.8426947636846627</v>
      </c>
      <c r="K16" s="8">
        <f t="shared" si="0"/>
        <v>7.2</v>
      </c>
      <c r="L16" s="8">
        <f>ROUND((2.721*J16*G16)+(Other!$B$2*I16),1)</f>
        <v>1.3</v>
      </c>
    </row>
    <row r="17" spans="1:12">
      <c r="A17" s="8" t="s">
        <v>79</v>
      </c>
      <c r="B17" s="8" t="s">
        <v>80</v>
      </c>
      <c r="C17" s="8">
        <v>1411</v>
      </c>
      <c r="D17" s="8" t="s">
        <v>175</v>
      </c>
      <c r="E17" s="8" t="s">
        <v>77</v>
      </c>
      <c r="F17" s="31">
        <f>EMCs!$B$4</f>
        <v>1.4429497741503459</v>
      </c>
      <c r="G17" s="31">
        <f>EMCs!$C$4</f>
        <v>0.22493527059566973</v>
      </c>
      <c r="H17" s="31">
        <f>ROCs!$F$3</f>
        <v>0.43140989244743805</v>
      </c>
      <c r="I17" s="8">
        <v>10.517187</v>
      </c>
      <c r="J17" s="34">
        <f>Other!$C$2*H17*I17/12</f>
        <v>19.207558369666277</v>
      </c>
      <c r="K17" s="8">
        <f t="shared" si="0"/>
        <v>75.400000000000006</v>
      </c>
      <c r="L17" s="8">
        <f>ROUND((2.721*J17*G17)+(Other!$B$2*I17),1)</f>
        <v>14</v>
      </c>
    </row>
    <row r="18" spans="1:12">
      <c r="A18" s="8" t="s">
        <v>79</v>
      </c>
      <c r="B18" s="8" t="s">
        <v>80</v>
      </c>
      <c r="C18" s="8">
        <v>1411</v>
      </c>
      <c r="D18" s="8" t="s">
        <v>175</v>
      </c>
      <c r="E18" s="8" t="s">
        <v>32</v>
      </c>
      <c r="F18" s="31">
        <f>EMCs!$B$4</f>
        <v>1.4429497741503459</v>
      </c>
      <c r="G18" s="31">
        <f>EMCs!$C$4</f>
        <v>0.22493527059566973</v>
      </c>
      <c r="H18" s="31">
        <f>ROCs!$I$3</f>
        <v>0.43140989244743805</v>
      </c>
      <c r="I18" s="8">
        <v>0.31877299999999997</v>
      </c>
      <c r="J18" s="34">
        <f>Other!$C$2*H18*I18/12</f>
        <v>0.58217572856445632</v>
      </c>
      <c r="K18" s="8">
        <f t="shared" si="0"/>
        <v>2.2999999999999998</v>
      </c>
      <c r="L18" s="8">
        <f>ROUND((2.721*J18*G18)+(Other!$B$2*I18),1)</f>
        <v>0.4</v>
      </c>
    </row>
    <row r="19" spans="1:12">
      <c r="A19" s="8" t="s">
        <v>79</v>
      </c>
      <c r="B19" s="8" t="s">
        <v>80</v>
      </c>
      <c r="C19" s="8">
        <v>1550</v>
      </c>
      <c r="D19" s="8" t="s">
        <v>176</v>
      </c>
      <c r="E19" s="8" t="s">
        <v>76</v>
      </c>
      <c r="F19" s="31">
        <f>EMCs!$B$6</f>
        <v>0.72147488707517293</v>
      </c>
      <c r="G19" s="31">
        <f>EMCs!$C$6</f>
        <v>0.16951643581122938</v>
      </c>
      <c r="H19" s="31">
        <f>ROCs!$B$12</f>
        <v>0.34081381503347608</v>
      </c>
      <c r="I19" s="8">
        <v>1.2151430000000001</v>
      </c>
      <c r="J19" s="34">
        <f>Other!$C$2*H19*I19/12</f>
        <v>1.7531821749478451</v>
      </c>
      <c r="K19" s="8">
        <f t="shared" si="0"/>
        <v>3.4</v>
      </c>
      <c r="L19" s="8">
        <f>ROUND((2.721*J19*G19)+(Other!$B$2*I19),1)</f>
        <v>1.1000000000000001</v>
      </c>
    </row>
    <row r="20" spans="1:12">
      <c r="A20" s="8" t="s">
        <v>79</v>
      </c>
      <c r="B20" s="8" t="s">
        <v>80</v>
      </c>
      <c r="C20" s="8">
        <v>1550</v>
      </c>
      <c r="D20" s="8" t="s">
        <v>176</v>
      </c>
      <c r="E20" s="8" t="s">
        <v>77</v>
      </c>
      <c r="F20" s="31">
        <f>EMCs!$B$6</f>
        <v>0.72147488707517293</v>
      </c>
      <c r="G20" s="31">
        <f>EMCs!$C$6</f>
        <v>0.16951643581122938</v>
      </c>
      <c r="H20" s="31">
        <f>ROCs!$F$12</f>
        <v>0.34081381503347608</v>
      </c>
      <c r="I20" s="8">
        <v>23.861999999999998</v>
      </c>
      <c r="J20" s="34">
        <f>Other!$C$2*H20*I20/12</f>
        <v>34.427580176658608</v>
      </c>
      <c r="K20" s="8">
        <f t="shared" si="0"/>
        <v>67.599999999999994</v>
      </c>
      <c r="L20" s="8">
        <f>ROUND((2.721*J20*G20)+(Other!$B$2*I20),1)</f>
        <v>21</v>
      </c>
    </row>
    <row r="21" spans="1:12">
      <c r="A21" s="8" t="s">
        <v>79</v>
      </c>
      <c r="B21" s="8" t="s">
        <v>80</v>
      </c>
      <c r="C21" s="8">
        <v>1710</v>
      </c>
      <c r="D21" s="8" t="s">
        <v>116</v>
      </c>
      <c r="E21" s="8" t="s">
        <v>76</v>
      </c>
      <c r="F21" s="31">
        <f>EMCs!$B$7</f>
        <v>0.96797880682585713</v>
      </c>
      <c r="G21" s="31">
        <f>EMCs!$C$7</f>
        <v>0.12452938169209543</v>
      </c>
      <c r="H21" s="31">
        <f>ROCs!$B$12</f>
        <v>0.34081381503347608</v>
      </c>
      <c r="I21" s="8">
        <v>6.3481999999999997E-2</v>
      </c>
      <c r="J21" s="34">
        <f>Other!$C$2*H21*I21/12</f>
        <v>9.1590463698543359E-2</v>
      </c>
      <c r="K21" s="8">
        <f t="shared" si="0"/>
        <v>0.2</v>
      </c>
      <c r="L21" s="8">
        <f>ROUND((2.721*J21*G21)+(Other!$B$2*I21),1)</f>
        <v>0</v>
      </c>
    </row>
    <row r="22" spans="1:12">
      <c r="A22" s="8" t="s">
        <v>79</v>
      </c>
      <c r="B22" s="8" t="s">
        <v>80</v>
      </c>
      <c r="C22" s="8">
        <v>1710</v>
      </c>
      <c r="D22" s="8" t="s">
        <v>116</v>
      </c>
      <c r="E22" s="8" t="s">
        <v>77</v>
      </c>
      <c r="F22" s="31">
        <f>EMCs!$B$7</f>
        <v>0.96797880682585713</v>
      </c>
      <c r="G22" s="31">
        <f>EMCs!$C$7</f>
        <v>0.12452938169209543</v>
      </c>
      <c r="H22" s="31">
        <f>ROCs!$F$12</f>
        <v>0.34081381503347608</v>
      </c>
      <c r="I22" s="8">
        <v>12.348641000000001</v>
      </c>
      <c r="J22" s="34">
        <f>Other!$C$2*H22*I22/12</f>
        <v>17.816353537015917</v>
      </c>
      <c r="K22" s="8">
        <f t="shared" si="0"/>
        <v>46.9</v>
      </c>
      <c r="L22" s="8">
        <f>ROUND((2.721*J22*G22)+(Other!$B$2*I22),1)</f>
        <v>8.6999999999999993</v>
      </c>
    </row>
    <row r="23" spans="1:12">
      <c r="A23" s="8" t="s">
        <v>79</v>
      </c>
      <c r="B23" s="8" t="s">
        <v>80</v>
      </c>
      <c r="C23" s="8">
        <v>1800</v>
      </c>
      <c r="D23" s="8" t="s">
        <v>121</v>
      </c>
      <c r="E23" s="8" t="s">
        <v>77</v>
      </c>
      <c r="F23" s="31">
        <f>EMCs!$B$13</f>
        <v>1.2445441802046733</v>
      </c>
      <c r="G23" s="31">
        <f>EMCs!$C$13</f>
        <v>0.21319951734720002</v>
      </c>
      <c r="H23" s="31">
        <f>ROCs!$F$4</f>
        <v>0.28904462793978353</v>
      </c>
      <c r="I23" s="8">
        <v>12.628500000000001</v>
      </c>
      <c r="J23" s="34">
        <f>Other!$C$2*H23*I23/12</f>
        <v>15.452513688668986</v>
      </c>
      <c r="K23" s="8">
        <f t="shared" si="0"/>
        <v>52.3</v>
      </c>
      <c r="L23" s="8">
        <f>ROUND((2.721*J23*G23)+(Other!$B$2*I23),1)</f>
        <v>11.7</v>
      </c>
    </row>
    <row r="24" spans="1:12">
      <c r="A24" s="8" t="s">
        <v>79</v>
      </c>
      <c r="B24" s="8" t="s">
        <v>80</v>
      </c>
      <c r="C24" s="8">
        <v>1820</v>
      </c>
      <c r="D24" s="8" t="s">
        <v>193</v>
      </c>
      <c r="E24" s="8" t="s">
        <v>77</v>
      </c>
      <c r="F24" s="31">
        <f>EMCs!$B$11</f>
        <v>2.0141173930848577</v>
      </c>
      <c r="G24" s="31">
        <f>EMCs!$C$11</f>
        <v>0.28687396829592665</v>
      </c>
      <c r="H24" s="31">
        <f>ROCs!$F$4</f>
        <v>0.28904462793978353</v>
      </c>
      <c r="I24" s="8">
        <v>22.947279999999999</v>
      </c>
      <c r="J24" s="34">
        <f>Other!$C$2*H24*I24/12</f>
        <v>28.078802574947147</v>
      </c>
      <c r="K24" s="8">
        <f t="shared" si="0"/>
        <v>153.9</v>
      </c>
      <c r="L24" s="8">
        <f>ROUND((2.721*J24*G24)+(Other!$B$2*I24),1)</f>
        <v>26.9</v>
      </c>
    </row>
    <row r="25" spans="1:12">
      <c r="A25" s="8" t="s">
        <v>79</v>
      </c>
      <c r="B25" s="8" t="s">
        <v>80</v>
      </c>
      <c r="C25" s="8">
        <v>3100</v>
      </c>
      <c r="D25" s="8" t="s">
        <v>178</v>
      </c>
      <c r="E25" s="8" t="s">
        <v>76</v>
      </c>
      <c r="F25" s="31">
        <f>EMCs!$B$14</f>
        <v>0.69141343344704065</v>
      </c>
      <c r="G25" s="31">
        <f>EMCs!$C$14</f>
        <v>3.5859246036990831E-2</v>
      </c>
      <c r="H25" s="31">
        <f>ROCs!$B$13</f>
        <v>0.26229721460804234</v>
      </c>
      <c r="I25" s="8">
        <v>1.9961850000000001</v>
      </c>
      <c r="J25" s="34">
        <f>Other!$C$2*H25*I25/12</f>
        <v>2.216546939949303</v>
      </c>
      <c r="K25" s="8">
        <f t="shared" si="0"/>
        <v>4.2</v>
      </c>
      <c r="L25" s="8">
        <f>ROUND((2.721*J25*G25)+(Other!$B$2*I25),1)</f>
        <v>0.6</v>
      </c>
    </row>
    <row r="26" spans="1:12">
      <c r="A26" s="8" t="s">
        <v>79</v>
      </c>
      <c r="B26" s="8" t="s">
        <v>80</v>
      </c>
      <c r="C26" s="8">
        <v>3100</v>
      </c>
      <c r="D26" s="8" t="s">
        <v>178</v>
      </c>
      <c r="E26" s="8" t="s">
        <v>77</v>
      </c>
      <c r="F26" s="31">
        <f>EMCs!$B$14</f>
        <v>0.69141343344704065</v>
      </c>
      <c r="G26" s="31">
        <f>EMCs!$C$14</f>
        <v>3.5859246036990831E-2</v>
      </c>
      <c r="H26" s="31">
        <f>ROCs!$F$13</f>
        <v>0.26229721460804234</v>
      </c>
      <c r="I26" s="8">
        <v>5.5785349999999996</v>
      </c>
      <c r="J26" s="34">
        <f>Other!$C$2*H26*I26/12</f>
        <v>6.1943580798623792</v>
      </c>
      <c r="K26" s="8">
        <f t="shared" si="0"/>
        <v>11.7</v>
      </c>
      <c r="L26" s="8">
        <f>ROUND((2.721*J26*G26)+(Other!$B$2*I26),1)</f>
        <v>1.8</v>
      </c>
    </row>
    <row r="27" spans="1:12">
      <c r="A27" s="8" t="s">
        <v>79</v>
      </c>
      <c r="B27" s="8" t="s">
        <v>80</v>
      </c>
      <c r="C27" s="8">
        <v>3200</v>
      </c>
      <c r="D27" s="8" t="s">
        <v>194</v>
      </c>
      <c r="E27" s="8" t="s">
        <v>77</v>
      </c>
      <c r="F27" s="31">
        <f>EMCs!$B$14</f>
        <v>0.69141343344704065</v>
      </c>
      <c r="G27" s="31">
        <f>EMCs!$C$14</f>
        <v>3.5859246036990831E-2</v>
      </c>
      <c r="H27" s="31">
        <f>ROCs!$F$13</f>
        <v>0.26229721460804234</v>
      </c>
      <c r="I27" s="8">
        <v>1.488504</v>
      </c>
      <c r="J27" s="34">
        <f>Other!$C$2*H27*I27/12</f>
        <v>1.652822251596068</v>
      </c>
      <c r="K27" s="8">
        <f t="shared" si="0"/>
        <v>3.1</v>
      </c>
      <c r="L27" s="8">
        <f>ROUND((2.721*J27*G27)+(Other!$B$2*I27),1)</f>
        <v>0.5</v>
      </c>
    </row>
    <row r="28" spans="1:12">
      <c r="A28" s="8" t="s">
        <v>79</v>
      </c>
      <c r="B28" s="8" t="s">
        <v>80</v>
      </c>
      <c r="C28" s="8">
        <v>3200</v>
      </c>
      <c r="D28" s="8" t="s">
        <v>194</v>
      </c>
      <c r="E28" s="8" t="s">
        <v>32</v>
      </c>
      <c r="F28" s="31">
        <f>EMCs!$B$14</f>
        <v>0.69141343344704065</v>
      </c>
      <c r="G28" s="31">
        <f>EMCs!$C$14</f>
        <v>3.5859246036990831E-2</v>
      </c>
      <c r="H28" s="31">
        <f>ROCs!$I$13</f>
        <v>0.26229721460804234</v>
      </c>
      <c r="I28" s="8">
        <v>0.58717799999999998</v>
      </c>
      <c r="J28" s="34">
        <f>Other!$C$2*H28*I28/12</f>
        <v>0.65199748475494579</v>
      </c>
      <c r="K28" s="8">
        <f t="shared" si="0"/>
        <v>1.2</v>
      </c>
      <c r="L28" s="8">
        <f>ROUND((2.721*J28*G28)+(Other!$B$2*I28),1)</f>
        <v>0.2</v>
      </c>
    </row>
    <row r="29" spans="1:12">
      <c r="A29" s="8" t="s">
        <v>79</v>
      </c>
      <c r="B29" s="8" t="s">
        <v>80</v>
      </c>
      <c r="C29" s="8">
        <v>3210</v>
      </c>
      <c r="D29" s="8" t="s">
        <v>195</v>
      </c>
      <c r="E29" s="8" t="s">
        <v>76</v>
      </c>
      <c r="F29" s="31">
        <f>EMCs!$B$14</f>
        <v>0.69141343344704065</v>
      </c>
      <c r="G29" s="31">
        <f>EMCs!$C$14</f>
        <v>3.5859246036990831E-2</v>
      </c>
      <c r="H29" s="31">
        <f>ROCs!$B$13</f>
        <v>0.26229721460804234</v>
      </c>
      <c r="I29" s="8">
        <v>5.3555130000000002</v>
      </c>
      <c r="J29" s="34">
        <f>Other!$C$2*H29*I29/12</f>
        <v>5.9467163374179792</v>
      </c>
      <c r="K29" s="8">
        <f t="shared" si="0"/>
        <v>11.2</v>
      </c>
      <c r="L29" s="8">
        <f>ROUND((2.721*J29*G29)+(Other!$B$2*I29),1)</f>
        <v>1.7</v>
      </c>
    </row>
    <row r="30" spans="1:12">
      <c r="A30" s="8" t="s">
        <v>79</v>
      </c>
      <c r="B30" s="8" t="s">
        <v>80</v>
      </c>
      <c r="C30" s="8">
        <v>3210</v>
      </c>
      <c r="D30" s="8" t="s">
        <v>195</v>
      </c>
      <c r="E30" s="8" t="s">
        <v>77</v>
      </c>
      <c r="F30" s="31">
        <f>EMCs!$B$14</f>
        <v>0.69141343344704065</v>
      </c>
      <c r="G30" s="31">
        <f>EMCs!$C$14</f>
        <v>3.5859246036990831E-2</v>
      </c>
      <c r="H30" s="31">
        <f>ROCs!$F$13</f>
        <v>0.26229721460804234</v>
      </c>
      <c r="I30" s="8">
        <v>188.82581400000001</v>
      </c>
      <c r="J30" s="34">
        <f>Other!$C$2*H30*I30/12</f>
        <v>209.67058674678762</v>
      </c>
      <c r="K30" s="8">
        <f t="shared" si="0"/>
        <v>394.5</v>
      </c>
      <c r="L30" s="8">
        <f>ROUND((2.721*J30*G30)+(Other!$B$2*I30),1)</f>
        <v>61.4</v>
      </c>
    </row>
    <row r="31" spans="1:12">
      <c r="A31" s="8" t="s">
        <v>79</v>
      </c>
      <c r="B31" s="8" t="s">
        <v>80</v>
      </c>
      <c r="C31" s="8">
        <v>4110</v>
      </c>
      <c r="D31" s="8" t="s">
        <v>180</v>
      </c>
      <c r="E31" s="8" t="s">
        <v>76</v>
      </c>
      <c r="F31" s="31">
        <f>EMCs!$B$14</f>
        <v>0.69141343344704065</v>
      </c>
      <c r="G31" s="31">
        <f>EMCs!$C$14</f>
        <v>3.5859246036990831E-2</v>
      </c>
      <c r="H31" s="31">
        <f>ROCs!$B$13</f>
        <v>0.26229721460804234</v>
      </c>
      <c r="I31" s="8">
        <v>32.596469999999997</v>
      </c>
      <c r="J31" s="34">
        <f>Other!$C$2*H31*I31/12</f>
        <v>36.194844581864523</v>
      </c>
      <c r="K31" s="8">
        <f t="shared" si="0"/>
        <v>68.099999999999994</v>
      </c>
      <c r="L31" s="8">
        <f>ROUND((2.721*J31*G31)+(Other!$B$2*I31),1)</f>
        <v>10.6</v>
      </c>
    </row>
    <row r="32" spans="1:12">
      <c r="A32" s="8" t="s">
        <v>79</v>
      </c>
      <c r="B32" s="8" t="s">
        <v>80</v>
      </c>
      <c r="C32" s="8">
        <v>4110</v>
      </c>
      <c r="D32" s="8" t="s">
        <v>180</v>
      </c>
      <c r="E32" s="8" t="s">
        <v>77</v>
      </c>
      <c r="F32" s="31">
        <f>EMCs!$B$14</f>
        <v>0.69141343344704065</v>
      </c>
      <c r="G32" s="31">
        <f>EMCs!$C$14</f>
        <v>3.5859246036990831E-2</v>
      </c>
      <c r="H32" s="31">
        <f>ROCs!$F$13</f>
        <v>0.26229721460804234</v>
      </c>
      <c r="I32" s="8">
        <v>322.49228699999998</v>
      </c>
      <c r="J32" s="34">
        <f>Other!$C$2*H32*I32/12</f>
        <v>358.09270779366756</v>
      </c>
      <c r="K32" s="8">
        <f t="shared" si="0"/>
        <v>673.7</v>
      </c>
      <c r="L32" s="8">
        <f>ROUND((2.721*J32*G32)+(Other!$B$2*I32),1)</f>
        <v>104.8</v>
      </c>
    </row>
    <row r="33" spans="1:12">
      <c r="A33" s="8" t="s">
        <v>79</v>
      </c>
      <c r="B33" s="8" t="s">
        <v>80</v>
      </c>
      <c r="C33" s="8">
        <v>4110</v>
      </c>
      <c r="D33" s="8" t="s">
        <v>180</v>
      </c>
      <c r="E33" s="8" t="s">
        <v>32</v>
      </c>
      <c r="F33" s="31">
        <f>EMCs!$B$14</f>
        <v>0.69141343344704065</v>
      </c>
      <c r="G33" s="31">
        <f>EMCs!$C$14</f>
        <v>3.5859246036990831E-2</v>
      </c>
      <c r="H33" s="31">
        <f>ROCs!$I$13</f>
        <v>0.26229721460804234</v>
      </c>
      <c r="I33" s="8">
        <v>0.13059699999999999</v>
      </c>
      <c r="J33" s="34">
        <f>Other!$C$2*H33*I33/12</f>
        <v>0.14501380418977153</v>
      </c>
      <c r="K33" s="8">
        <f t="shared" si="0"/>
        <v>0.3</v>
      </c>
      <c r="L33" s="8">
        <f>ROUND((2.721*J33*G33)+(Other!$B$2*I33),1)</f>
        <v>0</v>
      </c>
    </row>
    <row r="34" spans="1:12">
      <c r="A34" s="8" t="s">
        <v>79</v>
      </c>
      <c r="B34" s="8" t="s">
        <v>80</v>
      </c>
      <c r="C34" s="8">
        <v>4130</v>
      </c>
      <c r="D34" s="8" t="s">
        <v>196</v>
      </c>
      <c r="E34" s="8" t="s">
        <v>76</v>
      </c>
      <c r="F34" s="31">
        <f>EMCs!$B$14</f>
        <v>0.69141343344704065</v>
      </c>
      <c r="G34" s="31">
        <f>EMCs!$C$14</f>
        <v>3.5859246036990831E-2</v>
      </c>
      <c r="H34" s="31">
        <f>ROCs!$B$13</f>
        <v>0.26229721460804234</v>
      </c>
      <c r="I34" s="8">
        <v>17.589879</v>
      </c>
      <c r="J34" s="34">
        <f>Other!$C$2*H34*I34/12</f>
        <v>19.531652863601568</v>
      </c>
      <c r="K34" s="8">
        <f t="shared" si="0"/>
        <v>36.700000000000003</v>
      </c>
      <c r="L34" s="8">
        <f>ROUND((2.721*J34*G34)+(Other!$B$2*I34),1)</f>
        <v>5.7</v>
      </c>
    </row>
    <row r="35" spans="1:12">
      <c r="A35" s="8" t="s">
        <v>79</v>
      </c>
      <c r="B35" s="8" t="s">
        <v>80</v>
      </c>
      <c r="C35" s="8">
        <v>4130</v>
      </c>
      <c r="D35" s="8" t="s">
        <v>196</v>
      </c>
      <c r="E35" s="8" t="s">
        <v>77</v>
      </c>
      <c r="F35" s="31">
        <f>EMCs!$B$14</f>
        <v>0.69141343344704065</v>
      </c>
      <c r="G35" s="31">
        <f>EMCs!$C$14</f>
        <v>3.5859246036990831E-2</v>
      </c>
      <c r="H35" s="31">
        <f>ROCs!$F$13</f>
        <v>0.26229721460804234</v>
      </c>
      <c r="I35" s="8">
        <v>16.374841</v>
      </c>
      <c r="J35" s="34">
        <f>Other!$C$2*H35*I35/12</f>
        <v>18.182484945386516</v>
      </c>
      <c r="K35" s="8">
        <f t="shared" si="0"/>
        <v>34.200000000000003</v>
      </c>
      <c r="L35" s="8">
        <f>ROUND((2.721*J35*G35)+(Other!$B$2*I35),1)</f>
        <v>5.3</v>
      </c>
    </row>
    <row r="36" spans="1:12">
      <c r="A36" s="8" t="s">
        <v>79</v>
      </c>
      <c r="B36" s="8" t="s">
        <v>80</v>
      </c>
      <c r="C36" s="8">
        <v>4240</v>
      </c>
      <c r="D36" s="8" t="s">
        <v>183</v>
      </c>
      <c r="E36" s="8" t="s">
        <v>76</v>
      </c>
      <c r="F36" s="31">
        <f>EMCs!$B$14</f>
        <v>0.69141343344704065</v>
      </c>
      <c r="G36" s="31">
        <f>EMCs!$C$14</f>
        <v>3.5859246036990831E-2</v>
      </c>
      <c r="H36" s="31">
        <f>ROCs!$B$13</f>
        <v>0.26229721460804234</v>
      </c>
      <c r="I36" s="8">
        <v>0.126891</v>
      </c>
      <c r="J36" s="34">
        <f>Other!$C$2*H36*I36/12</f>
        <v>0.14089869313570985</v>
      </c>
      <c r="K36" s="8">
        <f t="shared" si="0"/>
        <v>0.3</v>
      </c>
      <c r="L36" s="8">
        <f>ROUND((2.721*J36*G36)+(Other!$B$2*I36),1)</f>
        <v>0</v>
      </c>
    </row>
    <row r="37" spans="1:12">
      <c r="A37" s="8" t="s">
        <v>79</v>
      </c>
      <c r="B37" s="8" t="s">
        <v>80</v>
      </c>
      <c r="C37" s="8">
        <v>4240</v>
      </c>
      <c r="D37" s="8" t="s">
        <v>183</v>
      </c>
      <c r="E37" s="8" t="s">
        <v>32</v>
      </c>
      <c r="F37" s="31">
        <f>EMCs!$B$14</f>
        <v>0.69141343344704065</v>
      </c>
      <c r="G37" s="31">
        <f>EMCs!$C$14</f>
        <v>3.5859246036990831E-2</v>
      </c>
      <c r="H37" s="31">
        <f>ROCs!$I$13</f>
        <v>0.26229721460804234</v>
      </c>
      <c r="I37" s="8">
        <v>4.6751339999999999</v>
      </c>
      <c r="J37" s="34">
        <f>Other!$C$2*H37*I37/12</f>
        <v>5.1912292505719373</v>
      </c>
      <c r="K37" s="8">
        <f t="shared" si="0"/>
        <v>9.8000000000000007</v>
      </c>
      <c r="L37" s="8">
        <f>ROUND((2.721*J37*G37)+(Other!$B$2*I37),1)</f>
        <v>1.5</v>
      </c>
    </row>
    <row r="38" spans="1:12">
      <c r="A38" s="8" t="s">
        <v>79</v>
      </c>
      <c r="B38" s="8" t="s">
        <v>80</v>
      </c>
      <c r="C38" s="8">
        <v>4340</v>
      </c>
      <c r="D38" s="8" t="s">
        <v>197</v>
      </c>
      <c r="E38" s="8" t="s">
        <v>76</v>
      </c>
      <c r="F38" s="31">
        <f>EMCs!$B$14</f>
        <v>0.69141343344704065</v>
      </c>
      <c r="G38" s="31">
        <f>EMCs!$C$14</f>
        <v>3.5859246036990831E-2</v>
      </c>
      <c r="H38" s="31">
        <f>ROCs!$B$13</f>
        <v>0.26229721460804234</v>
      </c>
      <c r="I38" s="8">
        <v>91.149949000000007</v>
      </c>
      <c r="J38" s="34">
        <f>Other!$C$2*H38*I38/12</f>
        <v>101.21213240881231</v>
      </c>
      <c r="K38" s="8">
        <f t="shared" si="0"/>
        <v>190.4</v>
      </c>
      <c r="L38" s="8">
        <f>ROUND((2.721*J38*G38)+(Other!$B$2*I38),1)</f>
        <v>29.6</v>
      </c>
    </row>
    <row r="39" spans="1:12">
      <c r="A39" s="8" t="s">
        <v>79</v>
      </c>
      <c r="B39" s="8" t="s">
        <v>80</v>
      </c>
      <c r="C39" s="8">
        <v>4340</v>
      </c>
      <c r="D39" s="8" t="s">
        <v>197</v>
      </c>
      <c r="E39" s="8" t="s">
        <v>77</v>
      </c>
      <c r="F39" s="31">
        <f>EMCs!$B$14</f>
        <v>0.69141343344704065</v>
      </c>
      <c r="G39" s="31">
        <f>EMCs!$C$14</f>
        <v>3.5859246036990831E-2</v>
      </c>
      <c r="H39" s="31">
        <f>ROCs!$F$13</f>
        <v>0.26229721460804234</v>
      </c>
      <c r="I39" s="8">
        <v>94.632613000000006</v>
      </c>
      <c r="J39" s="34">
        <f>Other!$C$2*H39*I39/12</f>
        <v>105.07925305748546</v>
      </c>
      <c r="K39" s="8">
        <f t="shared" si="0"/>
        <v>197.7</v>
      </c>
      <c r="L39" s="8">
        <f>ROUND((2.721*J39*G39)+(Other!$B$2*I39),1)</f>
        <v>30.8</v>
      </c>
    </row>
    <row r="40" spans="1:12">
      <c r="A40" s="8" t="s">
        <v>79</v>
      </c>
      <c r="B40" s="8" t="s">
        <v>80</v>
      </c>
      <c r="C40" s="8">
        <v>4340</v>
      </c>
      <c r="D40" s="8" t="s">
        <v>197</v>
      </c>
      <c r="E40" s="8" t="s">
        <v>32</v>
      </c>
      <c r="F40" s="31">
        <f>EMCs!$B$14</f>
        <v>0.69141343344704065</v>
      </c>
      <c r="G40" s="31">
        <f>EMCs!$C$14</f>
        <v>3.5859246036990831E-2</v>
      </c>
      <c r="H40" s="31">
        <f>ROCs!$I$13</f>
        <v>0.26229721460804234</v>
      </c>
      <c r="I40" s="8">
        <v>3.8491780000000002</v>
      </c>
      <c r="J40" s="34">
        <f>Other!$C$2*H40*I40/12</f>
        <v>4.2740946942393503</v>
      </c>
      <c r="K40" s="8">
        <f t="shared" si="0"/>
        <v>8</v>
      </c>
      <c r="L40" s="8">
        <f>ROUND((2.721*J40*G40)+(Other!$B$2*I40),1)</f>
        <v>1.3</v>
      </c>
    </row>
    <row r="41" spans="1:12">
      <c r="A41" s="8" t="s">
        <v>79</v>
      </c>
      <c r="B41" s="8" t="s">
        <v>80</v>
      </c>
      <c r="C41" s="8">
        <v>5200</v>
      </c>
      <c r="D41" s="8" t="s">
        <v>198</v>
      </c>
      <c r="E41" s="8" t="s">
        <v>77</v>
      </c>
      <c r="F41" s="31">
        <f>EMCs!$B$16</f>
        <v>0.50503242095262102</v>
      </c>
      <c r="G41" s="31">
        <f>EMCs!$C$16</f>
        <v>6.8458560616073402E-2</v>
      </c>
      <c r="H41" s="31">
        <f>ROCs!$F$15</f>
        <v>5.2632006878587441E-2</v>
      </c>
      <c r="I41" s="8">
        <v>7.3209619999999997</v>
      </c>
      <c r="J41" s="34">
        <f>Other!$C$2*H41*I41/12</f>
        <v>1.6311749712472803</v>
      </c>
      <c r="K41" s="8">
        <f t="shared" si="0"/>
        <v>2.2000000000000002</v>
      </c>
      <c r="L41" s="8">
        <f>ROUND((2.721*J41*G41)+(Other!$B$2*I41),1)</f>
        <v>1.9</v>
      </c>
    </row>
    <row r="42" spans="1:12">
      <c r="A42" s="8" t="s">
        <v>79</v>
      </c>
      <c r="B42" s="8" t="s">
        <v>80</v>
      </c>
      <c r="C42" s="8">
        <v>5300</v>
      </c>
      <c r="D42" s="8" t="s">
        <v>199</v>
      </c>
      <c r="E42" s="8" t="s">
        <v>76</v>
      </c>
      <c r="F42" s="31">
        <f>EMCs!$B$16</f>
        <v>0.50503242095262102</v>
      </c>
      <c r="G42" s="31">
        <f>EMCs!$C$16</f>
        <v>6.8458560616073402E-2</v>
      </c>
      <c r="H42" s="31">
        <f>ROCs!$B$15</f>
        <v>5.2632006878587441E-2</v>
      </c>
      <c r="I42" s="8">
        <v>0.77476400000000001</v>
      </c>
      <c r="J42" s="34">
        <f>Other!$C$2*H42*I42/12</f>
        <v>0.17262425968382678</v>
      </c>
      <c r="K42" s="8">
        <f t="shared" si="0"/>
        <v>0.2</v>
      </c>
      <c r="L42" s="8">
        <f>ROUND((2.721*J42*G42)+(Other!$B$2*I42),1)</f>
        <v>0.2</v>
      </c>
    </row>
    <row r="43" spans="1:12">
      <c r="A43" s="8" t="s">
        <v>79</v>
      </c>
      <c r="B43" s="8" t="s">
        <v>80</v>
      </c>
      <c r="C43" s="8">
        <v>5300</v>
      </c>
      <c r="D43" s="8" t="s">
        <v>199</v>
      </c>
      <c r="E43" s="8" t="s">
        <v>77</v>
      </c>
      <c r="F43" s="31">
        <f>EMCs!$B$16</f>
        <v>0.50503242095262102</v>
      </c>
      <c r="G43" s="31">
        <f>EMCs!$C$16</f>
        <v>6.8458560616073402E-2</v>
      </c>
      <c r="H43" s="31">
        <f>ROCs!$F$15</f>
        <v>5.2632006878587441E-2</v>
      </c>
      <c r="I43" s="8">
        <v>17.106638</v>
      </c>
      <c r="J43" s="34">
        <f>Other!$C$2*H43*I43/12</f>
        <v>3.811509982948639</v>
      </c>
      <c r="K43" s="8">
        <f t="shared" si="0"/>
        <v>5.2</v>
      </c>
      <c r="L43" s="8">
        <f>ROUND((2.721*J43*G43)+(Other!$B$2*I43),1)</f>
        <v>4.4000000000000004</v>
      </c>
    </row>
    <row r="44" spans="1:12">
      <c r="A44" s="8" t="s">
        <v>79</v>
      </c>
      <c r="B44" s="8" t="s">
        <v>80</v>
      </c>
      <c r="C44" s="8">
        <v>5300</v>
      </c>
      <c r="D44" s="8" t="s">
        <v>199</v>
      </c>
      <c r="E44" s="8" t="s">
        <v>32</v>
      </c>
      <c r="F44" s="31">
        <f>EMCs!$B$16</f>
        <v>0.50503242095262102</v>
      </c>
      <c r="G44" s="31">
        <f>EMCs!$C$16</f>
        <v>6.8458560616073402E-2</v>
      </c>
      <c r="H44" s="31">
        <f>ROCs!$I$15</f>
        <v>5.2632006878587441E-2</v>
      </c>
      <c r="I44" s="8">
        <v>9.3296259999999993</v>
      </c>
      <c r="J44" s="34">
        <f>Other!$C$2*H44*I44/12</f>
        <v>2.0787230451814769</v>
      </c>
      <c r="K44" s="8">
        <f t="shared" si="0"/>
        <v>2.9</v>
      </c>
      <c r="L44" s="8">
        <f>ROUND((2.721*J44*G44)+(Other!$B$2*I44),1)</f>
        <v>2.4</v>
      </c>
    </row>
    <row r="45" spans="1:12">
      <c r="A45" s="8" t="s">
        <v>79</v>
      </c>
      <c r="B45" s="8" t="s">
        <v>80</v>
      </c>
      <c r="C45" s="8">
        <v>6172</v>
      </c>
      <c r="D45" s="8" t="s">
        <v>186</v>
      </c>
      <c r="E45" s="8" t="s">
        <v>76</v>
      </c>
      <c r="F45" s="31">
        <f>EMCs!$B$17</f>
        <v>0.60724136328827061</v>
      </c>
      <c r="G45" s="31">
        <f>EMCs!$C$17</f>
        <v>3.2599314579082571E-2</v>
      </c>
      <c r="H45" s="31">
        <f>ROCs!$B$16</f>
        <v>2.5884593546846281E-2</v>
      </c>
      <c r="I45" s="8">
        <v>1.403305</v>
      </c>
      <c r="J45" s="34">
        <f>Other!$C$2*H45*I45/12</f>
        <v>0.15377151341672179</v>
      </c>
      <c r="K45" s="8">
        <f t="shared" si="0"/>
        <v>0.3</v>
      </c>
      <c r="L45" s="8">
        <f>ROUND((2.721*J45*G45)+(Other!$B$2*I45),1)</f>
        <v>0.3</v>
      </c>
    </row>
    <row r="46" spans="1:12">
      <c r="A46" s="8" t="s">
        <v>79</v>
      </c>
      <c r="B46" s="8" t="s">
        <v>80</v>
      </c>
      <c r="C46" s="8">
        <v>6172</v>
      </c>
      <c r="D46" s="8" t="s">
        <v>186</v>
      </c>
      <c r="E46" s="8" t="s">
        <v>77</v>
      </c>
      <c r="F46" s="31">
        <f>EMCs!$B$17</f>
        <v>0.60724136328827061</v>
      </c>
      <c r="G46" s="31">
        <f>EMCs!$C$17</f>
        <v>3.2599314579082571E-2</v>
      </c>
      <c r="H46" s="31">
        <f>ROCs!$F$16</f>
        <v>2.5884593546846281E-2</v>
      </c>
      <c r="I46" s="8">
        <v>36.170261000000004</v>
      </c>
      <c r="J46" s="34">
        <f>Other!$C$2*H46*I46/12</f>
        <v>3.9634689355826631</v>
      </c>
      <c r="K46" s="8">
        <f t="shared" si="0"/>
        <v>6.5</v>
      </c>
      <c r="L46" s="8">
        <f>ROUND((2.721*J46*G46)+(Other!$B$2*I46),1)</f>
        <v>8.1999999999999993</v>
      </c>
    </row>
    <row r="47" spans="1:12">
      <c r="A47" s="8" t="s">
        <v>79</v>
      </c>
      <c r="B47" s="8" t="s">
        <v>80</v>
      </c>
      <c r="C47" s="8">
        <v>6172</v>
      </c>
      <c r="D47" s="8" t="s">
        <v>186</v>
      </c>
      <c r="E47" s="8" t="s">
        <v>32</v>
      </c>
      <c r="F47" s="31">
        <f>EMCs!$B$17</f>
        <v>0.60724136328827061</v>
      </c>
      <c r="G47" s="31">
        <f>EMCs!$C$17</f>
        <v>3.2599314579082571E-2</v>
      </c>
      <c r="H47" s="31">
        <f>ROCs!$I$16</f>
        <v>2.5884593546846281E-2</v>
      </c>
      <c r="I47" s="8">
        <v>6.2451509999999999</v>
      </c>
      <c r="J47" s="34">
        <f>Other!$C$2*H47*I47/12</f>
        <v>0.68433185999191437</v>
      </c>
      <c r="K47" s="8">
        <f t="shared" si="0"/>
        <v>1.1000000000000001</v>
      </c>
      <c r="L47" s="8">
        <f>ROUND((2.721*J47*G47)+(Other!$B$2*I47),1)</f>
        <v>1.4</v>
      </c>
    </row>
    <row r="48" spans="1:12">
      <c r="A48" s="8" t="s">
        <v>79</v>
      </c>
      <c r="B48" s="8" t="s">
        <v>80</v>
      </c>
      <c r="C48" s="8">
        <v>6250</v>
      </c>
      <c r="D48" s="8" t="s">
        <v>200</v>
      </c>
      <c r="E48" s="8" t="s">
        <v>76</v>
      </c>
      <c r="F48" s="31">
        <f>EMCs!$B$17</f>
        <v>0.60724136328827061</v>
      </c>
      <c r="G48" s="31">
        <f>EMCs!$C$17</f>
        <v>3.2599314579082571E-2</v>
      </c>
      <c r="H48" s="31">
        <f>ROCs!$B$16</f>
        <v>2.5884593546846281E-2</v>
      </c>
      <c r="I48" s="8">
        <v>1.514221</v>
      </c>
      <c r="J48" s="34">
        <f>Other!$C$2*H48*I48/12</f>
        <v>0.1659254793629196</v>
      </c>
      <c r="K48" s="8">
        <f t="shared" si="0"/>
        <v>0.3</v>
      </c>
      <c r="L48" s="8">
        <f>ROUND((2.721*J48*G48)+(Other!$B$2*I48),1)</f>
        <v>0.3</v>
      </c>
    </row>
    <row r="49" spans="1:12">
      <c r="A49" s="8" t="s">
        <v>79</v>
      </c>
      <c r="B49" s="8" t="s">
        <v>80</v>
      </c>
      <c r="C49" s="8">
        <v>6250</v>
      </c>
      <c r="D49" s="8" t="s">
        <v>200</v>
      </c>
      <c r="E49" s="8" t="s">
        <v>77</v>
      </c>
      <c r="F49" s="31">
        <f>EMCs!$B$17</f>
        <v>0.60724136328827061</v>
      </c>
      <c r="G49" s="31">
        <f>EMCs!$C$17</f>
        <v>3.2599314579082571E-2</v>
      </c>
      <c r="H49" s="31">
        <f>ROCs!$F$16</f>
        <v>2.5884593546846281E-2</v>
      </c>
      <c r="I49" s="8">
        <v>4.6455669999999998</v>
      </c>
      <c r="J49" s="34">
        <f>Other!$C$2*H49*I49/12</f>
        <v>0.50905246419615124</v>
      </c>
      <c r="K49" s="8">
        <f t="shared" si="0"/>
        <v>0.8</v>
      </c>
      <c r="L49" s="8">
        <f>ROUND((2.721*J49*G49)+(Other!$B$2*I49),1)</f>
        <v>1.1000000000000001</v>
      </c>
    </row>
    <row r="50" spans="1:12">
      <c r="A50" s="8" t="s">
        <v>79</v>
      </c>
      <c r="B50" s="8" t="s">
        <v>80</v>
      </c>
      <c r="C50" s="8">
        <v>6300</v>
      </c>
      <c r="D50" s="8" t="s">
        <v>201</v>
      </c>
      <c r="E50" s="8" t="s">
        <v>76</v>
      </c>
      <c r="F50" s="31">
        <f>EMCs!$B$17</f>
        <v>0.60724136328827061</v>
      </c>
      <c r="G50" s="31">
        <f>EMCs!$C$17</f>
        <v>3.2599314579082571E-2</v>
      </c>
      <c r="H50" s="31">
        <f>ROCs!$B$16</f>
        <v>2.5884593546846281E-2</v>
      </c>
      <c r="I50" s="8">
        <v>0.63006499999999999</v>
      </c>
      <c r="J50" s="34">
        <f>Other!$C$2*H50*I50/12</f>
        <v>6.9041333566763327E-2</v>
      </c>
      <c r="K50" s="8">
        <f t="shared" si="0"/>
        <v>0.1</v>
      </c>
      <c r="L50" s="8">
        <f>ROUND((2.721*J50*G50)+(Other!$B$2*I50),1)</f>
        <v>0.1</v>
      </c>
    </row>
    <row r="51" spans="1:12">
      <c r="A51" s="8" t="s">
        <v>79</v>
      </c>
      <c r="B51" s="8" t="s">
        <v>80</v>
      </c>
      <c r="C51" s="8">
        <v>6300</v>
      </c>
      <c r="D51" s="8" t="s">
        <v>201</v>
      </c>
      <c r="E51" s="8" t="s">
        <v>77</v>
      </c>
      <c r="F51" s="31">
        <f>EMCs!$B$17</f>
        <v>0.60724136328827061</v>
      </c>
      <c r="G51" s="31">
        <f>EMCs!$C$17</f>
        <v>3.2599314579082571E-2</v>
      </c>
      <c r="H51" s="31">
        <f>ROCs!$F$16</f>
        <v>2.5884593546846281E-2</v>
      </c>
      <c r="I51" s="8">
        <v>40.036360999999999</v>
      </c>
      <c r="J51" s="34">
        <f>Other!$C$2*H51*I51/12</f>
        <v>4.3871088770211868</v>
      </c>
      <c r="K51" s="8">
        <f t="shared" si="0"/>
        <v>7.2</v>
      </c>
      <c r="L51" s="8">
        <f>ROUND((2.721*J51*G51)+(Other!$B$2*I51),1)</f>
        <v>9.1</v>
      </c>
    </row>
    <row r="52" spans="1:12">
      <c r="A52" s="8" t="s">
        <v>79</v>
      </c>
      <c r="B52" s="8" t="s">
        <v>80</v>
      </c>
      <c r="C52" s="8">
        <v>6410</v>
      </c>
      <c r="D52" s="8" t="s">
        <v>187</v>
      </c>
      <c r="E52" s="8" t="s">
        <v>76</v>
      </c>
      <c r="F52" s="31">
        <f>EMCs!$B$17</f>
        <v>0.60724136328827061</v>
      </c>
      <c r="G52" s="31">
        <f>EMCs!$C$17</f>
        <v>3.2599314579082571E-2</v>
      </c>
      <c r="H52" s="31">
        <f>ROCs!$B$16</f>
        <v>2.5884593546846281E-2</v>
      </c>
      <c r="I52" s="8">
        <v>1.6525989999999999</v>
      </c>
      <c r="J52" s="34">
        <f>Other!$C$2*H52*I52/12</f>
        <v>0.18108867943958085</v>
      </c>
      <c r="K52" s="8">
        <f t="shared" si="0"/>
        <v>0.3</v>
      </c>
      <c r="L52" s="8">
        <f>ROUND((2.721*J52*G52)+(Other!$B$2*I52),1)</f>
        <v>0.4</v>
      </c>
    </row>
    <row r="53" spans="1:12">
      <c r="A53" s="8" t="s">
        <v>79</v>
      </c>
      <c r="B53" s="8" t="s">
        <v>80</v>
      </c>
      <c r="C53" s="8">
        <v>6410</v>
      </c>
      <c r="D53" s="8" t="s">
        <v>187</v>
      </c>
      <c r="E53" s="8" t="s">
        <v>77</v>
      </c>
      <c r="F53" s="31">
        <f>EMCs!$B$17</f>
        <v>0.60724136328827061</v>
      </c>
      <c r="G53" s="31">
        <f>EMCs!$C$17</f>
        <v>3.2599314579082571E-2</v>
      </c>
      <c r="H53" s="31">
        <f>ROCs!$F$16</f>
        <v>2.5884593546846281E-2</v>
      </c>
      <c r="I53" s="8">
        <v>134.56998899999999</v>
      </c>
      <c r="J53" s="34">
        <f>Other!$C$2*H53*I53/12</f>
        <v>14.745925418210298</v>
      </c>
      <c r="K53" s="8">
        <f t="shared" si="0"/>
        <v>24.4</v>
      </c>
      <c r="L53" s="8">
        <f>ROUND((2.721*J53*G53)+(Other!$B$2*I53),1)</f>
        <v>30.5</v>
      </c>
    </row>
    <row r="54" spans="1:12">
      <c r="A54" s="8" t="s">
        <v>79</v>
      </c>
      <c r="B54" s="8" t="s">
        <v>80</v>
      </c>
      <c r="C54" s="8">
        <v>6410</v>
      </c>
      <c r="D54" s="8" t="s">
        <v>187</v>
      </c>
      <c r="E54" s="8" t="s">
        <v>32</v>
      </c>
      <c r="F54" s="31">
        <f>EMCs!$B$17</f>
        <v>0.60724136328827061</v>
      </c>
      <c r="G54" s="31">
        <f>EMCs!$C$17</f>
        <v>3.2599314579082571E-2</v>
      </c>
      <c r="H54" s="31">
        <f>ROCs!$I$16</f>
        <v>2.5884593546846281E-2</v>
      </c>
      <c r="I54" s="8">
        <v>0.62186600000000003</v>
      </c>
      <c r="J54" s="34">
        <f>Other!$C$2*H54*I54/12</f>
        <v>6.81429026208865E-2</v>
      </c>
      <c r="K54" s="8">
        <f t="shared" si="0"/>
        <v>0.1</v>
      </c>
      <c r="L54" s="8">
        <f>ROUND((2.721*J54*G54)+(Other!$B$2*I54),1)</f>
        <v>0.1</v>
      </c>
    </row>
    <row r="55" spans="1:12">
      <c r="A55" s="8" t="s">
        <v>79</v>
      </c>
      <c r="B55" s="8" t="s">
        <v>80</v>
      </c>
      <c r="C55" s="8">
        <v>6430</v>
      </c>
      <c r="D55" s="8" t="s">
        <v>202</v>
      </c>
      <c r="E55" s="8" t="s">
        <v>76</v>
      </c>
      <c r="F55" s="31">
        <f>EMCs!$B$17</f>
        <v>0.60724136328827061</v>
      </c>
      <c r="G55" s="31">
        <f>EMCs!$C$17</f>
        <v>3.2599314579082571E-2</v>
      </c>
      <c r="H55" s="31">
        <f>ROCs!$B$16</f>
        <v>2.5884593546846281E-2</v>
      </c>
      <c r="I55" s="8">
        <v>1.316519</v>
      </c>
      <c r="J55" s="34">
        <f>Other!$C$2*H55*I55/12</f>
        <v>0.14426166732953219</v>
      </c>
      <c r="K55" s="8">
        <f t="shared" si="0"/>
        <v>0.2</v>
      </c>
      <c r="L55" s="8">
        <f>ROUND((2.721*J55*G55)+(Other!$B$2*I55),1)</f>
        <v>0.3</v>
      </c>
    </row>
    <row r="56" spans="1:12">
      <c r="A56" s="8" t="s">
        <v>79</v>
      </c>
      <c r="B56" s="8" t="s">
        <v>80</v>
      </c>
      <c r="C56" s="8">
        <v>6430</v>
      </c>
      <c r="D56" s="8" t="s">
        <v>202</v>
      </c>
      <c r="E56" s="8" t="s">
        <v>77</v>
      </c>
      <c r="F56" s="31">
        <f>EMCs!$B$17</f>
        <v>0.60724136328827061</v>
      </c>
      <c r="G56" s="31">
        <f>EMCs!$C$17</f>
        <v>3.2599314579082571E-2</v>
      </c>
      <c r="H56" s="31">
        <f>ROCs!$F$16</f>
        <v>2.5884593546846281E-2</v>
      </c>
      <c r="I56" s="8">
        <v>36.413210999999997</v>
      </c>
      <c r="J56" s="34">
        <f>Other!$C$2*H56*I56/12</f>
        <v>3.9900909380586693</v>
      </c>
      <c r="K56" s="8">
        <f t="shared" si="0"/>
        <v>6.6</v>
      </c>
      <c r="L56" s="8">
        <f>ROUND((2.721*J56*G56)+(Other!$B$2*I56),1)</f>
        <v>8.1999999999999993</v>
      </c>
    </row>
    <row r="57" spans="1:12">
      <c r="A57" s="8" t="s">
        <v>79</v>
      </c>
      <c r="B57" s="8" t="s">
        <v>80</v>
      </c>
      <c r="C57" s="8">
        <v>6430</v>
      </c>
      <c r="D57" s="8" t="s">
        <v>202</v>
      </c>
      <c r="E57" s="8" t="s">
        <v>32</v>
      </c>
      <c r="F57" s="31">
        <f>EMCs!$B$17</f>
        <v>0.60724136328827061</v>
      </c>
      <c r="G57" s="31">
        <f>EMCs!$C$17</f>
        <v>3.2599314579082571E-2</v>
      </c>
      <c r="H57" s="31">
        <f>ROCs!$I$16</f>
        <v>2.5884593546846281E-2</v>
      </c>
      <c r="I57" s="8">
        <v>1.5803000000000001E-2</v>
      </c>
      <c r="J57" s="34">
        <f>Other!$C$2*H57*I57/12</f>
        <v>1.731662914708103E-3</v>
      </c>
      <c r="K57" s="8">
        <f t="shared" si="0"/>
        <v>0</v>
      </c>
      <c r="L57" s="8">
        <f>ROUND((2.721*J57*G57)+(Other!$B$2*I57),1)</f>
        <v>0</v>
      </c>
    </row>
    <row r="58" spans="1:12">
      <c r="A58" s="8" t="s">
        <v>79</v>
      </c>
      <c r="B58" s="8" t="s">
        <v>80</v>
      </c>
      <c r="C58" s="8">
        <v>7400</v>
      </c>
      <c r="D58" s="8" t="s">
        <v>203</v>
      </c>
      <c r="E58" s="8" t="s">
        <v>77</v>
      </c>
      <c r="F58" s="31">
        <f>EMCs!$B$9</f>
        <v>0.70945030562392009</v>
      </c>
      <c r="G58" s="31">
        <f>EMCs!$C$9</f>
        <v>9.7797943737247719E-2</v>
      </c>
      <c r="H58" s="31">
        <f>ROCs!$F$13</f>
        <v>0.26229721460804234</v>
      </c>
      <c r="I58" s="8">
        <v>23.518481999999999</v>
      </c>
      <c r="J58" s="34">
        <f>Other!$C$2*H58*I58/12</f>
        <v>26.114723489733041</v>
      </c>
      <c r="K58" s="8">
        <f t="shared" si="0"/>
        <v>50.4</v>
      </c>
      <c r="L58" s="8">
        <f>ROUND((2.721*J58*G58)+(Other!$B$2*I58),1)</f>
        <v>12</v>
      </c>
    </row>
    <row r="59" spans="1:12">
      <c r="A59" s="8" t="s">
        <v>79</v>
      </c>
      <c r="B59" s="8" t="s">
        <v>80</v>
      </c>
      <c r="C59" s="8">
        <v>8100</v>
      </c>
      <c r="D59" s="8" t="s">
        <v>114</v>
      </c>
      <c r="E59" s="8" t="s">
        <v>76</v>
      </c>
      <c r="F59" s="31">
        <f>EMCs!$B$5</f>
        <v>0.98601567900273634</v>
      </c>
      <c r="G59" s="31">
        <f>EMCs!$C$5</f>
        <v>0.14343698414796333</v>
      </c>
      <c r="H59" s="31">
        <f>ROCs!$B$6</f>
        <v>0.44607782879065094</v>
      </c>
      <c r="I59" s="8">
        <v>1.0600780000000001</v>
      </c>
      <c r="J59" s="34">
        <f>Other!$C$2*H59*I59/12</f>
        <v>2.0018472052923144</v>
      </c>
      <c r="K59" s="8">
        <f t="shared" si="0"/>
        <v>5.4</v>
      </c>
      <c r="L59" s="8">
        <f>ROUND((2.721*J59*G59)+(Other!$B$2*I59),1)</f>
        <v>1</v>
      </c>
    </row>
    <row r="60" spans="1:12">
      <c r="A60" s="8" t="s">
        <v>79</v>
      </c>
      <c r="B60" s="8" t="s">
        <v>80</v>
      </c>
      <c r="C60" s="8">
        <v>8140</v>
      </c>
      <c r="D60" s="8" t="s">
        <v>188</v>
      </c>
      <c r="E60" s="8" t="s">
        <v>76</v>
      </c>
      <c r="F60" s="31">
        <f>EMCs!$B$5</f>
        <v>0.98601567900273634</v>
      </c>
      <c r="G60" s="31">
        <f>EMCs!$C$5</f>
        <v>0.14343698414796333</v>
      </c>
      <c r="H60" s="31">
        <f>ROCs!$B$6</f>
        <v>0.44607782879065094</v>
      </c>
      <c r="I60" s="8">
        <v>1.8936539999999999</v>
      </c>
      <c r="J60" s="34">
        <f>Other!$C$2*H60*I60/12</f>
        <v>3.5759689076564292</v>
      </c>
      <c r="K60" s="8">
        <f t="shared" si="0"/>
        <v>9.6</v>
      </c>
      <c r="L60" s="8">
        <f>ROUND((2.721*J60*G60)+(Other!$B$2*I60),1)</f>
        <v>1.8</v>
      </c>
    </row>
    <row r="61" spans="1:12">
      <c r="A61" s="8" t="s">
        <v>79</v>
      </c>
      <c r="B61" s="8" t="s">
        <v>80</v>
      </c>
      <c r="C61" s="8">
        <v>8140</v>
      </c>
      <c r="D61" s="8" t="s">
        <v>188</v>
      </c>
      <c r="E61" s="8" t="s">
        <v>77</v>
      </c>
      <c r="F61" s="31">
        <f>EMCs!$B$5</f>
        <v>0.98601567900273634</v>
      </c>
      <c r="G61" s="31">
        <f>EMCs!$C$5</f>
        <v>0.14343698414796333</v>
      </c>
      <c r="H61" s="31">
        <f>ROCs!$F$6</f>
        <v>0.44607782879065094</v>
      </c>
      <c r="I61" s="8">
        <v>24.720441000000001</v>
      </c>
      <c r="J61" s="34">
        <f>Other!$C$2*H61*I61/12</f>
        <v>46.681985409982609</v>
      </c>
      <c r="K61" s="8">
        <f t="shared" si="0"/>
        <v>125.2</v>
      </c>
      <c r="L61" s="8">
        <f>ROUND((2.721*J61*G61)+(Other!$B$2*I61),1)</f>
        <v>23.6</v>
      </c>
    </row>
    <row r="62" spans="1:12">
      <c r="A62" s="8" t="s">
        <v>79</v>
      </c>
      <c r="B62" s="8" t="s">
        <v>80</v>
      </c>
      <c r="C62" s="8">
        <v>8340</v>
      </c>
      <c r="D62" s="8" t="s">
        <v>204</v>
      </c>
      <c r="E62" s="8" t="s">
        <v>77</v>
      </c>
      <c r="F62" s="31">
        <f>EMCs!$B$6</f>
        <v>0.72147488707517293</v>
      </c>
      <c r="G62" s="31">
        <f>EMCs!$C$6</f>
        <v>0.16951643581122938</v>
      </c>
      <c r="H62" s="31">
        <f>ROCs!$F$3</f>
        <v>0.43140989244743805</v>
      </c>
      <c r="I62" s="8">
        <v>18.201084999999999</v>
      </c>
      <c r="J62" s="34">
        <f>Other!$C$2*H62*I62/12</f>
        <v>33.240675717637934</v>
      </c>
      <c r="K62" s="8">
        <f t="shared" si="0"/>
        <v>65.3</v>
      </c>
      <c r="L62" s="8">
        <f>ROUND((2.721*J62*G62)+(Other!$B$2*I62),1)</f>
        <v>19.3</v>
      </c>
    </row>
    <row r="63" spans="1:12">
      <c r="A63" s="8" t="s">
        <v>79</v>
      </c>
      <c r="B63" s="8" t="s">
        <v>80</v>
      </c>
      <c r="C63" s="8">
        <v>8360</v>
      </c>
      <c r="D63" s="8" t="s">
        <v>205</v>
      </c>
      <c r="E63" s="8" t="s">
        <v>77</v>
      </c>
      <c r="F63" s="31">
        <f>EMCs!$B$4</f>
        <v>1.4429497741503459</v>
      </c>
      <c r="G63" s="31">
        <f>EMCs!$C$4</f>
        <v>0.22493527059566973</v>
      </c>
      <c r="H63" s="31">
        <f>ROCs!$F$3</f>
        <v>0.43140989244743805</v>
      </c>
      <c r="I63" s="8">
        <v>1.9412739999999999</v>
      </c>
      <c r="J63" s="34">
        <f>Other!$C$2*H63*I63/12</f>
        <v>3.5453523519659331</v>
      </c>
      <c r="K63" s="8">
        <f t="shared" si="0"/>
        <v>13.9</v>
      </c>
      <c r="L63" s="8">
        <f>ROUND((2.721*J63*G63)+(Other!$B$2*I63),1)</f>
        <v>2.6</v>
      </c>
    </row>
    <row r="64" spans="1:12">
      <c r="I64" s="8">
        <f t="shared" ref="I64:K64" si="1">SUM(I2:I63)</f>
        <v>1488.8122619999995</v>
      </c>
      <c r="J64" s="8">
        <f t="shared" si="1"/>
        <v>1522.3067331238676</v>
      </c>
      <c r="K64" s="8">
        <f t="shared" si="1"/>
        <v>3543.5000000000005</v>
      </c>
      <c r="L64">
        <f>SUM(L2:L63)</f>
        <v>747.0999999999998</v>
      </c>
    </row>
  </sheetData>
  <sortState ref="A2:F63">
    <sortCondition ref="C2:C63"/>
    <sortCondition ref="E2:E6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8"/>
  <sheetViews>
    <sheetView workbookViewId="0">
      <selection activeCell="D27" sqref="D27:H27"/>
    </sheetView>
  </sheetViews>
  <sheetFormatPr defaultRowHeight="15"/>
  <cols>
    <col min="1" max="1" width="18" bestFit="1" customWidth="1"/>
    <col min="2" max="2" width="13.42578125" bestFit="1" customWidth="1"/>
    <col min="3" max="3" width="7.85546875" bestFit="1" customWidth="1"/>
    <col min="4" max="4" width="45.28515625" style="8" bestFit="1" customWidth="1"/>
    <col min="5" max="5" width="8.140625" bestFit="1" customWidth="1"/>
    <col min="6" max="8" width="8.140625" style="31" customWidth="1"/>
    <col min="9" max="9" width="11" bestFit="1" customWidth="1"/>
    <col min="10" max="10" width="11.85546875" customWidth="1"/>
  </cols>
  <sheetData>
    <row r="1" spans="1:12">
      <c r="A1" s="8" t="s">
        <v>71</v>
      </c>
      <c r="B1" s="8" t="s">
        <v>92</v>
      </c>
      <c r="C1" s="8" t="s">
        <v>72</v>
      </c>
      <c r="D1" s="8" t="s">
        <v>94</v>
      </c>
      <c r="E1" s="8" t="s">
        <v>73</v>
      </c>
      <c r="F1" s="31" t="s">
        <v>129</v>
      </c>
      <c r="G1" s="31" t="s">
        <v>130</v>
      </c>
      <c r="H1" s="31" t="s">
        <v>131</v>
      </c>
      <c r="I1" s="8" t="s">
        <v>99</v>
      </c>
      <c r="J1" s="35" t="s">
        <v>189</v>
      </c>
      <c r="K1" s="36" t="s">
        <v>190</v>
      </c>
      <c r="L1" s="36" t="s">
        <v>191</v>
      </c>
    </row>
    <row r="2" spans="1:12">
      <c r="A2" s="8" t="s">
        <v>81</v>
      </c>
      <c r="B2" s="8" t="s">
        <v>75</v>
      </c>
      <c r="C2" s="8">
        <v>1210</v>
      </c>
      <c r="D2" s="8" t="s">
        <v>132</v>
      </c>
      <c r="E2" s="8" t="s">
        <v>76</v>
      </c>
      <c r="F2" s="31">
        <f>EMCs!$B$13</f>
        <v>1.2445441802046733</v>
      </c>
      <c r="G2" s="31">
        <f>EMCs!$C$13</f>
        <v>0.21319951734720002</v>
      </c>
      <c r="H2" s="31">
        <f>ROCs!$B$11</f>
        <v>0.28818180815488864</v>
      </c>
      <c r="I2" s="8">
        <v>63.541204</v>
      </c>
      <c r="J2" s="34">
        <f>Other!$C$7*H2*I2/12</f>
        <v>88.047406651923652</v>
      </c>
      <c r="K2" s="8">
        <f>ROUND(2.721*J2*F2,1)</f>
        <v>298.2</v>
      </c>
      <c r="L2" s="8">
        <f>ROUND((2.721*J2*G2)+(Other!$B$7*I2),1)</f>
        <v>63.3</v>
      </c>
    </row>
    <row r="3" spans="1:12">
      <c r="A3" s="8" t="s">
        <v>81</v>
      </c>
      <c r="B3" s="8" t="s">
        <v>75</v>
      </c>
      <c r="C3" s="8">
        <v>1210</v>
      </c>
      <c r="D3" s="8" t="s">
        <v>132</v>
      </c>
      <c r="E3" s="8" t="s">
        <v>77</v>
      </c>
      <c r="F3" s="31">
        <f>EMCs!$B$13</f>
        <v>1.2445441802046733</v>
      </c>
      <c r="G3" s="31">
        <f>EMCs!$C$13</f>
        <v>0.21319951734720002</v>
      </c>
      <c r="H3" s="31">
        <f>ROCs!$F$11</f>
        <v>0.28818180815488864</v>
      </c>
      <c r="I3" s="8">
        <v>14.636843000000001</v>
      </c>
      <c r="J3" s="34">
        <f>Other!$C$7*H3*I3/12</f>
        <v>20.28189562982411</v>
      </c>
      <c r="K3" s="8">
        <f t="shared" ref="K3:K37" si="0">ROUND(2.721*J3*F3,1)</f>
        <v>68.7</v>
      </c>
      <c r="L3" s="8">
        <f>ROUND((2.721*J3*G3)+(Other!$B$7*I3),1)</f>
        <v>14.6</v>
      </c>
    </row>
    <row r="4" spans="1:12">
      <c r="A4" s="8" t="s">
        <v>81</v>
      </c>
      <c r="B4" s="8" t="s">
        <v>75</v>
      </c>
      <c r="C4" s="8">
        <v>1210</v>
      </c>
      <c r="D4" s="8" t="s">
        <v>132</v>
      </c>
      <c r="E4" s="8" t="s">
        <v>32</v>
      </c>
      <c r="F4" s="31">
        <f>EMCs!$B$13</f>
        <v>1.2445441802046733</v>
      </c>
      <c r="G4" s="31">
        <f>EMCs!$C$13</f>
        <v>0.21319951734720002</v>
      </c>
      <c r="H4" s="31">
        <f>ROCs!$E$11</f>
        <v>0.28818180815488864</v>
      </c>
      <c r="I4" s="8">
        <v>4.7726559999999996</v>
      </c>
      <c r="J4" s="34">
        <f>Other!$C$7*H4*I4/12</f>
        <v>6.6133462570483132</v>
      </c>
      <c r="K4" s="8">
        <f t="shared" si="0"/>
        <v>22.4</v>
      </c>
      <c r="L4" s="8">
        <f>ROUND((2.721*J4*G4)+(Other!$B$7*I4),1)</f>
        <v>4.8</v>
      </c>
    </row>
    <row r="5" spans="1:12">
      <c r="A5" s="8" t="s">
        <v>81</v>
      </c>
      <c r="B5" s="8" t="s">
        <v>75</v>
      </c>
      <c r="C5" s="8">
        <v>1310</v>
      </c>
      <c r="D5" s="8" t="s">
        <v>172</v>
      </c>
      <c r="E5" s="8" t="s">
        <v>76</v>
      </c>
      <c r="F5" s="31">
        <f>EMCs!$B$13</f>
        <v>1.2445441802046733</v>
      </c>
      <c r="G5" s="31">
        <f>EMCs!$C$13</f>
        <v>0.21319951734720002</v>
      </c>
      <c r="H5" s="31">
        <f>ROCs!$B$5</f>
        <v>0.39344582191206351</v>
      </c>
      <c r="I5" s="8">
        <v>62.171716000000004</v>
      </c>
      <c r="J5" s="34">
        <f>Other!$C$7*H5*I5/12</f>
        <v>117.61761247543382</v>
      </c>
      <c r="K5" s="8">
        <f t="shared" si="0"/>
        <v>398.3</v>
      </c>
      <c r="L5" s="8">
        <f>ROUND((2.721*J5*G5)+(Other!$B$7*I5),1)</f>
        <v>80.099999999999994</v>
      </c>
    </row>
    <row r="6" spans="1:12">
      <c r="A6" s="8" t="s">
        <v>81</v>
      </c>
      <c r="B6" s="8" t="s">
        <v>75</v>
      </c>
      <c r="C6" s="8">
        <v>1310</v>
      </c>
      <c r="D6" s="8" t="s">
        <v>172</v>
      </c>
      <c r="E6" s="8" t="s">
        <v>32</v>
      </c>
      <c r="F6" s="31">
        <f>EMCs!$B$13</f>
        <v>1.2445441802046733</v>
      </c>
      <c r="G6" s="31">
        <f>EMCs!$C$13</f>
        <v>0.21319951734720002</v>
      </c>
      <c r="H6" s="31">
        <f>ROCs!$I$5</f>
        <v>0.39344582191206351</v>
      </c>
      <c r="I6" s="8">
        <v>13.338588</v>
      </c>
      <c r="J6" s="34">
        <f>Other!$C$7*H6*I6/12</f>
        <v>25.234189681260716</v>
      </c>
      <c r="K6" s="8">
        <f t="shared" si="0"/>
        <v>85.5</v>
      </c>
      <c r="L6" s="8">
        <f>ROUND((2.721*J6*G6)+(Other!$B$7*I6),1)</f>
        <v>17.2</v>
      </c>
    </row>
    <row r="7" spans="1:12">
      <c r="A7" s="8" t="s">
        <v>81</v>
      </c>
      <c r="B7" s="8" t="s">
        <v>75</v>
      </c>
      <c r="C7" s="8">
        <v>1320</v>
      </c>
      <c r="D7" s="8" t="s">
        <v>173</v>
      </c>
      <c r="E7" s="8" t="s">
        <v>32</v>
      </c>
      <c r="F7" s="31">
        <f>EMCs!$B$10</f>
        <v>1.3948514483453343</v>
      </c>
      <c r="G7" s="31">
        <f>EMCs!$C$10</f>
        <v>0.33903287162245876</v>
      </c>
      <c r="H7" s="31">
        <f>ROCs!$I$5</f>
        <v>0.39344582191206351</v>
      </c>
      <c r="I7" s="8">
        <v>4.7717539999999996</v>
      </c>
      <c r="J7" s="34">
        <f>Other!$C$7*H7*I7/12</f>
        <v>9.0272932598498823</v>
      </c>
      <c r="K7" s="8">
        <f t="shared" si="0"/>
        <v>34.299999999999997</v>
      </c>
      <c r="L7" s="8">
        <f>ROUND((2.721*J7*G7)+(Other!$B$7*I7),1)</f>
        <v>9.1999999999999993</v>
      </c>
    </row>
    <row r="8" spans="1:12">
      <c r="A8" s="8" t="s">
        <v>81</v>
      </c>
      <c r="B8" s="8" t="s">
        <v>75</v>
      </c>
      <c r="C8" s="8">
        <v>1330</v>
      </c>
      <c r="D8" s="8" t="s">
        <v>174</v>
      </c>
      <c r="E8" s="8" t="s">
        <v>76</v>
      </c>
      <c r="F8" s="31">
        <f>EMCs!$B$10</f>
        <v>1.3948514483453343</v>
      </c>
      <c r="G8" s="31">
        <f>EMCs!$C$10</f>
        <v>0.33903287162245876</v>
      </c>
      <c r="H8" s="31">
        <f>ROCs!$B$5</f>
        <v>0.39344582191206351</v>
      </c>
      <c r="I8" s="8">
        <v>9.7068750000000001</v>
      </c>
      <c r="J8" s="34">
        <f>Other!$C$7*H8*I8/12</f>
        <v>18.363647258786884</v>
      </c>
      <c r="K8" s="8">
        <f t="shared" si="0"/>
        <v>69.7</v>
      </c>
      <c r="L8" s="8">
        <f>ROUND((2.721*J8*G8)+(Other!$B$7*I8),1)</f>
        <v>18.8</v>
      </c>
    </row>
    <row r="9" spans="1:12">
      <c r="A9" s="8" t="s">
        <v>81</v>
      </c>
      <c r="B9" s="8" t="s">
        <v>75</v>
      </c>
      <c r="C9" s="8">
        <v>1330</v>
      </c>
      <c r="D9" s="8" t="s">
        <v>174</v>
      </c>
      <c r="E9" s="8" t="s">
        <v>32</v>
      </c>
      <c r="F9" s="31">
        <f>EMCs!$B$10</f>
        <v>1.3948514483453343</v>
      </c>
      <c r="G9" s="31">
        <f>EMCs!$C$10</f>
        <v>0.33903287162245876</v>
      </c>
      <c r="H9" s="31">
        <f>ROCs!$I$5</f>
        <v>0.39344582191206351</v>
      </c>
      <c r="I9" s="8">
        <v>2.7352999999999999E-2</v>
      </c>
      <c r="J9" s="34">
        <f>Other!$C$7*H9*I9/12</f>
        <v>5.1746915816840905E-2</v>
      </c>
      <c r="K9" s="8">
        <f t="shared" si="0"/>
        <v>0.2</v>
      </c>
      <c r="L9" s="8">
        <f>ROUND((2.721*J9*G9)+(Other!$B$7*I9),1)</f>
        <v>0.1</v>
      </c>
    </row>
    <row r="10" spans="1:12">
      <c r="A10" s="8" t="s">
        <v>81</v>
      </c>
      <c r="B10" s="8" t="s">
        <v>75</v>
      </c>
      <c r="C10" s="8">
        <v>1400</v>
      </c>
      <c r="D10" s="8" t="s">
        <v>108</v>
      </c>
      <c r="E10" s="8" t="s">
        <v>76</v>
      </c>
      <c r="F10" s="31">
        <f>EMCs!$B$8</f>
        <v>0.70945030562392009</v>
      </c>
      <c r="G10" s="31">
        <f>EMCs!$C$8</f>
        <v>0.1167055461931156</v>
      </c>
      <c r="H10" s="31">
        <f>ROCs!$B$3</f>
        <v>0.43140989244743805</v>
      </c>
      <c r="I10" s="8">
        <v>3.7526139999999999</v>
      </c>
      <c r="J10" s="34">
        <f>Other!$C$7*H10*I10/12</f>
        <v>7.7842820069408738</v>
      </c>
      <c r="K10" s="8">
        <f t="shared" si="0"/>
        <v>15</v>
      </c>
      <c r="L10" s="8">
        <f>ROUND((2.721*J10*G10)+(Other!$B$7*I10),1)</f>
        <v>3.2</v>
      </c>
    </row>
    <row r="11" spans="1:12">
      <c r="A11" s="8" t="s">
        <v>81</v>
      </c>
      <c r="B11" s="8" t="s">
        <v>75</v>
      </c>
      <c r="C11" s="8">
        <v>1400</v>
      </c>
      <c r="D11" s="8" t="s">
        <v>108</v>
      </c>
      <c r="E11" s="8" t="s">
        <v>77</v>
      </c>
      <c r="F11" s="31">
        <f>EMCs!$B$8</f>
        <v>0.70945030562392009</v>
      </c>
      <c r="G11" s="31">
        <f>EMCs!$C$8</f>
        <v>0.1167055461931156</v>
      </c>
      <c r="H11" s="31">
        <f>ROCs!$F$3</f>
        <v>0.43140989244743805</v>
      </c>
      <c r="I11" s="8">
        <v>11.548907</v>
      </c>
      <c r="J11" s="34">
        <f>Other!$C$7*H11*I11/12</f>
        <v>23.956620361149191</v>
      </c>
      <c r="K11" s="8">
        <f t="shared" si="0"/>
        <v>46.2</v>
      </c>
      <c r="L11" s="8">
        <f>ROUND((2.721*J11*G11)+(Other!$B$7*I11),1)</f>
        <v>9.8000000000000007</v>
      </c>
    </row>
    <row r="12" spans="1:12">
      <c r="A12" s="8" t="s">
        <v>81</v>
      </c>
      <c r="B12" s="8" t="s">
        <v>75</v>
      </c>
      <c r="C12" s="8">
        <v>1400</v>
      </c>
      <c r="D12" s="8" t="s">
        <v>108</v>
      </c>
      <c r="E12" s="8" t="s">
        <v>32</v>
      </c>
      <c r="F12" s="31">
        <f>EMCs!$B$8</f>
        <v>0.70945030562392009</v>
      </c>
      <c r="G12" s="31">
        <f>EMCs!$C$8</f>
        <v>0.1167055461931156</v>
      </c>
      <c r="H12" s="31">
        <f>ROCs!$I$3</f>
        <v>0.43140989244743805</v>
      </c>
      <c r="I12" s="8">
        <v>138.195752</v>
      </c>
      <c r="J12" s="34">
        <f>Other!$C$7*H12*I12/12</f>
        <v>286.66809475455335</v>
      </c>
      <c r="K12" s="8">
        <f t="shared" si="0"/>
        <v>553.4</v>
      </c>
      <c r="L12" s="8">
        <f>ROUND((2.721*J12*G12)+(Other!$B$7*I12),1)</f>
        <v>117.5</v>
      </c>
    </row>
    <row r="13" spans="1:12">
      <c r="A13" s="8" t="s">
        <v>81</v>
      </c>
      <c r="B13" s="8" t="s">
        <v>75</v>
      </c>
      <c r="C13" s="8">
        <v>1411</v>
      </c>
      <c r="D13" s="8" t="s">
        <v>175</v>
      </c>
      <c r="E13" s="8" t="s">
        <v>76</v>
      </c>
      <c r="F13" s="31">
        <f>EMCs!$B$4</f>
        <v>1.4429497741503459</v>
      </c>
      <c r="G13" s="31">
        <f>EMCs!$C$4</f>
        <v>0.22493527059566973</v>
      </c>
      <c r="H13" s="31">
        <f>ROCs!$B$3</f>
        <v>0.43140989244743805</v>
      </c>
      <c r="I13" s="8">
        <v>2.897494</v>
      </c>
      <c r="J13" s="34">
        <f>Other!$C$7*H13*I13/12</f>
        <v>6.010453089344959</v>
      </c>
      <c r="K13" s="8">
        <f t="shared" si="0"/>
        <v>23.6</v>
      </c>
      <c r="L13" s="8">
        <f>ROUND((2.721*J13*G13)+(Other!$B$7*I13),1)</f>
        <v>4.2</v>
      </c>
    </row>
    <row r="14" spans="1:12">
      <c r="A14" s="8" t="s">
        <v>81</v>
      </c>
      <c r="B14" s="8" t="s">
        <v>75</v>
      </c>
      <c r="C14" s="8">
        <v>1411</v>
      </c>
      <c r="D14" s="8" t="s">
        <v>175</v>
      </c>
      <c r="E14" s="8" t="s">
        <v>32</v>
      </c>
      <c r="F14" s="31">
        <f>EMCs!$B$4</f>
        <v>1.4429497741503459</v>
      </c>
      <c r="G14" s="31">
        <f>EMCs!$C$4</f>
        <v>0.22493527059566973</v>
      </c>
      <c r="H14" s="31">
        <f>ROCs!$I$3</f>
        <v>0.43140989244743805</v>
      </c>
      <c r="I14" s="8">
        <v>3.8427410000000002</v>
      </c>
      <c r="J14" s="34">
        <f>Other!$C$7*H14*I14/12</f>
        <v>7.971238081943409</v>
      </c>
      <c r="K14" s="8">
        <f t="shared" si="0"/>
        <v>31.3</v>
      </c>
      <c r="L14" s="8">
        <f>ROUND((2.721*J14*G14)+(Other!$B$7*I14),1)</f>
        <v>5.6</v>
      </c>
    </row>
    <row r="15" spans="1:12">
      <c r="A15" s="8" t="s">
        <v>81</v>
      </c>
      <c r="B15" s="8" t="s">
        <v>75</v>
      </c>
      <c r="C15" s="8">
        <v>1550</v>
      </c>
      <c r="D15" s="8" t="s">
        <v>176</v>
      </c>
      <c r="E15" s="8" t="s">
        <v>76</v>
      </c>
      <c r="F15" s="31">
        <f>EMCs!$B$6</f>
        <v>0.72147488707517293</v>
      </c>
      <c r="G15" s="31">
        <f>EMCs!$C$6</f>
        <v>0.16951643581122938</v>
      </c>
      <c r="H15" s="31">
        <f>ROCs!$B$12</f>
        <v>0.34081381503347608</v>
      </c>
      <c r="I15" s="8">
        <v>5.0744730000000002</v>
      </c>
      <c r="J15" s="34">
        <f>Other!$C$7*H15*I15/12</f>
        <v>8.3157744991090894</v>
      </c>
      <c r="K15" s="8">
        <f t="shared" si="0"/>
        <v>16.3</v>
      </c>
      <c r="L15" s="8">
        <f>ROUND((2.721*J15*G15)+(Other!$B$7*I15),1)</f>
        <v>4.8</v>
      </c>
    </row>
    <row r="16" spans="1:12">
      <c r="A16" s="8" t="s">
        <v>81</v>
      </c>
      <c r="B16" s="8" t="s">
        <v>75</v>
      </c>
      <c r="C16" s="8">
        <v>1550</v>
      </c>
      <c r="D16" s="8" t="s">
        <v>176</v>
      </c>
      <c r="E16" s="8" t="s">
        <v>77</v>
      </c>
      <c r="F16" s="31">
        <f>EMCs!$B$6</f>
        <v>0.72147488707517293</v>
      </c>
      <c r="G16" s="31">
        <f>EMCs!$C$6</f>
        <v>0.16951643581122938</v>
      </c>
      <c r="H16" s="31">
        <f>ROCs!$F$12</f>
        <v>0.34081381503347608</v>
      </c>
      <c r="I16" s="8">
        <v>33.719324</v>
      </c>
      <c r="J16" s="34">
        <f>Other!$C$7*H16*I16/12</f>
        <v>55.257421735497871</v>
      </c>
      <c r="K16" s="8">
        <f t="shared" si="0"/>
        <v>108.5</v>
      </c>
      <c r="L16" s="8">
        <f>ROUND((2.721*J16*G16)+(Other!$B$7*I16),1)</f>
        <v>32</v>
      </c>
    </row>
    <row r="17" spans="1:12">
      <c r="A17" s="8" t="s">
        <v>81</v>
      </c>
      <c r="B17" s="8" t="s">
        <v>75</v>
      </c>
      <c r="C17" s="8">
        <v>1550</v>
      </c>
      <c r="D17" s="8" t="s">
        <v>176</v>
      </c>
      <c r="E17" s="8" t="s">
        <v>32</v>
      </c>
      <c r="F17" s="31">
        <f>EMCs!$B$6</f>
        <v>0.72147488707517293</v>
      </c>
      <c r="G17" s="31">
        <f>EMCs!$C$6</f>
        <v>0.16951643581122938</v>
      </c>
      <c r="H17" s="31">
        <f>ROCs!$I$12</f>
        <v>0.34081381503347608</v>
      </c>
      <c r="I17" s="8">
        <v>18.551220000000001</v>
      </c>
      <c r="J17" s="34">
        <f>Other!$C$7*H17*I17/12</f>
        <v>30.400745496795924</v>
      </c>
      <c r="K17" s="8">
        <f t="shared" si="0"/>
        <v>59.7</v>
      </c>
      <c r="L17" s="8">
        <f>ROUND((2.721*J17*G17)+(Other!$B$7*I17),1)</f>
        <v>17.600000000000001</v>
      </c>
    </row>
    <row r="18" spans="1:12">
      <c r="A18" s="8" t="s">
        <v>81</v>
      </c>
      <c r="B18" s="8" t="s">
        <v>75</v>
      </c>
      <c r="C18" s="8">
        <v>1700</v>
      </c>
      <c r="D18" s="8" t="s">
        <v>124</v>
      </c>
      <c r="E18" s="8" t="s">
        <v>76</v>
      </c>
      <c r="F18" s="31">
        <f>EMCs!$B$7</f>
        <v>0.96797880682585713</v>
      </c>
      <c r="G18" s="31">
        <f>EMCs!$C$7</f>
        <v>0.12452938169209543</v>
      </c>
      <c r="H18" s="31">
        <f>ROCs!$B$12</f>
        <v>0.34081381503347608</v>
      </c>
      <c r="I18" s="8">
        <v>12.097761999999999</v>
      </c>
      <c r="J18" s="34">
        <f>Other!$C$7*H18*I18/12</f>
        <v>19.825164255655899</v>
      </c>
      <c r="K18" s="8">
        <f t="shared" si="0"/>
        <v>52.2</v>
      </c>
      <c r="L18" s="8">
        <f>ROUND((2.721*J18*G18)+(Other!$B$7*I18),1)</f>
        <v>9</v>
      </c>
    </row>
    <row r="19" spans="1:12">
      <c r="A19" s="8" t="s">
        <v>81</v>
      </c>
      <c r="B19" s="8" t="s">
        <v>75</v>
      </c>
      <c r="C19" s="8">
        <v>1700</v>
      </c>
      <c r="D19" s="8" t="s">
        <v>124</v>
      </c>
      <c r="E19" s="8" t="s">
        <v>77</v>
      </c>
      <c r="F19" s="31">
        <f>EMCs!$B$7</f>
        <v>0.96797880682585713</v>
      </c>
      <c r="G19" s="31">
        <f>EMCs!$C$7</f>
        <v>0.12452938169209543</v>
      </c>
      <c r="H19" s="31">
        <f>ROCs!$F$12</f>
        <v>0.34081381503347608</v>
      </c>
      <c r="I19" s="8">
        <v>5.0978890000000003</v>
      </c>
      <c r="J19" s="34">
        <f>Other!$C$7*H19*I19/12</f>
        <v>8.3541473854504176</v>
      </c>
      <c r="K19" s="8">
        <f t="shared" si="0"/>
        <v>22</v>
      </c>
      <c r="L19" s="8">
        <f>ROUND((2.721*J19*G19)+(Other!$B$7*I19),1)</f>
        <v>3.8</v>
      </c>
    </row>
    <row r="20" spans="1:12">
      <c r="A20" s="8" t="s">
        <v>81</v>
      </c>
      <c r="B20" s="8" t="s">
        <v>75</v>
      </c>
      <c r="C20" s="8">
        <v>1710</v>
      </c>
      <c r="D20" s="8" t="s">
        <v>116</v>
      </c>
      <c r="E20" s="8" t="s">
        <v>76</v>
      </c>
      <c r="F20" s="31">
        <f>EMCs!$B$7</f>
        <v>0.96797880682585713</v>
      </c>
      <c r="G20" s="31">
        <f>EMCs!$C$7</f>
        <v>0.12452938169209543</v>
      </c>
      <c r="H20" s="31">
        <f>ROCs!$B$12</f>
        <v>0.34081381503347608</v>
      </c>
      <c r="I20" s="8">
        <v>8.721209</v>
      </c>
      <c r="J20" s="34">
        <f>Other!$C$7*H20*I20/12</f>
        <v>14.291850090364198</v>
      </c>
      <c r="K20" s="8">
        <f t="shared" si="0"/>
        <v>37.6</v>
      </c>
      <c r="L20" s="8">
        <f>ROUND((2.721*J20*G20)+(Other!$B$7*I20),1)</f>
        <v>6.5</v>
      </c>
    </row>
    <row r="21" spans="1:12">
      <c r="A21" s="8" t="s">
        <v>81</v>
      </c>
      <c r="B21" s="8" t="s">
        <v>75</v>
      </c>
      <c r="C21" s="8">
        <v>1710</v>
      </c>
      <c r="D21" s="8" t="s">
        <v>116</v>
      </c>
      <c r="E21" s="8" t="s">
        <v>32</v>
      </c>
      <c r="F21" s="31">
        <f>EMCs!$B$7</f>
        <v>0.96797880682585713</v>
      </c>
      <c r="G21" s="31">
        <f>EMCs!$C$7</f>
        <v>0.12452938169209543</v>
      </c>
      <c r="H21" s="31">
        <f>ROCs!$I$12</f>
        <v>0.34081381503347608</v>
      </c>
      <c r="I21" s="8">
        <v>8.0046560000000007</v>
      </c>
      <c r="J21" s="34">
        <f>Other!$C$7*H21*I21/12</f>
        <v>13.117601421653157</v>
      </c>
      <c r="K21" s="8">
        <f t="shared" si="0"/>
        <v>34.6</v>
      </c>
      <c r="L21" s="8">
        <f>ROUND((2.721*J21*G21)+(Other!$B$7*I21),1)</f>
        <v>6</v>
      </c>
    </row>
    <row r="22" spans="1:12">
      <c r="A22" s="8" t="s">
        <v>81</v>
      </c>
      <c r="B22" s="8" t="s">
        <v>75</v>
      </c>
      <c r="C22" s="8">
        <v>1800</v>
      </c>
      <c r="D22" s="8" t="s">
        <v>121</v>
      </c>
      <c r="E22" s="8" t="s">
        <v>32</v>
      </c>
      <c r="F22" s="31">
        <f>EMCs!$B$13</f>
        <v>1.2445441802046733</v>
      </c>
      <c r="G22" s="31">
        <f>EMCs!$C$13</f>
        <v>0.21319951734720002</v>
      </c>
      <c r="H22" s="31">
        <f>ROCs!$I$4</f>
        <v>0.28904462793978353</v>
      </c>
      <c r="I22" s="8">
        <v>14.228716</v>
      </c>
      <c r="J22" s="34">
        <f>Other!$C$7*H22*I22/12</f>
        <v>19.77539560963373</v>
      </c>
      <c r="K22" s="8">
        <f t="shared" si="0"/>
        <v>67</v>
      </c>
      <c r="L22" s="8">
        <f>ROUND((2.721*J22*G22)+(Other!$B$7*I22),1)</f>
        <v>14.2</v>
      </c>
    </row>
    <row r="23" spans="1:12">
      <c r="A23" s="8" t="s">
        <v>81</v>
      </c>
      <c r="B23" s="8" t="s">
        <v>75</v>
      </c>
      <c r="C23" s="8">
        <v>1850</v>
      </c>
      <c r="D23" s="8" t="s">
        <v>206</v>
      </c>
      <c r="E23" s="8" t="s">
        <v>76</v>
      </c>
      <c r="F23" s="31">
        <f>EMCs!$B$7</f>
        <v>0.96797880682585713</v>
      </c>
      <c r="G23" s="31">
        <f>EMCs!$C$7</f>
        <v>0.12452938169209543</v>
      </c>
      <c r="H23" s="31">
        <f>ROCs!$B$12</f>
        <v>0.34081381503347608</v>
      </c>
      <c r="I23" s="8">
        <v>16.766119</v>
      </c>
      <c r="J23" s="34">
        <f>Other!$C$7*H23*I23/12</f>
        <v>27.475417610701324</v>
      </c>
      <c r="K23" s="8">
        <f t="shared" si="0"/>
        <v>72.400000000000006</v>
      </c>
      <c r="L23" s="8">
        <f>ROUND((2.721*J23*G23)+(Other!$B$7*I23),1)</f>
        <v>12.5</v>
      </c>
    </row>
    <row r="24" spans="1:12">
      <c r="A24" s="8" t="s">
        <v>81</v>
      </c>
      <c r="B24" s="8" t="s">
        <v>75</v>
      </c>
      <c r="C24" s="8">
        <v>1850</v>
      </c>
      <c r="D24" s="8" t="s">
        <v>206</v>
      </c>
      <c r="E24" s="8" t="s">
        <v>32</v>
      </c>
      <c r="F24" s="31">
        <f>EMCs!$B$7</f>
        <v>0.96797880682585713</v>
      </c>
      <c r="G24" s="31">
        <f>EMCs!$C$7</f>
        <v>0.12452938169209543</v>
      </c>
      <c r="H24" s="31">
        <f>ROCs!$I$12</f>
        <v>0.34081381503347608</v>
      </c>
      <c r="I24" s="8">
        <v>4.5941239999999999</v>
      </c>
      <c r="J24" s="34">
        <f>Other!$C$7*H24*I24/12</f>
        <v>7.528604291508703</v>
      </c>
      <c r="K24" s="8">
        <f t="shared" si="0"/>
        <v>19.8</v>
      </c>
      <c r="L24" s="8">
        <f>ROUND((2.721*J24*G24)+(Other!$B$7*I24),1)</f>
        <v>3.4</v>
      </c>
    </row>
    <row r="25" spans="1:12">
      <c r="A25" s="8" t="s">
        <v>81</v>
      </c>
      <c r="B25" s="8" t="s">
        <v>75</v>
      </c>
      <c r="C25" s="8">
        <v>4110</v>
      </c>
      <c r="D25" s="8" t="s">
        <v>180</v>
      </c>
      <c r="E25" s="8" t="s">
        <v>76</v>
      </c>
      <c r="F25" s="31">
        <f>EMCs!$B$14</f>
        <v>0.69141343344704065</v>
      </c>
      <c r="G25" s="31">
        <f>EMCs!$C$14</f>
        <v>3.5859246036990831E-2</v>
      </c>
      <c r="H25" s="31">
        <f>ROCs!$B$13</f>
        <v>0.26229721460804234</v>
      </c>
      <c r="I25" s="8">
        <v>9.8241990000000001</v>
      </c>
      <c r="J25" s="34">
        <f>Other!$C$7*H25*I25/12</f>
        <v>12.390401994196678</v>
      </c>
      <c r="K25" s="8">
        <f t="shared" si="0"/>
        <v>23.3</v>
      </c>
      <c r="L25" s="8">
        <f>ROUND((2.721*J25*G25)+(Other!$B$7*I25),1)</f>
        <v>3.1</v>
      </c>
    </row>
    <row r="26" spans="1:12">
      <c r="A26" s="8" t="s">
        <v>81</v>
      </c>
      <c r="B26" s="8" t="s">
        <v>75</v>
      </c>
      <c r="C26" s="8">
        <v>4110</v>
      </c>
      <c r="D26" s="8" t="s">
        <v>180</v>
      </c>
      <c r="E26" s="8" t="s">
        <v>77</v>
      </c>
      <c r="F26" s="31">
        <f>EMCs!$B$14</f>
        <v>0.69141343344704065</v>
      </c>
      <c r="G26" s="31">
        <f>EMCs!$C$14</f>
        <v>3.5859246036990831E-2</v>
      </c>
      <c r="H26" s="31">
        <f>ROCs!$F$13</f>
        <v>0.26229721460804234</v>
      </c>
      <c r="I26" s="8">
        <v>6.5833000000000003E-2</v>
      </c>
      <c r="J26" s="34">
        <f>Other!$C$7*H26*I26/12</f>
        <v>8.3029398578342101E-2</v>
      </c>
      <c r="K26" s="8">
        <f t="shared" si="0"/>
        <v>0.2</v>
      </c>
      <c r="L26" s="8">
        <f>ROUND((2.721*J26*G26)+(Other!$B$7*I26),1)</f>
        <v>0</v>
      </c>
    </row>
    <row r="27" spans="1:12">
      <c r="A27" s="8" t="s">
        <v>81</v>
      </c>
      <c r="B27" s="8" t="s">
        <v>75</v>
      </c>
      <c r="C27" s="8">
        <v>4240</v>
      </c>
      <c r="D27" s="8" t="s">
        <v>183</v>
      </c>
      <c r="E27" s="8" t="s">
        <v>76</v>
      </c>
      <c r="F27" s="31">
        <f>EMCs!$B$14</f>
        <v>0.69141343344704065</v>
      </c>
      <c r="G27" s="31">
        <f>EMCs!$C$14</f>
        <v>3.5859246036990831E-2</v>
      </c>
      <c r="H27" s="31">
        <f>ROCs!$B$13</f>
        <v>0.26229721460804234</v>
      </c>
      <c r="I27" s="8">
        <v>3.9261740000000001</v>
      </c>
      <c r="J27" s="34">
        <f>Other!$C$7*H27*I27/12</f>
        <v>4.9517394913481647</v>
      </c>
      <c r="K27" s="8">
        <f t="shared" si="0"/>
        <v>9.3000000000000007</v>
      </c>
      <c r="L27" s="8">
        <f>ROUND((2.721*J27*G27)+(Other!$B$7*I27),1)</f>
        <v>1.2</v>
      </c>
    </row>
    <row r="28" spans="1:12">
      <c r="A28" s="8" t="s">
        <v>81</v>
      </c>
      <c r="B28" s="8" t="s">
        <v>75</v>
      </c>
      <c r="C28" s="8">
        <v>5110</v>
      </c>
      <c r="D28" s="8" t="s">
        <v>184</v>
      </c>
      <c r="E28" s="8" t="s">
        <v>76</v>
      </c>
      <c r="F28" s="31">
        <f>EMCs!$B$16</f>
        <v>0.50503242095262102</v>
      </c>
      <c r="G28" s="31">
        <f>EMCs!$C$16</f>
        <v>6.8458560616073402E-2</v>
      </c>
      <c r="H28" s="31">
        <f>ROCs!$B$15</f>
        <v>5.2632006878587441E-2</v>
      </c>
      <c r="I28" s="8">
        <v>3.8894999999999999E-2</v>
      </c>
      <c r="J28" s="34">
        <f>Other!$C$7*H28*I28/12</f>
        <v>9.843244505434284E-3</v>
      </c>
      <c r="K28" s="8">
        <f t="shared" si="0"/>
        <v>0</v>
      </c>
      <c r="L28" s="8">
        <f>ROUND((2.721*J28*G28)+(Other!$B$7*I28),1)</f>
        <v>0</v>
      </c>
    </row>
    <row r="29" spans="1:12">
      <c r="A29" s="8" t="s">
        <v>81</v>
      </c>
      <c r="B29" s="8" t="s">
        <v>75</v>
      </c>
      <c r="C29" s="8">
        <v>5110</v>
      </c>
      <c r="D29" s="8" t="s">
        <v>184</v>
      </c>
      <c r="E29" s="8" t="s">
        <v>32</v>
      </c>
      <c r="F29" s="31">
        <f>EMCs!$B$16</f>
        <v>0.50503242095262102</v>
      </c>
      <c r="G29" s="31">
        <f>EMCs!$C$16</f>
        <v>6.8458560616073402E-2</v>
      </c>
      <c r="H29" s="31">
        <f>ROCs!$I$15</f>
        <v>5.2632006878587441E-2</v>
      </c>
      <c r="I29" s="8">
        <v>0.26425599999999999</v>
      </c>
      <c r="J29" s="34">
        <f>Other!$C$7*H29*I29/12</f>
        <v>6.6875856023345989E-2</v>
      </c>
      <c r="K29" s="8">
        <f t="shared" si="0"/>
        <v>0.1</v>
      </c>
      <c r="L29" s="8">
        <f>ROUND((2.721*J29*G29)+(Other!$B$7*I29),1)</f>
        <v>0.1</v>
      </c>
    </row>
    <row r="30" spans="1:12">
      <c r="A30" s="8" t="s">
        <v>81</v>
      </c>
      <c r="B30" s="8" t="s">
        <v>75</v>
      </c>
      <c r="C30" s="8">
        <v>5300</v>
      </c>
      <c r="D30" s="8" t="s">
        <v>199</v>
      </c>
      <c r="E30" s="8" t="s">
        <v>76</v>
      </c>
      <c r="F30" s="31">
        <f>EMCs!$B$16</f>
        <v>0.50503242095262102</v>
      </c>
      <c r="G30" s="31">
        <f>EMCs!$C$16</f>
        <v>6.8458560616073402E-2</v>
      </c>
      <c r="H30" s="31">
        <f>ROCs!$B$15</f>
        <v>5.2632006878587441E-2</v>
      </c>
      <c r="I30" s="8">
        <v>2.0155189999999998</v>
      </c>
      <c r="J30" s="34">
        <f>Other!$C$7*H30*I30/12</f>
        <v>0.51007189413416631</v>
      </c>
      <c r="K30" s="8">
        <f t="shared" si="0"/>
        <v>0.7</v>
      </c>
      <c r="L30" s="8">
        <f>ROUND((2.721*J30*G30)+(Other!$B$7*I30),1)</f>
        <v>0.5</v>
      </c>
    </row>
    <row r="31" spans="1:12">
      <c r="A31" s="8" t="s">
        <v>81</v>
      </c>
      <c r="B31" s="8" t="s">
        <v>75</v>
      </c>
      <c r="C31" s="8">
        <v>6410</v>
      </c>
      <c r="D31" s="8" t="s">
        <v>187</v>
      </c>
      <c r="E31" s="8" t="s">
        <v>76</v>
      </c>
      <c r="F31" s="31">
        <f>EMCs!$B$17</f>
        <v>0.60724136328827061</v>
      </c>
      <c r="G31" s="31">
        <f>EMCs!$C$17</f>
        <v>3.2599314579082571E-2</v>
      </c>
      <c r="H31" s="31">
        <f>ROCs!$B$16</f>
        <v>2.5884593546846281E-2</v>
      </c>
      <c r="I31" s="8">
        <v>0.63192000000000004</v>
      </c>
      <c r="J31" s="34">
        <f>Other!$C$7*H31*I31/12</f>
        <v>7.8649871569408586E-2</v>
      </c>
      <c r="K31" s="8">
        <f t="shared" si="0"/>
        <v>0.1</v>
      </c>
      <c r="L31" s="8">
        <f>ROUND((2.721*J31*G31)+(Other!$B$7*I31),1)</f>
        <v>0.1</v>
      </c>
    </row>
    <row r="32" spans="1:12">
      <c r="A32" s="8" t="s">
        <v>81</v>
      </c>
      <c r="B32" s="8" t="s">
        <v>75</v>
      </c>
      <c r="C32" s="8">
        <v>8140</v>
      </c>
      <c r="D32" s="8" t="s">
        <v>188</v>
      </c>
      <c r="E32" s="8" t="s">
        <v>76</v>
      </c>
      <c r="F32" s="31">
        <f>EMCs!$B$5</f>
        <v>0.98601567900273634</v>
      </c>
      <c r="G32" s="31">
        <f>EMCs!$C$5</f>
        <v>0.14343698414796333</v>
      </c>
      <c r="H32" s="31">
        <f>ROCs!$B$6</f>
        <v>0.44607782879065094</v>
      </c>
      <c r="I32" s="8">
        <v>0.434033</v>
      </c>
      <c r="J32" s="34">
        <f>Other!$C$7*H32*I32/12</f>
        <v>0.93095342915029367</v>
      </c>
      <c r="K32" s="8">
        <f t="shared" si="0"/>
        <v>2.5</v>
      </c>
      <c r="L32" s="8">
        <f>ROUND((2.721*J32*G32)+(Other!$B$7*I32),1)</f>
        <v>0.4</v>
      </c>
    </row>
    <row r="33" spans="1:12">
      <c r="A33" s="8" t="s">
        <v>81</v>
      </c>
      <c r="B33" s="8" t="s">
        <v>75</v>
      </c>
      <c r="C33" s="8">
        <v>8140</v>
      </c>
      <c r="D33" s="8" t="s">
        <v>188</v>
      </c>
      <c r="E33" s="8" t="s">
        <v>77</v>
      </c>
      <c r="F33" s="31">
        <f>EMCs!$B$5</f>
        <v>0.98601567900273634</v>
      </c>
      <c r="G33" s="31">
        <f>EMCs!$C$5</f>
        <v>0.14343698414796333</v>
      </c>
      <c r="H33" s="31">
        <f>ROCs!$F$6</f>
        <v>0.44607782879065094</v>
      </c>
      <c r="I33" s="8">
        <v>1.3448260000000001</v>
      </c>
      <c r="J33" s="34">
        <f>Other!$C$7*H33*I33/12</f>
        <v>2.8845050406546804</v>
      </c>
      <c r="K33" s="8">
        <f t="shared" si="0"/>
        <v>7.7</v>
      </c>
      <c r="L33" s="8">
        <f>ROUND((2.721*J33*G33)+(Other!$B$7*I33),1)</f>
        <v>1.4</v>
      </c>
    </row>
    <row r="34" spans="1:12">
      <c r="A34" s="8" t="s">
        <v>81</v>
      </c>
      <c r="B34" s="8" t="s">
        <v>75</v>
      </c>
      <c r="C34" s="8">
        <v>8140</v>
      </c>
      <c r="D34" s="8" t="s">
        <v>188</v>
      </c>
      <c r="E34" s="8" t="s">
        <v>32</v>
      </c>
      <c r="F34" s="31">
        <f>EMCs!$B$5</f>
        <v>0.98601567900273634</v>
      </c>
      <c r="G34" s="31">
        <f>EMCs!$C$5</f>
        <v>0.14343698414796333</v>
      </c>
      <c r="H34" s="31">
        <f>ROCs!$I$6</f>
        <v>0.44607782879065094</v>
      </c>
      <c r="I34" s="8">
        <v>9.2915240000000008</v>
      </c>
      <c r="J34" s="34">
        <f>Other!$C$7*H34*I34/12</f>
        <v>19.92930521373318</v>
      </c>
      <c r="K34" s="8">
        <f t="shared" si="0"/>
        <v>53.5</v>
      </c>
      <c r="L34" s="8">
        <f>ROUND((2.721*J34*G34)+(Other!$B$7*I34),1)</f>
        <v>9.6</v>
      </c>
    </row>
    <row r="35" spans="1:12">
      <c r="A35" s="8" t="s">
        <v>81</v>
      </c>
      <c r="B35" s="8" t="s">
        <v>75</v>
      </c>
      <c r="C35" s="8">
        <v>8330</v>
      </c>
      <c r="D35" s="8" t="s">
        <v>207</v>
      </c>
      <c r="E35" s="8" t="s">
        <v>76</v>
      </c>
      <c r="F35" s="31">
        <f>EMCs!$B$6</f>
        <v>0.72147488707517293</v>
      </c>
      <c r="G35" s="31">
        <f>EMCs!$C$6</f>
        <v>0.16951643581122938</v>
      </c>
      <c r="H35" s="31">
        <f>ROCs!$B$3</f>
        <v>0.43140989244743805</v>
      </c>
      <c r="I35" s="8">
        <v>8.3964920000000003</v>
      </c>
      <c r="J35" s="34">
        <f>Other!$C$7*H35*I35/12</f>
        <v>17.417368692069847</v>
      </c>
      <c r="K35" s="8">
        <f t="shared" si="0"/>
        <v>34.200000000000003</v>
      </c>
      <c r="L35" s="8">
        <f>ROUND((2.721*J35*G35)+(Other!$B$7*I35),1)</f>
        <v>9.6</v>
      </c>
    </row>
    <row r="36" spans="1:12">
      <c r="A36" s="8" t="s">
        <v>81</v>
      </c>
      <c r="B36" s="8" t="s">
        <v>75</v>
      </c>
      <c r="C36" s="8">
        <v>8330</v>
      </c>
      <c r="D36" s="8" t="s">
        <v>207</v>
      </c>
      <c r="E36" s="8" t="s">
        <v>77</v>
      </c>
      <c r="F36" s="31">
        <f>EMCs!$B$6</f>
        <v>0.72147488707517293</v>
      </c>
      <c r="G36" s="31">
        <f>EMCs!$C$6</f>
        <v>0.16951643581122938</v>
      </c>
      <c r="H36" s="31">
        <f>ROCs!$F$3</f>
        <v>0.43140989244743805</v>
      </c>
      <c r="I36" s="8">
        <v>4.0492900000000001</v>
      </c>
      <c r="J36" s="34">
        <f>Other!$C$7*H36*I36/12</f>
        <v>8.3996955956263069</v>
      </c>
      <c r="K36" s="8">
        <f t="shared" si="0"/>
        <v>16.5</v>
      </c>
      <c r="L36" s="8">
        <f>ROUND((2.721*J36*G36)+(Other!$B$7*I36),1)</f>
        <v>4.7</v>
      </c>
    </row>
    <row r="37" spans="1:12">
      <c r="A37" s="8" t="s">
        <v>81</v>
      </c>
      <c r="B37" s="8" t="s">
        <v>75</v>
      </c>
      <c r="C37" s="8">
        <v>8330</v>
      </c>
      <c r="D37" s="8" t="s">
        <v>207</v>
      </c>
      <c r="E37" s="8" t="s">
        <v>32</v>
      </c>
      <c r="F37" s="31">
        <f>EMCs!$B$6</f>
        <v>0.72147488707517293</v>
      </c>
      <c r="G37" s="31">
        <f>EMCs!$C$6</f>
        <v>0.16951643581122938</v>
      </c>
      <c r="H37" s="31">
        <f>ROCs!$I$3</f>
        <v>0.43140989244743805</v>
      </c>
      <c r="I37" s="8">
        <v>0.18276999999999999</v>
      </c>
      <c r="J37" s="34">
        <f>Other!$C$7*H37*I37/12</f>
        <v>0.37913124622158945</v>
      </c>
      <c r="K37" s="8">
        <f t="shared" si="0"/>
        <v>0.7</v>
      </c>
      <c r="L37" s="8">
        <f>ROUND((2.721*J37*G37)+(Other!$B$7*I37),1)</f>
        <v>0.2</v>
      </c>
    </row>
    <row r="38" spans="1:12">
      <c r="I38" s="8">
        <f t="shared" ref="I38:K38" si="1">SUM(I2:I37)</f>
        <v>500.52572000000004</v>
      </c>
      <c r="J38" s="8">
        <f t="shared" si="1"/>
        <v>890.00151978805775</v>
      </c>
      <c r="K38" s="8">
        <f t="shared" si="1"/>
        <v>2285.6999999999994</v>
      </c>
      <c r="L38">
        <f>SUM(L2:L37)</f>
        <v>489.1</v>
      </c>
    </row>
  </sheetData>
  <sortState ref="A2:G37">
    <sortCondition ref="C2:C37"/>
    <sortCondition ref="E2:E3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36"/>
  <sheetViews>
    <sheetView workbookViewId="0">
      <selection activeCell="F17" sqref="F17:H18"/>
    </sheetView>
  </sheetViews>
  <sheetFormatPr defaultRowHeight="15"/>
  <cols>
    <col min="1" max="1" width="18.28515625" bestFit="1" customWidth="1"/>
    <col min="2" max="2" width="13.42578125" bestFit="1" customWidth="1"/>
    <col min="3" max="3" width="7.85546875" bestFit="1" customWidth="1"/>
    <col min="4" max="4" width="39.5703125" style="8" bestFit="1" customWidth="1"/>
    <col min="5" max="5" width="8.140625" bestFit="1" customWidth="1"/>
    <col min="6" max="8" width="8.140625" style="31" customWidth="1"/>
    <col min="9" max="9" width="11" bestFit="1" customWidth="1"/>
    <col min="10" max="10" width="11.85546875" customWidth="1"/>
  </cols>
  <sheetData>
    <row r="1" spans="1:12">
      <c r="A1" s="8" t="s">
        <v>71</v>
      </c>
      <c r="B1" s="8" t="s">
        <v>92</v>
      </c>
      <c r="C1" s="8" t="s">
        <v>72</v>
      </c>
      <c r="D1" s="8" t="s">
        <v>94</v>
      </c>
      <c r="E1" s="8" t="s">
        <v>73</v>
      </c>
      <c r="F1" s="31" t="s">
        <v>129</v>
      </c>
      <c r="G1" s="31" t="s">
        <v>130</v>
      </c>
      <c r="H1" s="31" t="s">
        <v>131</v>
      </c>
      <c r="I1" s="8" t="s">
        <v>99</v>
      </c>
      <c r="J1" s="35" t="s">
        <v>189</v>
      </c>
      <c r="K1" s="36" t="s">
        <v>190</v>
      </c>
      <c r="L1" s="36" t="s">
        <v>191</v>
      </c>
    </row>
    <row r="2" spans="1:12">
      <c r="A2" s="8" t="s">
        <v>82</v>
      </c>
      <c r="B2" s="8" t="s">
        <v>75</v>
      </c>
      <c r="C2" s="8">
        <v>1210</v>
      </c>
      <c r="D2" s="8" t="s">
        <v>132</v>
      </c>
      <c r="E2" s="8" t="s">
        <v>76</v>
      </c>
      <c r="F2" s="31">
        <f>EMCs!$B$13</f>
        <v>1.2445441802046733</v>
      </c>
      <c r="G2" s="31">
        <f>EMCs!$C$13</f>
        <v>0.21319951734720002</v>
      </c>
      <c r="H2" s="31">
        <f>ROCs!$B$11</f>
        <v>0.28818180815488864</v>
      </c>
      <c r="I2" s="8">
        <v>98.115453000000002</v>
      </c>
      <c r="J2" s="34">
        <f>Other!$C$7*H2*I2/12</f>
        <v>135.95605127546375</v>
      </c>
      <c r="K2" s="8">
        <f>ROUND(2.721*J2*F2,1)</f>
        <v>460.4</v>
      </c>
      <c r="L2" s="8">
        <f>ROUND((2.721*J2*G2)+(Other!$B$7*I2),1)</f>
        <v>97.7</v>
      </c>
    </row>
    <row r="3" spans="1:12">
      <c r="A3" s="8" t="s">
        <v>82</v>
      </c>
      <c r="B3" s="8" t="s">
        <v>75</v>
      </c>
      <c r="C3" s="8">
        <v>1210</v>
      </c>
      <c r="D3" s="8" t="s">
        <v>132</v>
      </c>
      <c r="E3" s="8" t="s">
        <v>77</v>
      </c>
      <c r="F3" s="31">
        <f>EMCs!$B$13</f>
        <v>1.2445441802046733</v>
      </c>
      <c r="G3" s="31">
        <f>EMCs!$C$13</f>
        <v>0.21319951734720002</v>
      </c>
      <c r="H3" s="31">
        <f>ROCs!$F$11</f>
        <v>0.28818180815488864</v>
      </c>
      <c r="I3" s="8">
        <v>52.113197</v>
      </c>
      <c r="J3" s="34">
        <f>Other!$C$7*H3*I3/12</f>
        <v>72.211912260756151</v>
      </c>
      <c r="K3" s="8">
        <f t="shared" ref="K3:K35" si="0">ROUND(2.721*J3*F3,1)</f>
        <v>244.5</v>
      </c>
      <c r="L3" s="8">
        <f>ROUND((2.721*J3*G3)+(Other!$B$7*I3),1)</f>
        <v>51.9</v>
      </c>
    </row>
    <row r="4" spans="1:12">
      <c r="A4" s="8" t="s">
        <v>82</v>
      </c>
      <c r="B4" s="8" t="s">
        <v>75</v>
      </c>
      <c r="C4" s="8">
        <v>1210</v>
      </c>
      <c r="D4" s="8" t="s">
        <v>132</v>
      </c>
      <c r="E4" s="8" t="s">
        <v>106</v>
      </c>
      <c r="F4" s="31">
        <f>EMCs!$B$13</f>
        <v>1.2445441802046733</v>
      </c>
      <c r="G4" s="31">
        <f>EMCs!$C$13</f>
        <v>0.21319951734720002</v>
      </c>
      <c r="H4" s="31">
        <f>ROCs!$E$11</f>
        <v>0.28818180815488864</v>
      </c>
      <c r="I4" s="8">
        <v>9.0729999999999995E-3</v>
      </c>
      <c r="J4" s="34">
        <f>Other!$C$7*H4*I4/12</f>
        <v>1.2572221964080241E-2</v>
      </c>
      <c r="K4" s="8">
        <f t="shared" si="0"/>
        <v>0</v>
      </c>
      <c r="L4" s="8">
        <f>ROUND((2.721*J4*G4)+(Other!$B$7*I4),1)</f>
        <v>0</v>
      </c>
    </row>
    <row r="5" spans="1:12">
      <c r="A5" s="8" t="s">
        <v>82</v>
      </c>
      <c r="B5" s="8" t="s">
        <v>75</v>
      </c>
      <c r="C5" s="8">
        <v>1330</v>
      </c>
      <c r="D5" s="8" t="s">
        <v>174</v>
      </c>
      <c r="E5" s="8" t="s">
        <v>76</v>
      </c>
      <c r="F5" s="31">
        <f>EMCs!$B$10</f>
        <v>1.3948514483453343</v>
      </c>
      <c r="G5" s="31">
        <f>EMCs!$C$10</f>
        <v>0.33903287162245876</v>
      </c>
      <c r="H5" s="31">
        <f>ROCs!$B$5</f>
        <v>0.39344582191206351</v>
      </c>
      <c r="I5" s="8">
        <v>79.054827000000003</v>
      </c>
      <c r="J5" s="34">
        <f>Other!$C$7*H5*I5/12</f>
        <v>149.55739691017155</v>
      </c>
      <c r="K5" s="8">
        <f t="shared" si="0"/>
        <v>567.6</v>
      </c>
      <c r="L5" s="8">
        <f>ROUND((2.721*J5*G5)+(Other!$B$7*I5),1)</f>
        <v>153.1</v>
      </c>
    </row>
    <row r="6" spans="1:12">
      <c r="A6" s="8" t="s">
        <v>82</v>
      </c>
      <c r="B6" s="8" t="s">
        <v>75</v>
      </c>
      <c r="C6" s="8">
        <v>1330</v>
      </c>
      <c r="D6" s="8" t="s">
        <v>174</v>
      </c>
      <c r="E6" s="8" t="s">
        <v>77</v>
      </c>
      <c r="F6" s="31">
        <f>EMCs!$B$10</f>
        <v>1.3948514483453343</v>
      </c>
      <c r="G6" s="31">
        <f>EMCs!$C$10</f>
        <v>0.33903287162245876</v>
      </c>
      <c r="H6" s="31">
        <f>ROCs!$F$5</f>
        <v>0.39344582191206351</v>
      </c>
      <c r="I6" s="8">
        <v>32.855662000000002</v>
      </c>
      <c r="J6" s="34">
        <f>Other!$C$7*H6*I6/12</f>
        <v>62.156954470097581</v>
      </c>
      <c r="K6" s="8">
        <f t="shared" si="0"/>
        <v>235.9</v>
      </c>
      <c r="L6" s="8">
        <f>ROUND((2.721*J6*G6)+(Other!$B$7*I6),1)</f>
        <v>63.6</v>
      </c>
    </row>
    <row r="7" spans="1:12">
      <c r="A7" s="8" t="s">
        <v>82</v>
      </c>
      <c r="B7" s="8" t="s">
        <v>75</v>
      </c>
      <c r="C7" s="8">
        <v>1330</v>
      </c>
      <c r="D7" s="8" t="s">
        <v>174</v>
      </c>
      <c r="E7" s="8" t="s">
        <v>106</v>
      </c>
      <c r="F7" s="31">
        <f>EMCs!$B$10</f>
        <v>1.3948514483453343</v>
      </c>
      <c r="G7" s="31">
        <f>EMCs!$C$10</f>
        <v>0.33903287162245876</v>
      </c>
      <c r="H7" s="31">
        <f>ROCs!$I$5</f>
        <v>0.39344582191206351</v>
      </c>
      <c r="I7" s="8">
        <v>4.5109979999999998</v>
      </c>
      <c r="J7" s="34">
        <f>Other!$C$7*H7*I7/12</f>
        <v>8.5339901932489202</v>
      </c>
      <c r="K7" s="8">
        <f t="shared" si="0"/>
        <v>32.4</v>
      </c>
      <c r="L7" s="8">
        <f>ROUND((2.721*J7*G7)+(Other!$B$7*I7),1)</f>
        <v>8.6999999999999993</v>
      </c>
    </row>
    <row r="8" spans="1:12">
      <c r="A8" s="8" t="s">
        <v>82</v>
      </c>
      <c r="B8" s="8" t="s">
        <v>75</v>
      </c>
      <c r="C8" s="8">
        <v>1340</v>
      </c>
      <c r="D8" s="8" t="s">
        <v>208</v>
      </c>
      <c r="E8" s="8" t="s">
        <v>76</v>
      </c>
      <c r="F8" s="31">
        <f>EMCs!$B$10</f>
        <v>1.3948514483453343</v>
      </c>
      <c r="G8" s="31">
        <f>EMCs!$C$10</f>
        <v>0.33903287162245876</v>
      </c>
      <c r="H8" s="31">
        <f>ROCs!$B$5</f>
        <v>0.39344582191206351</v>
      </c>
      <c r="I8" s="8">
        <v>0.84258100000000002</v>
      </c>
      <c r="J8" s="34">
        <f>Other!$C$7*H8*I8/12</f>
        <v>1.5940104586652153</v>
      </c>
      <c r="K8" s="8">
        <f t="shared" si="0"/>
        <v>6</v>
      </c>
      <c r="L8" s="8">
        <f>ROUND((2.721*J8*G8)+(Other!$B$7*I8),1)</f>
        <v>1.6</v>
      </c>
    </row>
    <row r="9" spans="1:12">
      <c r="A9" s="8" t="s">
        <v>82</v>
      </c>
      <c r="B9" s="8" t="s">
        <v>75</v>
      </c>
      <c r="C9" s="8">
        <v>1340</v>
      </c>
      <c r="D9" s="8" t="s">
        <v>208</v>
      </c>
      <c r="E9" s="8" t="s">
        <v>77</v>
      </c>
      <c r="F9" s="31">
        <f>EMCs!$B$10</f>
        <v>1.3948514483453343</v>
      </c>
      <c r="G9" s="31">
        <f>EMCs!$C$10</f>
        <v>0.33903287162245876</v>
      </c>
      <c r="H9" s="31">
        <f>ROCs!$F$5</f>
        <v>0.39344582191206351</v>
      </c>
      <c r="I9" s="8">
        <v>5.8250310000000001</v>
      </c>
      <c r="J9" s="34">
        <f>Other!$C$7*H9*I9/12</f>
        <v>11.019902342978417</v>
      </c>
      <c r="K9" s="8">
        <f t="shared" si="0"/>
        <v>41.8</v>
      </c>
      <c r="L9" s="8">
        <f>ROUND((2.721*J9*G9)+(Other!$B$7*I9),1)</f>
        <v>11.3</v>
      </c>
    </row>
    <row r="10" spans="1:12">
      <c r="A10" s="8" t="s">
        <v>82</v>
      </c>
      <c r="B10" s="8" t="s">
        <v>75</v>
      </c>
      <c r="C10" s="8">
        <v>1400</v>
      </c>
      <c r="D10" s="8" t="s">
        <v>108</v>
      </c>
      <c r="E10" s="8" t="s">
        <v>76</v>
      </c>
      <c r="F10" s="31">
        <f>EMCs!$B$8</f>
        <v>0.70945030562392009</v>
      </c>
      <c r="G10" s="31">
        <f>EMCs!$C$8</f>
        <v>0.1167055461931156</v>
      </c>
      <c r="H10" s="31">
        <f>ROCs!$B$3</f>
        <v>0.43140989244743805</v>
      </c>
      <c r="I10" s="8">
        <v>18.322329</v>
      </c>
      <c r="J10" s="34">
        <f>Other!$C$7*H10*I10/12</f>
        <v>38.007153402921531</v>
      </c>
      <c r="K10" s="8">
        <f t="shared" si="0"/>
        <v>73.400000000000006</v>
      </c>
      <c r="L10" s="8">
        <f>ROUND((2.721*J10*G10)+(Other!$B$7*I10),1)</f>
        <v>15.6</v>
      </c>
    </row>
    <row r="11" spans="1:12">
      <c r="A11" s="8" t="s">
        <v>82</v>
      </c>
      <c r="B11" s="8" t="s">
        <v>75</v>
      </c>
      <c r="C11" s="8">
        <v>1400</v>
      </c>
      <c r="D11" s="8" t="s">
        <v>108</v>
      </c>
      <c r="E11" s="8" t="s">
        <v>77</v>
      </c>
      <c r="F11" s="31">
        <f>EMCs!$B$8</f>
        <v>0.70945030562392009</v>
      </c>
      <c r="G11" s="31">
        <f>EMCs!$C$8</f>
        <v>0.1167055461931156</v>
      </c>
      <c r="H11" s="31">
        <f>ROCs!$F$3</f>
        <v>0.43140989244743805</v>
      </c>
      <c r="I11" s="8">
        <v>45.958547000000003</v>
      </c>
      <c r="J11" s="34">
        <f>Other!$C$7*H11*I11/12</f>
        <v>95.334689493043129</v>
      </c>
      <c r="K11" s="8">
        <f t="shared" si="0"/>
        <v>184</v>
      </c>
      <c r="L11" s="8">
        <f>ROUND((2.721*J11*G11)+(Other!$B$7*I11),1)</f>
        <v>39.1</v>
      </c>
    </row>
    <row r="12" spans="1:12">
      <c r="A12" s="8" t="s">
        <v>82</v>
      </c>
      <c r="B12" s="8" t="s">
        <v>75</v>
      </c>
      <c r="C12" s="8">
        <v>1400</v>
      </c>
      <c r="D12" s="8" t="s">
        <v>108</v>
      </c>
      <c r="E12" s="8" t="s">
        <v>106</v>
      </c>
      <c r="F12" s="31">
        <f>EMCs!$B$8</f>
        <v>0.70945030562392009</v>
      </c>
      <c r="G12" s="31">
        <f>EMCs!$C$8</f>
        <v>0.1167055461931156</v>
      </c>
      <c r="H12" s="31">
        <f>ROCs!$I$3</f>
        <v>0.43140989244743805</v>
      </c>
      <c r="I12" s="8">
        <v>6.1361600000000003</v>
      </c>
      <c r="J12" s="34">
        <f>Other!$C$7*H12*I12/12</f>
        <v>12.728620604120307</v>
      </c>
      <c r="K12" s="8">
        <f t="shared" si="0"/>
        <v>24.6</v>
      </c>
      <c r="L12" s="8">
        <f>ROUND((2.721*J12*G12)+(Other!$B$7*I12),1)</f>
        <v>5.2</v>
      </c>
    </row>
    <row r="13" spans="1:12">
      <c r="A13" s="8" t="s">
        <v>82</v>
      </c>
      <c r="B13" s="8" t="s">
        <v>75</v>
      </c>
      <c r="C13" s="8">
        <v>1411</v>
      </c>
      <c r="D13" s="8" t="s">
        <v>175</v>
      </c>
      <c r="E13" s="8" t="s">
        <v>76</v>
      </c>
      <c r="F13" s="31">
        <f>EMCs!$B$4</f>
        <v>1.4429497741503459</v>
      </c>
      <c r="G13" s="31">
        <f>EMCs!$C$4</f>
        <v>0.22493527059566973</v>
      </c>
      <c r="H13" s="31">
        <f>ROCs!$B$3</f>
        <v>0.43140989244743805</v>
      </c>
      <c r="I13" s="8">
        <v>10.513669999999999</v>
      </c>
      <c r="J13" s="34">
        <f>Other!$C$7*H13*I13/12</f>
        <v>21.809163481219773</v>
      </c>
      <c r="K13" s="8">
        <f t="shared" si="0"/>
        <v>85.6</v>
      </c>
      <c r="L13" s="8">
        <f>ROUND((2.721*J13*G13)+(Other!$B$7*I13),1)</f>
        <v>15.4</v>
      </c>
    </row>
    <row r="14" spans="1:12">
      <c r="A14" s="8" t="s">
        <v>82</v>
      </c>
      <c r="B14" s="8" t="s">
        <v>75</v>
      </c>
      <c r="C14" s="8">
        <v>1411</v>
      </c>
      <c r="D14" s="8" t="s">
        <v>175</v>
      </c>
      <c r="E14" s="8" t="s">
        <v>77</v>
      </c>
      <c r="F14" s="31">
        <f>EMCs!$B$4</f>
        <v>1.4429497741503459</v>
      </c>
      <c r="G14" s="31">
        <f>EMCs!$C$4</f>
        <v>0.22493527059566973</v>
      </c>
      <c r="H14" s="31">
        <f>ROCs!$F$3</f>
        <v>0.43140989244743805</v>
      </c>
      <c r="I14" s="8">
        <v>29.232945999999998</v>
      </c>
      <c r="J14" s="34">
        <f>Other!$C$7*H14*I14/12</f>
        <v>60.639728881700648</v>
      </c>
      <c r="K14" s="8">
        <f t="shared" si="0"/>
        <v>238.1</v>
      </c>
      <c r="L14" s="8">
        <f>ROUND((2.721*J14*G14)+(Other!$B$7*I14),1)</f>
        <v>42.7</v>
      </c>
    </row>
    <row r="15" spans="1:12">
      <c r="A15" s="8" t="s">
        <v>82</v>
      </c>
      <c r="B15" s="8" t="s">
        <v>75</v>
      </c>
      <c r="C15" s="8">
        <v>1411</v>
      </c>
      <c r="D15" s="8" t="s">
        <v>175</v>
      </c>
      <c r="E15" s="8" t="s">
        <v>106</v>
      </c>
      <c r="F15" s="31">
        <f>EMCs!$B$4</f>
        <v>1.4429497741503459</v>
      </c>
      <c r="G15" s="31">
        <f>EMCs!$C$4</f>
        <v>0.22493527059566973</v>
      </c>
      <c r="H15" s="31">
        <f>ROCs!$I$3</f>
        <v>0.43140989244743805</v>
      </c>
      <c r="I15" s="8">
        <v>10.5487</v>
      </c>
      <c r="J15" s="34">
        <f>Other!$C$7*H15*I15/12</f>
        <v>21.881828401913229</v>
      </c>
      <c r="K15" s="8">
        <f t="shared" si="0"/>
        <v>85.9</v>
      </c>
      <c r="L15" s="8">
        <f>ROUND((2.721*J15*G15)+(Other!$B$7*I15),1)</f>
        <v>15.4</v>
      </c>
    </row>
    <row r="16" spans="1:12">
      <c r="A16" s="8" t="s">
        <v>82</v>
      </c>
      <c r="B16" s="8" t="s">
        <v>75</v>
      </c>
      <c r="C16" s="8">
        <v>1550</v>
      </c>
      <c r="D16" s="8" t="s">
        <v>176</v>
      </c>
      <c r="E16" s="8" t="s">
        <v>77</v>
      </c>
      <c r="F16" s="31">
        <f>EMCs!$B$6</f>
        <v>0.72147488707517293</v>
      </c>
      <c r="G16" s="31">
        <f>EMCs!$C$6</f>
        <v>0.16951643581122938</v>
      </c>
      <c r="H16" s="31">
        <f>ROCs!$F$12</f>
        <v>0.34081381503347608</v>
      </c>
      <c r="I16" s="8">
        <v>1.37476</v>
      </c>
      <c r="J16" s="34">
        <f>Other!$C$7*H16*I16/12</f>
        <v>2.2528830383756522</v>
      </c>
      <c r="K16" s="8">
        <f t="shared" si="0"/>
        <v>4.4000000000000004</v>
      </c>
      <c r="L16" s="8">
        <f>ROUND((2.721*J16*G16)+(Other!$B$7*I16),1)</f>
        <v>1.3</v>
      </c>
    </row>
    <row r="17" spans="1:12">
      <c r="A17" s="8" t="s">
        <v>82</v>
      </c>
      <c r="B17" s="8" t="s">
        <v>75</v>
      </c>
      <c r="C17" s="8">
        <v>1700</v>
      </c>
      <c r="D17" s="8" t="s">
        <v>124</v>
      </c>
      <c r="E17" s="8" t="s">
        <v>76</v>
      </c>
      <c r="F17" s="31">
        <f>EMCs!$B$7</f>
        <v>0.96797880682585713</v>
      </c>
      <c r="G17" s="31">
        <f>EMCs!$C$7</f>
        <v>0.12452938169209543</v>
      </c>
      <c r="H17" s="31">
        <f>ROCs!$B$12</f>
        <v>0.34081381503347608</v>
      </c>
      <c r="I17" s="8">
        <v>3.6286969999999998</v>
      </c>
      <c r="J17" s="34">
        <f>Other!$C$7*H17*I17/12</f>
        <v>5.9465142444532963</v>
      </c>
      <c r="K17" s="8">
        <f t="shared" si="0"/>
        <v>15.7</v>
      </c>
      <c r="L17" s="8">
        <f>ROUND((2.721*J17*G17)+(Other!$B$7*I17),1)</f>
        <v>2.7</v>
      </c>
    </row>
    <row r="18" spans="1:12">
      <c r="A18" s="8" t="s">
        <v>82</v>
      </c>
      <c r="B18" s="8" t="s">
        <v>75</v>
      </c>
      <c r="C18" s="8">
        <v>1700</v>
      </c>
      <c r="D18" s="8" t="s">
        <v>124</v>
      </c>
      <c r="E18" s="8" t="s">
        <v>77</v>
      </c>
      <c r="F18" s="31">
        <f>EMCs!$B$7</f>
        <v>0.96797880682585713</v>
      </c>
      <c r="G18" s="31">
        <f>EMCs!$C$7</f>
        <v>0.12452938169209543</v>
      </c>
      <c r="H18" s="31">
        <f>ROCs!$F$12</f>
        <v>0.34081381503347608</v>
      </c>
      <c r="I18" s="8">
        <v>2.7886000000000001E-2</v>
      </c>
      <c r="J18" s="34">
        <f>Other!$C$7*H18*I18/12</f>
        <v>4.5698082871296397E-2</v>
      </c>
      <c r="K18" s="8">
        <f t="shared" si="0"/>
        <v>0.1</v>
      </c>
      <c r="L18" s="8">
        <f>ROUND((2.721*J18*G18)+(Other!$B$7*I18),1)</f>
        <v>0</v>
      </c>
    </row>
    <row r="19" spans="1:12">
      <c r="A19" s="8" t="s">
        <v>82</v>
      </c>
      <c r="B19" s="8" t="s">
        <v>75</v>
      </c>
      <c r="C19" s="8">
        <v>1700</v>
      </c>
      <c r="D19" s="8" t="s">
        <v>124</v>
      </c>
      <c r="E19" s="8" t="s">
        <v>106</v>
      </c>
      <c r="F19" s="31">
        <f>EMCs!$B$7</f>
        <v>0.96797880682585713</v>
      </c>
      <c r="G19" s="31">
        <f>EMCs!$C$7</f>
        <v>0.12452938169209543</v>
      </c>
      <c r="H19" s="31">
        <f>ROCs!$I$12</f>
        <v>0.34081381503347608</v>
      </c>
      <c r="I19" s="8">
        <v>1.3984970000000001</v>
      </c>
      <c r="J19" s="34">
        <f>Other!$C$7*H19*I19/12</f>
        <v>2.291781962320139</v>
      </c>
      <c r="K19" s="8">
        <f t="shared" si="0"/>
        <v>6</v>
      </c>
      <c r="L19" s="8">
        <f>ROUND((2.721*J19*G19)+(Other!$B$7*I19),1)</f>
        <v>1</v>
      </c>
    </row>
    <row r="20" spans="1:12">
      <c r="A20" s="8" t="s">
        <v>82</v>
      </c>
      <c r="B20" s="8" t="s">
        <v>75</v>
      </c>
      <c r="C20" s="8">
        <v>1710</v>
      </c>
      <c r="D20" s="8" t="s">
        <v>116</v>
      </c>
      <c r="E20" s="8" t="s">
        <v>76</v>
      </c>
      <c r="F20" s="31">
        <f>EMCs!$B$7</f>
        <v>0.96797880682585713</v>
      </c>
      <c r="G20" s="31">
        <f>EMCs!$C$7</f>
        <v>0.12452938169209543</v>
      </c>
      <c r="H20" s="31">
        <f>ROCs!$B$12</f>
        <v>0.34081381503347608</v>
      </c>
      <c r="I20" s="8">
        <v>2.8469859999999998</v>
      </c>
      <c r="J20" s="34">
        <f>Other!$C$7*H20*I20/12</f>
        <v>4.6654881360331579</v>
      </c>
      <c r="K20" s="8">
        <f t="shared" si="0"/>
        <v>12.3</v>
      </c>
      <c r="L20" s="8">
        <f>ROUND((2.721*J20*G20)+(Other!$B$7*I20),1)</f>
        <v>2.1</v>
      </c>
    </row>
    <row r="21" spans="1:12">
      <c r="A21" s="8" t="s">
        <v>82</v>
      </c>
      <c r="B21" s="8" t="s">
        <v>75</v>
      </c>
      <c r="C21" s="8">
        <v>1710</v>
      </c>
      <c r="D21" s="8" t="s">
        <v>116</v>
      </c>
      <c r="E21" s="8" t="s">
        <v>77</v>
      </c>
      <c r="F21" s="31">
        <f>EMCs!$B$7</f>
        <v>0.96797880682585713</v>
      </c>
      <c r="G21" s="31">
        <f>EMCs!$C$7</f>
        <v>0.12452938169209543</v>
      </c>
      <c r="H21" s="31">
        <f>ROCs!$F$12</f>
        <v>0.34081381503347608</v>
      </c>
      <c r="I21" s="8">
        <v>1.1809E-2</v>
      </c>
      <c r="J21" s="34">
        <f>Other!$C$7*H21*I21/12</f>
        <v>1.9351956559819951E-2</v>
      </c>
      <c r="K21" s="8">
        <f t="shared" si="0"/>
        <v>0.1</v>
      </c>
      <c r="L21" s="8">
        <f>ROUND((2.721*J21*G21)+(Other!$B$7*I21),1)</f>
        <v>0</v>
      </c>
    </row>
    <row r="22" spans="1:12">
      <c r="A22" s="8" t="s">
        <v>82</v>
      </c>
      <c r="B22" s="8" t="s">
        <v>75</v>
      </c>
      <c r="C22" s="8">
        <v>3200</v>
      </c>
      <c r="D22" s="8" t="s">
        <v>194</v>
      </c>
      <c r="E22" s="8" t="s">
        <v>76</v>
      </c>
      <c r="F22" s="31">
        <f>EMCs!$B$14</f>
        <v>0.69141343344704065</v>
      </c>
      <c r="G22" s="31">
        <f>EMCs!$C$14</f>
        <v>3.5859246036990831E-2</v>
      </c>
      <c r="H22" s="31">
        <f>ROCs!$B$13</f>
        <v>0.26229721460804234</v>
      </c>
      <c r="I22" s="8">
        <v>0.71308400000000005</v>
      </c>
      <c r="J22" s="34">
        <f>Other!$C$7*H22*I22/12</f>
        <v>0.89935041173634056</v>
      </c>
      <c r="K22" s="8">
        <f t="shared" si="0"/>
        <v>1.7</v>
      </c>
      <c r="L22" s="8">
        <f>ROUND((2.721*J22*G22)+(Other!$B$7*I22),1)</f>
        <v>0.2</v>
      </c>
    </row>
    <row r="23" spans="1:12">
      <c r="A23" s="8" t="s">
        <v>82</v>
      </c>
      <c r="B23" s="8" t="s">
        <v>75</v>
      </c>
      <c r="C23" s="8">
        <v>3200</v>
      </c>
      <c r="D23" s="8" t="s">
        <v>194</v>
      </c>
      <c r="E23" s="8" t="s">
        <v>77</v>
      </c>
      <c r="F23" s="31">
        <f>EMCs!$B$14</f>
        <v>0.69141343344704065</v>
      </c>
      <c r="G23" s="31">
        <f>EMCs!$C$14</f>
        <v>3.5859246036990831E-2</v>
      </c>
      <c r="H23" s="31">
        <f>ROCs!$F$13</f>
        <v>0.26229721460804234</v>
      </c>
      <c r="I23" s="8">
        <v>10.264106999999999</v>
      </c>
      <c r="J23" s="34">
        <f>Other!$C$7*H23*I23/12</f>
        <v>12.945219436357924</v>
      </c>
      <c r="K23" s="8">
        <f t="shared" si="0"/>
        <v>24.4</v>
      </c>
      <c r="L23" s="8">
        <f>ROUND((2.721*J23*G23)+(Other!$B$7*I23),1)</f>
        <v>3.2</v>
      </c>
    </row>
    <row r="24" spans="1:12">
      <c r="A24" s="8" t="s">
        <v>82</v>
      </c>
      <c r="B24" s="8" t="s">
        <v>75</v>
      </c>
      <c r="C24" s="8">
        <v>3300</v>
      </c>
      <c r="D24" s="8" t="s">
        <v>179</v>
      </c>
      <c r="E24" s="8" t="s">
        <v>77</v>
      </c>
      <c r="F24" s="31">
        <f>EMCs!$B$14</f>
        <v>0.69141343344704065</v>
      </c>
      <c r="G24" s="31">
        <f>EMCs!$C$14</f>
        <v>3.5859246036990831E-2</v>
      </c>
      <c r="H24" s="31">
        <f>ROCs!$F$13</f>
        <v>0.26229721460804234</v>
      </c>
      <c r="I24" s="8">
        <v>2.9655999999999998E-2</v>
      </c>
      <c r="J24" s="34">
        <f>Other!$C$7*H24*I24/12</f>
        <v>3.7402516127767425E-2</v>
      </c>
      <c r="K24" s="8">
        <f t="shared" si="0"/>
        <v>0.1</v>
      </c>
      <c r="L24" s="8">
        <f>ROUND((2.721*J24*G24)+(Other!$B$7*I24),1)</f>
        <v>0</v>
      </c>
    </row>
    <row r="25" spans="1:12">
      <c r="A25" s="8" t="s">
        <v>82</v>
      </c>
      <c r="B25" s="8" t="s">
        <v>75</v>
      </c>
      <c r="C25" s="8">
        <v>4110</v>
      </c>
      <c r="D25" s="8" t="s">
        <v>180</v>
      </c>
      <c r="E25" s="8" t="s">
        <v>76</v>
      </c>
      <c r="F25" s="31">
        <f>EMCs!$B$14</f>
        <v>0.69141343344704065</v>
      </c>
      <c r="G25" s="31">
        <f>EMCs!$C$14</f>
        <v>3.5859246036990831E-2</v>
      </c>
      <c r="H25" s="31">
        <f>ROCs!$B$13</f>
        <v>0.26229721460804234</v>
      </c>
      <c r="I25" s="8">
        <v>80.982893000000004</v>
      </c>
      <c r="J25" s="34">
        <f>Other!$C$7*H25*I25/12</f>
        <v>102.13663209825211</v>
      </c>
      <c r="K25" s="8">
        <f t="shared" si="0"/>
        <v>192.2</v>
      </c>
      <c r="L25" s="8">
        <f>ROUND((2.721*J25*G25)+(Other!$B$7*I25),1)</f>
        <v>25.5</v>
      </c>
    </row>
    <row r="26" spans="1:12">
      <c r="A26" s="8" t="s">
        <v>82</v>
      </c>
      <c r="B26" s="8" t="s">
        <v>75</v>
      </c>
      <c r="C26" s="8">
        <v>4110</v>
      </c>
      <c r="D26" s="8" t="s">
        <v>180</v>
      </c>
      <c r="E26" s="8" t="s">
        <v>77</v>
      </c>
      <c r="F26" s="31">
        <f>EMCs!$B$14</f>
        <v>0.69141343344704065</v>
      </c>
      <c r="G26" s="31">
        <f>EMCs!$C$14</f>
        <v>3.5859246036990831E-2</v>
      </c>
      <c r="H26" s="31">
        <f>ROCs!$F$13</f>
        <v>0.26229721460804234</v>
      </c>
      <c r="I26" s="8">
        <v>161.853917</v>
      </c>
      <c r="J26" s="34">
        <f>Other!$C$7*H26*I26/12</f>
        <v>204.13217362202695</v>
      </c>
      <c r="K26" s="8">
        <f t="shared" si="0"/>
        <v>384</v>
      </c>
      <c r="L26" s="8">
        <f>ROUND((2.721*J26*G26)+(Other!$B$7*I26),1)</f>
        <v>50.9</v>
      </c>
    </row>
    <row r="27" spans="1:12">
      <c r="A27" s="8" t="s">
        <v>82</v>
      </c>
      <c r="B27" s="8" t="s">
        <v>75</v>
      </c>
      <c r="C27" s="8">
        <v>4370</v>
      </c>
      <c r="D27" s="8" t="s">
        <v>209</v>
      </c>
      <c r="E27" s="8" t="s">
        <v>76</v>
      </c>
      <c r="F27" s="31">
        <f>EMCs!$B$14</f>
        <v>0.69141343344704065</v>
      </c>
      <c r="G27" s="31">
        <f>EMCs!$C$14</f>
        <v>3.5859246036990831E-2</v>
      </c>
      <c r="H27" s="31">
        <f>ROCs!$B$13</f>
        <v>0.26229721460804234</v>
      </c>
      <c r="I27" s="8">
        <v>1.1808609999999999</v>
      </c>
      <c r="J27" s="34">
        <f>Other!$C$7*H27*I27/12</f>
        <v>1.4893165833946445</v>
      </c>
      <c r="K27" s="8">
        <f t="shared" si="0"/>
        <v>2.8</v>
      </c>
      <c r="L27" s="8">
        <f>ROUND((2.721*J27*G27)+(Other!$B$7*I27),1)</f>
        <v>0.4</v>
      </c>
    </row>
    <row r="28" spans="1:12">
      <c r="A28" s="8" t="s">
        <v>82</v>
      </c>
      <c r="B28" s="8" t="s">
        <v>75</v>
      </c>
      <c r="C28" s="8">
        <v>4370</v>
      </c>
      <c r="D28" s="8" t="s">
        <v>209</v>
      </c>
      <c r="E28" s="8" t="s">
        <v>77</v>
      </c>
      <c r="F28" s="31">
        <f>EMCs!$B$14</f>
        <v>0.69141343344704065</v>
      </c>
      <c r="G28" s="31">
        <f>EMCs!$C$14</f>
        <v>3.5859246036990831E-2</v>
      </c>
      <c r="H28" s="31">
        <f>ROCs!$F$13</f>
        <v>0.26229721460804234</v>
      </c>
      <c r="I28" s="8">
        <v>2.3757030000000001</v>
      </c>
      <c r="J28" s="34">
        <f>Other!$C$7*H28*I28/12</f>
        <v>2.9962661779162896</v>
      </c>
      <c r="K28" s="8">
        <f t="shared" si="0"/>
        <v>5.6</v>
      </c>
      <c r="L28" s="8">
        <f>ROUND((2.721*J28*G28)+(Other!$B$7*I28),1)</f>
        <v>0.7</v>
      </c>
    </row>
    <row r="29" spans="1:12">
      <c r="A29" s="8" t="s">
        <v>82</v>
      </c>
      <c r="B29" s="8" t="s">
        <v>75</v>
      </c>
      <c r="C29" s="8">
        <v>4370</v>
      </c>
      <c r="D29" s="8" t="s">
        <v>209</v>
      </c>
      <c r="E29" s="8" t="s">
        <v>106</v>
      </c>
      <c r="F29" s="31">
        <f>EMCs!$B$14</f>
        <v>0.69141343344704065</v>
      </c>
      <c r="G29" s="31">
        <f>EMCs!$C$14</f>
        <v>3.5859246036990831E-2</v>
      </c>
      <c r="H29" s="31">
        <f>ROCs!$I$13</f>
        <v>0.26229721460804234</v>
      </c>
      <c r="I29" s="8">
        <v>0.64224700000000001</v>
      </c>
      <c r="J29" s="34">
        <f>Other!$C$7*H29*I29/12</f>
        <v>0.81000990610703572</v>
      </c>
      <c r="K29" s="8">
        <f t="shared" si="0"/>
        <v>1.5</v>
      </c>
      <c r="L29" s="8">
        <f>ROUND((2.721*J29*G29)+(Other!$B$7*I29),1)</f>
        <v>0.2</v>
      </c>
    </row>
    <row r="30" spans="1:12">
      <c r="A30" s="8" t="s">
        <v>82</v>
      </c>
      <c r="B30" s="8" t="s">
        <v>75</v>
      </c>
      <c r="C30" s="8">
        <v>5110</v>
      </c>
      <c r="D30" s="8" t="s">
        <v>184</v>
      </c>
      <c r="E30" s="8" t="s">
        <v>76</v>
      </c>
      <c r="F30" s="31">
        <f>EMCs!$B$16</f>
        <v>0.50503242095262102</v>
      </c>
      <c r="G30" s="31">
        <f>EMCs!$C$16</f>
        <v>6.8458560616073402E-2</v>
      </c>
      <c r="H30" s="31">
        <f>ROCs!$B$15</f>
        <v>5.2632006878587441E-2</v>
      </c>
      <c r="I30" s="8">
        <v>3.4903999999999998E-2</v>
      </c>
      <c r="J30" s="34">
        <f>Other!$C$7*H30*I30/12</f>
        <v>8.8332332232337885E-3</v>
      </c>
      <c r="K30" s="8">
        <f t="shared" si="0"/>
        <v>0</v>
      </c>
      <c r="L30" s="8">
        <f>ROUND((2.721*J30*G30)+(Other!$B$7*I30),1)</f>
        <v>0</v>
      </c>
    </row>
    <row r="31" spans="1:12">
      <c r="A31" s="8" t="s">
        <v>82</v>
      </c>
      <c r="B31" s="8" t="s">
        <v>75</v>
      </c>
      <c r="C31" s="8">
        <v>5110</v>
      </c>
      <c r="D31" s="8" t="s">
        <v>184</v>
      </c>
      <c r="E31" s="8" t="s">
        <v>106</v>
      </c>
      <c r="F31" s="31">
        <f>EMCs!$B$16</f>
        <v>0.50503242095262102</v>
      </c>
      <c r="G31" s="31">
        <f>EMCs!$C$16</f>
        <v>6.8458560616073402E-2</v>
      </c>
      <c r="H31" s="31">
        <f>ROCs!$I$15</f>
        <v>5.2632006878587441E-2</v>
      </c>
      <c r="I31" s="8">
        <v>2.7015999999999998E-2</v>
      </c>
      <c r="J31" s="34">
        <f>Other!$C$7*H31*I31/12</f>
        <v>6.8369994487418075E-3</v>
      </c>
      <c r="K31" s="8">
        <f t="shared" si="0"/>
        <v>0</v>
      </c>
      <c r="L31" s="8">
        <f>ROUND((2.721*J31*G31)+(Other!$B$7*I31),1)</f>
        <v>0</v>
      </c>
    </row>
    <row r="32" spans="1:12">
      <c r="A32" s="8" t="s">
        <v>82</v>
      </c>
      <c r="B32" s="8" t="s">
        <v>75</v>
      </c>
      <c r="C32" s="8">
        <v>8110</v>
      </c>
      <c r="D32" s="8" t="s">
        <v>210</v>
      </c>
      <c r="E32" s="8" t="s">
        <v>76</v>
      </c>
      <c r="F32" s="31">
        <f>EMCs!$B$4</f>
        <v>1.4429497741503459</v>
      </c>
      <c r="G32" s="31">
        <f>EMCs!$C$4</f>
        <v>0.22493527059566973</v>
      </c>
      <c r="H32" s="31">
        <f>ROCs!$B$12</f>
        <v>0.34081381503347608</v>
      </c>
      <c r="I32" s="8">
        <v>18.844116</v>
      </c>
      <c r="J32" s="34">
        <f>Other!$C$7*H32*I32/12</f>
        <v>30.880727770362274</v>
      </c>
      <c r="K32" s="8">
        <f t="shared" si="0"/>
        <v>121.2</v>
      </c>
      <c r="L32" s="8">
        <f>ROUND((2.721*J32*G32)+(Other!$B$7*I32),1)</f>
        <v>22.5</v>
      </c>
    </row>
    <row r="33" spans="1:12">
      <c r="A33" s="8" t="s">
        <v>82</v>
      </c>
      <c r="B33" s="8" t="s">
        <v>75</v>
      </c>
      <c r="C33" s="8">
        <v>8110</v>
      </c>
      <c r="D33" s="8" t="s">
        <v>210</v>
      </c>
      <c r="E33" s="8" t="s">
        <v>77</v>
      </c>
      <c r="F33" s="31">
        <f>EMCs!$B$4</f>
        <v>1.4429497741503459</v>
      </c>
      <c r="G33" s="31">
        <f>EMCs!$C$4</f>
        <v>0.22493527059566973</v>
      </c>
      <c r="H33" s="31">
        <f>ROCs!$F$12</f>
        <v>0.34081381503347608</v>
      </c>
      <c r="I33" s="8">
        <v>140.06042600000001</v>
      </c>
      <c r="J33" s="34">
        <f>Other!$C$7*H33*I33/12</f>
        <v>229.5235227116502</v>
      </c>
      <c r="K33" s="8">
        <f t="shared" si="0"/>
        <v>901.2</v>
      </c>
      <c r="L33" s="8">
        <f>ROUND((2.721*J33*G33)+(Other!$B$7*I33),1)</f>
        <v>167.3</v>
      </c>
    </row>
    <row r="34" spans="1:12">
      <c r="A34" s="8" t="s">
        <v>82</v>
      </c>
      <c r="B34" s="8" t="s">
        <v>75</v>
      </c>
      <c r="C34" s="8">
        <v>8110</v>
      </c>
      <c r="D34" s="8" t="s">
        <v>210</v>
      </c>
      <c r="E34" s="8" t="s">
        <v>106</v>
      </c>
      <c r="F34" s="31">
        <f>EMCs!$B$4</f>
        <v>1.4429497741503459</v>
      </c>
      <c r="G34" s="31">
        <f>EMCs!$C$4</f>
        <v>0.22493527059566973</v>
      </c>
      <c r="H34" s="31">
        <f>ROCs!$I$12</f>
        <v>0.34081381503347608</v>
      </c>
      <c r="I34" s="8">
        <v>70.522616999999997</v>
      </c>
      <c r="J34" s="34">
        <f>Other!$C$7*H34*I34/12</f>
        <v>115.5686866516064</v>
      </c>
      <c r="K34" s="8">
        <f t="shared" si="0"/>
        <v>453.8</v>
      </c>
      <c r="L34" s="8">
        <f>ROUND((2.721*J34*G34)+(Other!$B$7*I34),1)</f>
        <v>84.3</v>
      </c>
    </row>
    <row r="35" spans="1:12">
      <c r="A35" s="8" t="s">
        <v>82</v>
      </c>
      <c r="B35" s="8" t="s">
        <v>75</v>
      </c>
      <c r="C35" s="8">
        <v>8140</v>
      </c>
      <c r="D35" s="8" t="s">
        <v>188</v>
      </c>
      <c r="E35" s="8" t="s">
        <v>77</v>
      </c>
      <c r="F35" s="31">
        <f>EMCs!$B$5</f>
        <v>0.98601567900273634</v>
      </c>
      <c r="G35" s="31">
        <f>EMCs!$C$5</f>
        <v>0.14343698414796333</v>
      </c>
      <c r="H35" s="31">
        <f>ROCs!$F$6</f>
        <v>0.44607782879065094</v>
      </c>
      <c r="I35" s="8">
        <v>2.8917000000000002</v>
      </c>
      <c r="J35" s="34">
        <f>Other!$C$7*H35*I35/12</f>
        <v>6.2023809965461254</v>
      </c>
      <c r="K35" s="8">
        <f t="shared" si="0"/>
        <v>16.600000000000001</v>
      </c>
      <c r="L35" s="8">
        <f>ROUND((2.721*J35*G35)+(Other!$B$7*I35),1)</f>
        <v>3</v>
      </c>
    </row>
    <row r="36" spans="1:12">
      <c r="I36" s="8">
        <f t="shared" ref="I36:K36" si="1">SUM(I2:I35)</f>
        <v>893.75105600000018</v>
      </c>
      <c r="J36" s="8">
        <f t="shared" si="1"/>
        <v>1414.3030509336336</v>
      </c>
      <c r="K36" s="8">
        <f t="shared" si="1"/>
        <v>4423.9000000000005</v>
      </c>
      <c r="L36">
        <f>SUM(L2:L35)</f>
        <v>886.60000000000014</v>
      </c>
    </row>
  </sheetData>
  <sortState ref="A2:F35">
    <sortCondition ref="C2:C35"/>
    <sortCondition ref="E2:E35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L11"/>
  <sheetViews>
    <sheetView workbookViewId="0">
      <selection activeCell="J1" sqref="J1:L2"/>
    </sheetView>
  </sheetViews>
  <sheetFormatPr defaultRowHeight="15"/>
  <cols>
    <col min="1" max="1" width="14" bestFit="1" customWidth="1"/>
    <col min="2" max="2" width="13.42578125" bestFit="1" customWidth="1"/>
    <col min="3" max="3" width="7.85546875" bestFit="1" customWidth="1"/>
    <col min="4" max="4" width="39.5703125" style="8" bestFit="1" customWidth="1"/>
    <col min="5" max="5" width="8.140625" bestFit="1" customWidth="1"/>
    <col min="6" max="8" width="8.140625" style="8" customWidth="1"/>
    <col min="9" max="9" width="10" bestFit="1" customWidth="1"/>
    <col min="10" max="10" width="11.7109375" bestFit="1" customWidth="1"/>
  </cols>
  <sheetData>
    <row r="1" spans="1:12">
      <c r="A1" s="8" t="s">
        <v>71</v>
      </c>
      <c r="B1" s="8" t="s">
        <v>92</v>
      </c>
      <c r="C1" s="8" t="s">
        <v>72</v>
      </c>
      <c r="D1" s="8" t="s">
        <v>94</v>
      </c>
      <c r="E1" s="8" t="s">
        <v>73</v>
      </c>
      <c r="F1" s="8" t="s">
        <v>129</v>
      </c>
      <c r="G1" s="8" t="s">
        <v>130</v>
      </c>
      <c r="H1" s="8" t="s">
        <v>131</v>
      </c>
      <c r="I1" s="8" t="s">
        <v>99</v>
      </c>
      <c r="J1" s="35" t="s">
        <v>189</v>
      </c>
      <c r="K1" s="36" t="s">
        <v>190</v>
      </c>
      <c r="L1" s="36" t="s">
        <v>191</v>
      </c>
    </row>
    <row r="2" spans="1:12">
      <c r="A2" s="8" t="s">
        <v>83</v>
      </c>
      <c r="B2" s="8" t="s">
        <v>75</v>
      </c>
      <c r="C2" s="8">
        <v>1210</v>
      </c>
      <c r="D2" s="8" t="s">
        <v>132</v>
      </c>
      <c r="E2" s="8" t="s">
        <v>76</v>
      </c>
      <c r="F2" s="31">
        <f>EMCs!$B$13</f>
        <v>1.2445441802046733</v>
      </c>
      <c r="G2" s="31">
        <f>EMCs!$C$13</f>
        <v>0.21319951734720002</v>
      </c>
      <c r="H2" s="31">
        <f>ROCs!$B$11</f>
        <v>0.28818180815488864</v>
      </c>
      <c r="I2" s="8">
        <v>44.736235000000001</v>
      </c>
      <c r="J2" s="34">
        <f>Other!$C$7*H2*I2/12</f>
        <v>61.989846385677858</v>
      </c>
      <c r="K2" s="8">
        <f>ROUND(2.721*J2*F2,1)</f>
        <v>209.9</v>
      </c>
      <c r="L2" s="8">
        <f>ROUND((2.721*J2*G2)+(Other!$B$7*I2),1)</f>
        <v>44.5</v>
      </c>
    </row>
    <row r="3" spans="1:12">
      <c r="A3" s="8" t="s">
        <v>83</v>
      </c>
      <c r="B3" s="8" t="s">
        <v>75</v>
      </c>
      <c r="C3" s="8">
        <v>1210</v>
      </c>
      <c r="D3" s="8" t="s">
        <v>132</v>
      </c>
      <c r="E3" s="8" t="s">
        <v>106</v>
      </c>
      <c r="F3" s="31">
        <f>EMCs!$B$13</f>
        <v>1.2445441802046733</v>
      </c>
      <c r="G3" s="31">
        <f>EMCs!$C$13</f>
        <v>0.21319951734720002</v>
      </c>
      <c r="H3" s="31">
        <f>ROCs!$E$11</f>
        <v>0.28818180815488864</v>
      </c>
      <c r="I3" s="8">
        <v>0.82900399999999996</v>
      </c>
      <c r="J3" s="34">
        <f>Other!$C$7*H3*I3/12</f>
        <v>1.1487294496980465</v>
      </c>
      <c r="K3" s="8">
        <f t="shared" ref="K3:K10" si="0">ROUND(2.721*J3*F3,1)</f>
        <v>3.9</v>
      </c>
      <c r="L3" s="8">
        <f>ROUND((2.721*J3*G3)+(Other!$B$7*I3),1)</f>
        <v>0.8</v>
      </c>
    </row>
    <row r="4" spans="1:12">
      <c r="A4" s="8" t="s">
        <v>83</v>
      </c>
      <c r="B4" s="8" t="s">
        <v>75</v>
      </c>
      <c r="C4" s="8">
        <v>1400</v>
      </c>
      <c r="D4" s="8" t="s">
        <v>108</v>
      </c>
      <c r="E4" s="8" t="s">
        <v>76</v>
      </c>
      <c r="F4" s="31">
        <f>EMCs!$B$8</f>
        <v>0.70945030562392009</v>
      </c>
      <c r="G4" s="31">
        <f>EMCs!$C$8</f>
        <v>0.1167055461931156</v>
      </c>
      <c r="H4" s="31">
        <f>ROCs!$B$3</f>
        <v>0.43140989244743805</v>
      </c>
      <c r="I4" s="8">
        <v>11.687298</v>
      </c>
      <c r="J4" s="34">
        <f>Other!$C$7*H4*I4/12</f>
        <v>24.243693471046068</v>
      </c>
      <c r="K4" s="8">
        <f t="shared" si="0"/>
        <v>46.8</v>
      </c>
      <c r="L4" s="8">
        <f>ROUND((2.721*J4*G4)+(Other!$B$7*I4),1)</f>
        <v>9.9</v>
      </c>
    </row>
    <row r="5" spans="1:12">
      <c r="A5" s="8" t="s">
        <v>83</v>
      </c>
      <c r="B5" s="8" t="s">
        <v>75</v>
      </c>
      <c r="C5" s="8">
        <v>1400</v>
      </c>
      <c r="D5" s="8" t="s">
        <v>108</v>
      </c>
      <c r="E5" s="8" t="s">
        <v>106</v>
      </c>
      <c r="F5" s="31">
        <f>EMCs!$B$8</f>
        <v>0.70945030562392009</v>
      </c>
      <c r="G5" s="31">
        <f>EMCs!$C$8</f>
        <v>0.1167055461931156</v>
      </c>
      <c r="H5" s="31">
        <f>ROCs!$I$3</f>
        <v>0.43140989244743805</v>
      </c>
      <c r="I5" s="8">
        <v>0.101009</v>
      </c>
      <c r="J5" s="34">
        <f>Other!$C$7*H5*I5/12</f>
        <v>0.2095292884477569</v>
      </c>
      <c r="K5" s="8">
        <f t="shared" si="0"/>
        <v>0.4</v>
      </c>
      <c r="L5" s="8">
        <f>ROUND((2.721*J5*G5)+(Other!$B$7*I5),1)</f>
        <v>0.1</v>
      </c>
    </row>
    <row r="6" spans="1:12">
      <c r="A6" s="8" t="s">
        <v>83</v>
      </c>
      <c r="B6" s="8" t="s">
        <v>75</v>
      </c>
      <c r="C6" s="8">
        <v>1411</v>
      </c>
      <c r="D6" s="8" t="s">
        <v>175</v>
      </c>
      <c r="E6" s="8" t="s">
        <v>106</v>
      </c>
      <c r="F6" s="31">
        <f>EMCs!$B$4</f>
        <v>1.4429497741503459</v>
      </c>
      <c r="G6" s="31">
        <f>EMCs!$C$4</f>
        <v>0.22493527059566973</v>
      </c>
      <c r="H6" s="31">
        <f>ROCs!$I$3</f>
        <v>0.43140989244743805</v>
      </c>
      <c r="I6" s="8">
        <v>4.3600000000000003E-4</v>
      </c>
      <c r="J6" s="34">
        <f>Other!$C$7*H6*I6/12</f>
        <v>9.0442207885655746E-4</v>
      </c>
      <c r="K6" s="8">
        <f t="shared" si="0"/>
        <v>0</v>
      </c>
      <c r="L6" s="8">
        <f>ROUND((2.721*J6*G6)+(Other!$B$7*I6),1)</f>
        <v>0</v>
      </c>
    </row>
    <row r="7" spans="1:12">
      <c r="A7" s="8" t="s">
        <v>83</v>
      </c>
      <c r="B7" s="8" t="s">
        <v>75</v>
      </c>
      <c r="C7" s="8">
        <v>5110</v>
      </c>
      <c r="D7" s="8" t="s">
        <v>184</v>
      </c>
      <c r="E7" s="8" t="s">
        <v>76</v>
      </c>
      <c r="F7" s="31">
        <f>EMCs!$B$16</f>
        <v>0.50503242095262102</v>
      </c>
      <c r="G7" s="31">
        <f>EMCs!$C$16</f>
        <v>6.8458560616073402E-2</v>
      </c>
      <c r="H7" s="31">
        <f>ROCs!$B$15</f>
        <v>5.2632006878587441E-2</v>
      </c>
      <c r="I7" s="8">
        <v>8.4631999999999999E-2</v>
      </c>
      <c r="J7" s="34">
        <f>Other!$C$7*H7*I7/12</f>
        <v>2.1418009229564577E-2</v>
      </c>
      <c r="K7" s="8">
        <f t="shared" si="0"/>
        <v>0</v>
      </c>
      <c r="L7" s="8">
        <f>ROUND((2.721*J7*G7)+(Other!$B$7*I7),1)</f>
        <v>0</v>
      </c>
    </row>
    <row r="8" spans="1:12">
      <c r="A8" s="8" t="s">
        <v>83</v>
      </c>
      <c r="B8" s="8" t="s">
        <v>75</v>
      </c>
      <c r="C8" s="8">
        <v>5110</v>
      </c>
      <c r="D8" s="8" t="s">
        <v>184</v>
      </c>
      <c r="E8" s="8" t="s">
        <v>106</v>
      </c>
      <c r="F8" s="31">
        <f>EMCs!$B$16</f>
        <v>0.50503242095262102</v>
      </c>
      <c r="G8" s="31">
        <f>EMCs!$C$16</f>
        <v>6.8458560616073402E-2</v>
      </c>
      <c r="H8" s="31">
        <f>ROCs!$I$15</f>
        <v>5.2632006878587441E-2</v>
      </c>
      <c r="I8" s="8">
        <v>4.2854000000000003E-2</v>
      </c>
      <c r="J8" s="34">
        <f>Other!$C$7*H8*I8/12</f>
        <v>1.0845157476176393E-2</v>
      </c>
      <c r="K8" s="8">
        <f t="shared" si="0"/>
        <v>0</v>
      </c>
      <c r="L8" s="8">
        <f>ROUND((2.721*J8*G8)+(Other!$B$7*I8),1)</f>
        <v>0</v>
      </c>
    </row>
    <row r="9" spans="1:12">
      <c r="A9" s="8" t="s">
        <v>83</v>
      </c>
      <c r="B9" s="8" t="s">
        <v>75</v>
      </c>
      <c r="C9" s="8">
        <v>8140</v>
      </c>
      <c r="D9" s="8" t="s">
        <v>188</v>
      </c>
      <c r="E9" s="8" t="s">
        <v>76</v>
      </c>
      <c r="F9" s="31">
        <f>EMCs!$B$5</f>
        <v>0.98601567900273634</v>
      </c>
      <c r="G9" s="31">
        <f>EMCs!$C$5</f>
        <v>0.14343698414796333</v>
      </c>
      <c r="H9" s="31">
        <f>ROCs!$B$6</f>
        <v>0.44607782879065094</v>
      </c>
      <c r="I9" s="8">
        <v>0.81809299999999996</v>
      </c>
      <c r="J9" s="34">
        <f>Other!$C$7*H9*I9/12</f>
        <v>1.7547202256829575</v>
      </c>
      <c r="K9" s="8">
        <f t="shared" si="0"/>
        <v>4.7</v>
      </c>
      <c r="L9" s="8">
        <f>ROUND((2.721*J9*G9)+(Other!$B$7*I9),1)</f>
        <v>0.8</v>
      </c>
    </row>
    <row r="10" spans="1:12">
      <c r="A10" s="8" t="s">
        <v>83</v>
      </c>
      <c r="B10" s="8" t="s">
        <v>75</v>
      </c>
      <c r="C10" s="8">
        <v>8140</v>
      </c>
      <c r="D10" s="8" t="s">
        <v>188</v>
      </c>
      <c r="E10" s="8" t="s">
        <v>106</v>
      </c>
      <c r="F10" s="31">
        <f>EMCs!$B$5</f>
        <v>0.98601567900273634</v>
      </c>
      <c r="G10" s="31">
        <f>EMCs!$C$5</f>
        <v>0.14343698414796333</v>
      </c>
      <c r="H10" s="31">
        <f>ROCs!$I$6</f>
        <v>0.44607782879065094</v>
      </c>
      <c r="I10" s="8">
        <v>0.21914</v>
      </c>
      <c r="J10" s="34">
        <f>Other!$C$7*H10*I10/12</f>
        <v>0.47003139038735614</v>
      </c>
      <c r="K10" s="8">
        <f t="shared" si="0"/>
        <v>1.3</v>
      </c>
      <c r="L10" s="8">
        <f>ROUND((2.721*J10*G10)+(Other!$B$7*I10),1)</f>
        <v>0.2</v>
      </c>
    </row>
    <row r="11" spans="1:12">
      <c r="F11" s="31"/>
      <c r="G11" s="31"/>
      <c r="H11" s="31"/>
      <c r="I11" s="8">
        <f t="shared" ref="I11:K11" si="1">SUM(I2:I10)</f>
        <v>58.518700999999993</v>
      </c>
      <c r="J11" s="8">
        <f t="shared" si="1"/>
        <v>89.849717799724658</v>
      </c>
      <c r="K11" s="8">
        <f t="shared" si="1"/>
        <v>267</v>
      </c>
      <c r="L11">
        <f>SUM(L2:L10)</f>
        <v>56.3</v>
      </c>
    </row>
  </sheetData>
  <sortState ref="A2:F10">
    <sortCondition ref="C2:C10"/>
    <sortCondition ref="E2:E10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L17"/>
  <sheetViews>
    <sheetView workbookViewId="0">
      <selection activeCell="F5" sqref="F5:H6"/>
    </sheetView>
  </sheetViews>
  <sheetFormatPr defaultRowHeight="15"/>
  <cols>
    <col min="1" max="1" width="19" bestFit="1" customWidth="1"/>
    <col min="2" max="2" width="13.42578125" bestFit="1" customWidth="1"/>
    <col min="3" max="3" width="7.85546875" bestFit="1" customWidth="1"/>
    <col min="4" max="4" width="39.5703125" style="8" bestFit="1" customWidth="1"/>
    <col min="5" max="5" width="8.140625" bestFit="1" customWidth="1"/>
    <col min="6" max="8" width="8.140625" style="8" customWidth="1"/>
    <col min="9" max="9" width="11" bestFit="1" customWidth="1"/>
    <col min="10" max="10" width="13.5703125" customWidth="1"/>
  </cols>
  <sheetData>
    <row r="1" spans="1:12">
      <c r="A1" s="8" t="s">
        <v>71</v>
      </c>
      <c r="B1" s="8" t="s">
        <v>92</v>
      </c>
      <c r="C1" s="8" t="s">
        <v>72</v>
      </c>
      <c r="D1" s="8" t="s">
        <v>94</v>
      </c>
      <c r="E1" s="8" t="s">
        <v>73</v>
      </c>
      <c r="F1" s="8" t="s">
        <v>129</v>
      </c>
      <c r="G1" s="8" t="s">
        <v>130</v>
      </c>
      <c r="H1" s="8" t="s">
        <v>131</v>
      </c>
      <c r="I1" s="8" t="s">
        <v>99</v>
      </c>
      <c r="J1" s="35" t="s">
        <v>189</v>
      </c>
      <c r="K1" s="36" t="s">
        <v>190</v>
      </c>
      <c r="L1" s="36" t="s">
        <v>191</v>
      </c>
    </row>
    <row r="2" spans="1:12">
      <c r="A2" s="8" t="s">
        <v>84</v>
      </c>
      <c r="B2" s="8" t="s">
        <v>75</v>
      </c>
      <c r="C2" s="8">
        <v>1210</v>
      </c>
      <c r="D2" s="8" t="s">
        <v>132</v>
      </c>
      <c r="E2" s="8" t="s">
        <v>76</v>
      </c>
      <c r="F2" s="31">
        <f>EMCs!$B$13</f>
        <v>1.2445441802046733</v>
      </c>
      <c r="G2" s="31">
        <f>EMCs!$C$13</f>
        <v>0.21319951734720002</v>
      </c>
      <c r="H2" s="31">
        <f>ROCs!$B$11</f>
        <v>0.28818180815488864</v>
      </c>
      <c r="I2" s="8">
        <v>214.27357499999999</v>
      </c>
      <c r="J2" s="34">
        <f>Other!$C$7*H2*I2/12</f>
        <v>296.91336337892591</v>
      </c>
      <c r="K2" s="8">
        <f>ROUND(2.721*J2*F2,1)</f>
        <v>1005.5</v>
      </c>
      <c r="L2" s="8">
        <f>ROUND((2.721*J2*G2)+(Other!$B$7*I2),1)</f>
        <v>213.3</v>
      </c>
    </row>
    <row r="3" spans="1:12">
      <c r="A3" s="8" t="s">
        <v>84</v>
      </c>
      <c r="B3" s="8" t="s">
        <v>75</v>
      </c>
      <c r="C3" s="8">
        <v>1210</v>
      </c>
      <c r="D3" s="8" t="s">
        <v>132</v>
      </c>
      <c r="E3" s="8" t="s">
        <v>77</v>
      </c>
      <c r="F3" s="31">
        <f>EMCs!$B$13</f>
        <v>1.2445441802046733</v>
      </c>
      <c r="G3" s="31">
        <f>EMCs!$C$13</f>
        <v>0.21319951734720002</v>
      </c>
      <c r="H3" s="31">
        <f>ROCs!$F$11</f>
        <v>0.28818180815488864</v>
      </c>
      <c r="I3" s="8">
        <v>4.0550199999999998</v>
      </c>
      <c r="J3" s="34">
        <f>Other!$C$7*H3*I3/12</f>
        <v>5.6189365710112043</v>
      </c>
      <c r="K3" s="8">
        <f t="shared" ref="K3:K16" si="0">ROUND(2.721*J3*F3,1)</f>
        <v>19</v>
      </c>
      <c r="L3" s="8">
        <f>ROUND((2.721*J3*G3)+(Other!$B$7*I3),1)</f>
        <v>4</v>
      </c>
    </row>
    <row r="4" spans="1:12">
      <c r="A4" s="8" t="s">
        <v>84</v>
      </c>
      <c r="B4" s="8" t="s">
        <v>75</v>
      </c>
      <c r="C4" s="8">
        <v>1210</v>
      </c>
      <c r="D4" s="8" t="s">
        <v>132</v>
      </c>
      <c r="E4" s="8" t="s">
        <v>106</v>
      </c>
      <c r="F4" s="31">
        <f>EMCs!$B$13</f>
        <v>1.2445441802046733</v>
      </c>
      <c r="G4" s="31">
        <f>EMCs!$C$13</f>
        <v>0.21319951734720002</v>
      </c>
      <c r="H4" s="31">
        <f>ROCs!$E$11</f>
        <v>0.28818180815488864</v>
      </c>
      <c r="I4" s="8">
        <v>0.139955</v>
      </c>
      <c r="J4" s="34">
        <f>Other!$C$7*H4*I4/12</f>
        <v>0.19393203185085972</v>
      </c>
      <c r="K4" s="8">
        <f t="shared" si="0"/>
        <v>0.7</v>
      </c>
      <c r="L4" s="8">
        <f>ROUND((2.721*J4*G4)+(Other!$B$7*I4),1)</f>
        <v>0.1</v>
      </c>
    </row>
    <row r="5" spans="1:12">
      <c r="A5" s="8" t="s">
        <v>84</v>
      </c>
      <c r="B5" s="8" t="s">
        <v>75</v>
      </c>
      <c r="C5" s="8">
        <v>1310</v>
      </c>
      <c r="D5" s="8" t="s">
        <v>172</v>
      </c>
      <c r="E5" s="8" t="s">
        <v>76</v>
      </c>
      <c r="F5" s="31">
        <f>EMCs!$B$13</f>
        <v>1.2445441802046733</v>
      </c>
      <c r="G5" s="31">
        <f>EMCs!$C$13</f>
        <v>0.21319951734720002</v>
      </c>
      <c r="H5" s="31">
        <f>ROCs!$B$5</f>
        <v>0.39344582191206351</v>
      </c>
      <c r="I5" s="8">
        <v>21.652671000000002</v>
      </c>
      <c r="J5" s="34">
        <f>Other!$C$7*H5*I5/12</f>
        <v>40.962927044446772</v>
      </c>
      <c r="K5" s="8">
        <f t="shared" si="0"/>
        <v>138.69999999999999</v>
      </c>
      <c r="L5" s="8">
        <f>ROUND((2.721*J5*G5)+(Other!$B$7*I5),1)</f>
        <v>27.9</v>
      </c>
    </row>
    <row r="6" spans="1:12">
      <c r="A6" s="8" t="s">
        <v>84</v>
      </c>
      <c r="B6" s="8" t="s">
        <v>75</v>
      </c>
      <c r="C6" s="8">
        <v>1310</v>
      </c>
      <c r="D6" s="8" t="s">
        <v>172</v>
      </c>
      <c r="E6" s="8" t="s">
        <v>77</v>
      </c>
      <c r="F6" s="31">
        <f>EMCs!$B$13</f>
        <v>1.2445441802046733</v>
      </c>
      <c r="G6" s="31">
        <f>EMCs!$C$13</f>
        <v>0.21319951734720002</v>
      </c>
      <c r="H6" s="31">
        <f>ROCs!$F$5</f>
        <v>0.39344582191206351</v>
      </c>
      <c r="I6" s="8">
        <v>0.78314700000000004</v>
      </c>
      <c r="J6" s="34">
        <f>Other!$C$7*H6*I6/12</f>
        <v>1.4815721084053488</v>
      </c>
      <c r="K6" s="8">
        <f t="shared" si="0"/>
        <v>5</v>
      </c>
      <c r="L6" s="8">
        <f>ROUND((2.721*J6*G6)+(Other!$B$7*I6),1)</f>
        <v>1</v>
      </c>
    </row>
    <row r="7" spans="1:12">
      <c r="A7" s="8" t="s">
        <v>84</v>
      </c>
      <c r="B7" s="8" t="s">
        <v>75</v>
      </c>
      <c r="C7" s="8">
        <v>1330</v>
      </c>
      <c r="D7" s="8" t="s">
        <v>174</v>
      </c>
      <c r="E7" s="8" t="s">
        <v>76</v>
      </c>
      <c r="F7" s="31">
        <f>EMCs!$B$10</f>
        <v>1.3948514483453343</v>
      </c>
      <c r="G7" s="31">
        <f>EMCs!$C$10</f>
        <v>0.33903287162245876</v>
      </c>
      <c r="H7" s="31">
        <f>ROCs!$B$5</f>
        <v>0.39344582191206351</v>
      </c>
      <c r="I7" s="8">
        <v>2.741085</v>
      </c>
      <c r="J7" s="34">
        <f>Other!$C$7*H7*I7/12</f>
        <v>5.1856357526342762</v>
      </c>
      <c r="K7" s="8">
        <f t="shared" si="0"/>
        <v>19.7</v>
      </c>
      <c r="L7" s="8">
        <f>ROUND((2.721*J7*G7)+(Other!$B$7*I7),1)</f>
        <v>5.3</v>
      </c>
    </row>
    <row r="8" spans="1:12">
      <c r="A8" s="8" t="s">
        <v>84</v>
      </c>
      <c r="B8" s="8" t="s">
        <v>75</v>
      </c>
      <c r="C8" s="8">
        <v>1330</v>
      </c>
      <c r="D8" s="8" t="s">
        <v>174</v>
      </c>
      <c r="E8" s="8" t="s">
        <v>106</v>
      </c>
      <c r="F8" s="31">
        <f>EMCs!$B$10</f>
        <v>1.3948514483453343</v>
      </c>
      <c r="G8" s="31">
        <f>EMCs!$C$10</f>
        <v>0.33903287162245876</v>
      </c>
      <c r="H8" s="31">
        <f>ROCs!$F$5</f>
        <v>0.39344582191206351</v>
      </c>
      <c r="I8" s="8">
        <v>0.83246900000000001</v>
      </c>
      <c r="J8" s="34">
        <f>Other!$C$7*H8*I8/12</f>
        <v>1.5748803883716498</v>
      </c>
      <c r="K8" s="8">
        <f t="shared" si="0"/>
        <v>6</v>
      </c>
      <c r="L8" s="8">
        <f>ROUND((2.721*J8*G8)+(Other!$B$7*I8),1)</f>
        <v>1.6</v>
      </c>
    </row>
    <row r="9" spans="1:12">
      <c r="A9" s="8" t="s">
        <v>84</v>
      </c>
      <c r="B9" s="8" t="s">
        <v>75</v>
      </c>
      <c r="C9" s="8">
        <v>1400</v>
      </c>
      <c r="D9" s="8" t="s">
        <v>108</v>
      </c>
      <c r="E9" s="8" t="s">
        <v>76</v>
      </c>
      <c r="F9" s="31">
        <f>EMCs!$B$8</f>
        <v>0.70945030562392009</v>
      </c>
      <c r="G9" s="31">
        <f>EMCs!$C$8</f>
        <v>0.1167055461931156</v>
      </c>
      <c r="H9" s="31">
        <f>ROCs!$B$3</f>
        <v>0.43140989244743805</v>
      </c>
      <c r="I9" s="8">
        <v>24.158207000000001</v>
      </c>
      <c r="J9" s="34">
        <f>Other!$C$7*H9*I9/12</f>
        <v>50.112880266942746</v>
      </c>
      <c r="K9" s="8">
        <f t="shared" si="0"/>
        <v>96.7</v>
      </c>
      <c r="L9" s="8">
        <f>ROUND((2.721*J9*G9)+(Other!$B$7*I9),1)</f>
        <v>20.5</v>
      </c>
    </row>
    <row r="10" spans="1:12">
      <c r="A10" s="8" t="s">
        <v>84</v>
      </c>
      <c r="B10" s="8" t="s">
        <v>75</v>
      </c>
      <c r="C10" s="8">
        <v>1710</v>
      </c>
      <c r="D10" s="8" t="s">
        <v>116</v>
      </c>
      <c r="E10" s="8" t="s">
        <v>76</v>
      </c>
      <c r="F10" s="31">
        <f>EMCs!$B$7</f>
        <v>0.96797880682585713</v>
      </c>
      <c r="G10" s="31">
        <f>EMCs!$C$7</f>
        <v>0.12452938169209543</v>
      </c>
      <c r="H10" s="31">
        <f>ROCs!$B$12</f>
        <v>0.34081381503347608</v>
      </c>
      <c r="I10" s="8">
        <v>34.517645000000002</v>
      </c>
      <c r="J10" s="34">
        <f>Other!$C$7*H10*I10/12</f>
        <v>56.565667422075229</v>
      </c>
      <c r="K10" s="8">
        <f t="shared" si="0"/>
        <v>149</v>
      </c>
      <c r="L10" s="8">
        <f>ROUND((2.721*J10*G10)+(Other!$B$7*I10),1)</f>
        <v>25.8</v>
      </c>
    </row>
    <row r="11" spans="1:12">
      <c r="A11" s="8" t="s">
        <v>84</v>
      </c>
      <c r="B11" s="8" t="s">
        <v>75</v>
      </c>
      <c r="C11" s="8">
        <v>1710</v>
      </c>
      <c r="D11" s="8" t="s">
        <v>116</v>
      </c>
      <c r="E11" s="8" t="s">
        <v>77</v>
      </c>
      <c r="F11" s="31">
        <f>EMCs!$B$7</f>
        <v>0.96797880682585713</v>
      </c>
      <c r="G11" s="31">
        <f>EMCs!$C$7</f>
        <v>0.12452938169209543</v>
      </c>
      <c r="H11" s="31">
        <f>ROCs!$F$12</f>
        <v>0.34081381503347608</v>
      </c>
      <c r="I11" s="8">
        <v>1.96519</v>
      </c>
      <c r="J11" s="34">
        <f>Other!$C$7*H11*I11/12</f>
        <v>3.220448091438104</v>
      </c>
      <c r="K11" s="8">
        <f t="shared" si="0"/>
        <v>8.5</v>
      </c>
      <c r="L11" s="8">
        <f>ROUND((2.721*J11*G11)+(Other!$B$7*I11),1)</f>
        <v>1.5</v>
      </c>
    </row>
    <row r="12" spans="1:12">
      <c r="A12" s="8" t="s">
        <v>84</v>
      </c>
      <c r="B12" s="8" t="s">
        <v>75</v>
      </c>
      <c r="C12" s="8">
        <v>5110</v>
      </c>
      <c r="D12" s="8" t="s">
        <v>184</v>
      </c>
      <c r="E12" s="8" t="s">
        <v>76</v>
      </c>
      <c r="F12" s="31">
        <f>EMCs!$B$16</f>
        <v>0.50503242095262102</v>
      </c>
      <c r="G12" s="31">
        <f>EMCs!$C$16</f>
        <v>6.8458560616073402E-2</v>
      </c>
      <c r="H12" s="31">
        <f>ROCs!$B$15</f>
        <v>5.2632006878587441E-2</v>
      </c>
      <c r="I12" s="8">
        <v>0.368863</v>
      </c>
      <c r="J12" s="34">
        <f>Other!$C$7*H12*I12/12</f>
        <v>9.3348983108574535E-2</v>
      </c>
      <c r="K12" s="8">
        <f t="shared" si="0"/>
        <v>0.1</v>
      </c>
      <c r="L12" s="8">
        <f>ROUND((2.721*J12*G12)+(Other!$B$7*I12),1)</f>
        <v>0.1</v>
      </c>
    </row>
    <row r="13" spans="1:12">
      <c r="A13" s="8" t="s">
        <v>84</v>
      </c>
      <c r="B13" s="8" t="s">
        <v>75</v>
      </c>
      <c r="C13" s="8">
        <v>5110</v>
      </c>
      <c r="D13" s="8" t="s">
        <v>184</v>
      </c>
      <c r="E13" s="8" t="s">
        <v>77</v>
      </c>
      <c r="F13" s="31">
        <f>EMCs!$B$16</f>
        <v>0.50503242095262102</v>
      </c>
      <c r="G13" s="31">
        <f>EMCs!$C$16</f>
        <v>6.8458560616073402E-2</v>
      </c>
      <c r="H13" s="31">
        <f>ROCs!$F$15</f>
        <v>5.2632006878587441E-2</v>
      </c>
      <c r="I13" s="8">
        <v>0.43047400000000002</v>
      </c>
      <c r="J13" s="34">
        <f>Other!$C$7*H13*I13/12</f>
        <v>0.1089410164605301</v>
      </c>
      <c r="K13" s="8">
        <f t="shared" si="0"/>
        <v>0.1</v>
      </c>
      <c r="L13" s="8">
        <f>ROUND((2.721*J13*G13)+(Other!$B$7*I13),1)</f>
        <v>0.1</v>
      </c>
    </row>
    <row r="14" spans="1:12">
      <c r="A14" s="8" t="s">
        <v>84</v>
      </c>
      <c r="B14" s="8" t="s">
        <v>75</v>
      </c>
      <c r="C14" s="8">
        <v>5110</v>
      </c>
      <c r="D14" s="8" t="s">
        <v>184</v>
      </c>
      <c r="E14" s="8" t="s">
        <v>106</v>
      </c>
      <c r="F14" s="31">
        <f>EMCs!$B$16</f>
        <v>0.50503242095262102</v>
      </c>
      <c r="G14" s="31">
        <f>EMCs!$C$16</f>
        <v>6.8458560616073402E-2</v>
      </c>
      <c r="H14" s="31">
        <f>ROCs!$I$15</f>
        <v>5.2632006878587441E-2</v>
      </c>
      <c r="I14" s="8">
        <v>0.18926499999999999</v>
      </c>
      <c r="J14" s="34">
        <f>Other!$C$7*H14*I14/12</f>
        <v>4.7897716192853053E-2</v>
      </c>
      <c r="K14" s="8">
        <f t="shared" si="0"/>
        <v>0.1</v>
      </c>
      <c r="L14" s="8">
        <f>ROUND((2.721*J14*G14)+(Other!$B$7*I14),1)</f>
        <v>0</v>
      </c>
    </row>
    <row r="15" spans="1:12">
      <c r="A15" s="8" t="s">
        <v>84</v>
      </c>
      <c r="B15" s="8" t="s">
        <v>75</v>
      </c>
      <c r="C15" s="8">
        <v>5300</v>
      </c>
      <c r="D15" s="8" t="s">
        <v>199</v>
      </c>
      <c r="E15" s="8" t="s">
        <v>76</v>
      </c>
      <c r="F15" s="31">
        <f>EMCs!$B$16</f>
        <v>0.50503242095262102</v>
      </c>
      <c r="G15" s="31">
        <f>EMCs!$C$16</f>
        <v>6.8458560616073402E-2</v>
      </c>
      <c r="H15" s="31">
        <f>ROCs!$B$15</f>
        <v>5.2632006878587441E-2</v>
      </c>
      <c r="I15" s="8">
        <v>1.64801</v>
      </c>
      <c r="J15" s="34">
        <f>Other!$C$7*H15*I15/12</f>
        <v>0.41706557082917478</v>
      </c>
      <c r="K15" s="8">
        <f t="shared" si="0"/>
        <v>0.6</v>
      </c>
      <c r="L15" s="8">
        <f>ROUND((2.721*J15*G15)+(Other!$B$7*I15),1)</f>
        <v>0.4</v>
      </c>
    </row>
    <row r="16" spans="1:12">
      <c r="A16" s="8" t="s">
        <v>84</v>
      </c>
      <c r="B16" s="8" t="s">
        <v>75</v>
      </c>
      <c r="C16" s="8">
        <v>5300</v>
      </c>
      <c r="D16" s="8" t="s">
        <v>199</v>
      </c>
      <c r="E16" s="8" t="s">
        <v>106</v>
      </c>
      <c r="F16" s="31">
        <f>EMCs!$B$16</f>
        <v>0.50503242095262102</v>
      </c>
      <c r="G16" s="31">
        <f>EMCs!$C$16</f>
        <v>6.8458560616073402E-2</v>
      </c>
      <c r="H16" s="31">
        <f>ROCs!$I$15</f>
        <v>5.2632006878587441E-2</v>
      </c>
      <c r="I16" s="8">
        <v>1.8604849999999999</v>
      </c>
      <c r="J16" s="34">
        <f>Other!$C$7*H16*I16/12</f>
        <v>0.47083709355168796</v>
      </c>
      <c r="K16" s="8">
        <f t="shared" si="0"/>
        <v>0.6</v>
      </c>
      <c r="L16" s="8">
        <f>ROUND((2.721*J16*G16)+(Other!$B$7*I16),1)</f>
        <v>0.4</v>
      </c>
    </row>
    <row r="17" spans="9:12">
      <c r="I17" s="34">
        <f>SUM(I2:I16)</f>
        <v>309.61606099999995</v>
      </c>
      <c r="J17" s="34">
        <f>SUM(J2:J16)</f>
        <v>462.96833343624485</v>
      </c>
      <c r="K17">
        <f>SUM(K2:K16)</f>
        <v>1450.2999999999997</v>
      </c>
      <c r="L17">
        <f>SUM(L2:L16)</f>
        <v>302.00000000000006</v>
      </c>
    </row>
  </sheetData>
  <sortState ref="A2:F16">
    <sortCondition ref="C2:C16"/>
    <sortCondition ref="E2:E16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L62"/>
  <sheetViews>
    <sheetView workbookViewId="0">
      <pane ySplit="1" topLeftCell="A35" activePane="bottomLeft" state="frozen"/>
      <selection pane="bottomLeft" activeCell="F29" sqref="F29:H32"/>
    </sheetView>
  </sheetViews>
  <sheetFormatPr defaultColWidth="9" defaultRowHeight="15"/>
  <cols>
    <col min="1" max="1" width="20.7109375" bestFit="1" customWidth="1"/>
    <col min="2" max="2" width="13.42578125" bestFit="1" customWidth="1"/>
    <col min="3" max="3" width="7.85546875" bestFit="1" customWidth="1"/>
    <col min="4" max="4" width="43.42578125" style="8" bestFit="1" customWidth="1"/>
    <col min="5" max="5" width="8.140625" bestFit="1" customWidth="1"/>
    <col min="6" max="8" width="8.140625" style="31" customWidth="1"/>
    <col min="9" max="9" width="11" bestFit="1" customWidth="1"/>
    <col min="10" max="10" width="12.42578125" customWidth="1"/>
  </cols>
  <sheetData>
    <row r="1" spans="1:12">
      <c r="A1" s="8" t="s">
        <v>71</v>
      </c>
      <c r="B1" s="8" t="s">
        <v>92</v>
      </c>
      <c r="C1" s="8" t="s">
        <v>72</v>
      </c>
      <c r="D1" s="8" t="s">
        <v>94</v>
      </c>
      <c r="E1" s="8" t="s">
        <v>73</v>
      </c>
      <c r="F1" s="31" t="s">
        <v>129</v>
      </c>
      <c r="G1" s="31" t="s">
        <v>130</v>
      </c>
      <c r="H1" s="31" t="s">
        <v>131</v>
      </c>
      <c r="I1" s="8" t="s">
        <v>99</v>
      </c>
      <c r="J1" s="35" t="s">
        <v>189</v>
      </c>
      <c r="K1" s="36" t="s">
        <v>190</v>
      </c>
      <c r="L1" s="36" t="s">
        <v>191</v>
      </c>
    </row>
    <row r="2" spans="1:12">
      <c r="A2" s="8" t="s">
        <v>85</v>
      </c>
      <c r="B2" s="8" t="s">
        <v>80</v>
      </c>
      <c r="C2" s="8">
        <v>1210</v>
      </c>
      <c r="D2" s="8" t="s">
        <v>132</v>
      </c>
      <c r="E2" s="8" t="s">
        <v>76</v>
      </c>
      <c r="F2" s="31">
        <f>EMCs!$B$13</f>
        <v>1.2445441802046733</v>
      </c>
      <c r="G2" s="31">
        <f>EMCs!$C$13</f>
        <v>0.21319951734720002</v>
      </c>
      <c r="H2" s="31">
        <f>ROCs!$B$11</f>
        <v>0.28818180815488864</v>
      </c>
      <c r="I2" s="8">
        <v>293.78752600000001</v>
      </c>
      <c r="J2" s="34">
        <f>Other!$C$2*H2*I2/12</f>
        <v>358.41186659719938</v>
      </c>
      <c r="K2" s="8">
        <f>ROUND(2.721*J2*F2,1)</f>
        <v>1213.7</v>
      </c>
      <c r="L2" s="8">
        <f>ROUND((2.721*J2*G2)+(Other!$B$2*I2),1)</f>
        <v>271.60000000000002</v>
      </c>
    </row>
    <row r="3" spans="1:12">
      <c r="A3" s="8" t="s">
        <v>85</v>
      </c>
      <c r="B3" s="8" t="s">
        <v>80</v>
      </c>
      <c r="C3" s="8">
        <v>1210</v>
      </c>
      <c r="D3" s="8" t="s">
        <v>132</v>
      </c>
      <c r="E3" s="8" t="s">
        <v>77</v>
      </c>
      <c r="F3" s="31">
        <f>EMCs!$B$13</f>
        <v>1.2445441802046733</v>
      </c>
      <c r="G3" s="31">
        <f>EMCs!$C$13</f>
        <v>0.21319951734720002</v>
      </c>
      <c r="H3" s="31">
        <f>ROCs!$F$11</f>
        <v>0.28818180815488864</v>
      </c>
      <c r="I3" s="8">
        <v>16.607633</v>
      </c>
      <c r="J3" s="34">
        <f>Other!$C$2*H3*I3/12</f>
        <v>20.260808293444175</v>
      </c>
      <c r="K3" s="8">
        <f t="shared" ref="K3:K61" si="0">ROUND(2.721*J3*F3,1)</f>
        <v>68.599999999999994</v>
      </c>
      <c r="L3" s="8">
        <f>ROUND((2.721*J3*G3)+(Other!$B$2*I3),1)</f>
        <v>15.4</v>
      </c>
    </row>
    <row r="4" spans="1:12">
      <c r="A4" s="8" t="s">
        <v>85</v>
      </c>
      <c r="B4" s="8" t="s">
        <v>80</v>
      </c>
      <c r="C4" s="8">
        <v>1210</v>
      </c>
      <c r="D4" s="8" t="s">
        <v>132</v>
      </c>
      <c r="E4" s="8" t="s">
        <v>78</v>
      </c>
      <c r="F4" s="31">
        <f>EMCs!$B$13</f>
        <v>1.2445441802046733</v>
      </c>
      <c r="G4" s="31">
        <f>EMCs!$C$13</f>
        <v>0.21319951734720002</v>
      </c>
      <c r="H4" s="31">
        <f>ROCs!$H$11</f>
        <v>0.28818180815488864</v>
      </c>
      <c r="I4" s="8">
        <v>4.675319</v>
      </c>
      <c r="J4" s="34">
        <f>Other!$C$2*H4*I4/12</f>
        <v>5.7037473052118344</v>
      </c>
      <c r="K4" s="8">
        <f t="shared" si="0"/>
        <v>19.3</v>
      </c>
      <c r="L4" s="8">
        <f>ROUND((2.721*J4*G4)+(Other!$B$2*I4),1)</f>
        <v>4.3</v>
      </c>
    </row>
    <row r="5" spans="1:12">
      <c r="A5" s="8" t="s">
        <v>85</v>
      </c>
      <c r="B5" s="8" t="s">
        <v>80</v>
      </c>
      <c r="C5" s="8">
        <v>1210</v>
      </c>
      <c r="D5" s="8" t="s">
        <v>132</v>
      </c>
      <c r="E5" s="8" t="s">
        <v>32</v>
      </c>
      <c r="F5" s="31">
        <f>EMCs!$B$13</f>
        <v>1.2445441802046733</v>
      </c>
      <c r="G5" s="31">
        <f>EMCs!$C$13</f>
        <v>0.21319951734720002</v>
      </c>
      <c r="H5" s="31">
        <f>ROCs!$E$11</f>
        <v>0.28818180815488864</v>
      </c>
      <c r="I5" s="8">
        <v>7.2234749999999996</v>
      </c>
      <c r="J5" s="34">
        <f>Other!$C$2*H5*I5/12</f>
        <v>8.8124203002009178</v>
      </c>
      <c r="K5" s="8">
        <f t="shared" si="0"/>
        <v>29.8</v>
      </c>
      <c r="L5" s="8">
        <f>ROUND((2.721*J5*G5)+(Other!$B$2*I5),1)</f>
        <v>6.7</v>
      </c>
    </row>
    <row r="6" spans="1:12">
      <c r="A6" s="8" t="s">
        <v>85</v>
      </c>
      <c r="B6" s="8" t="s">
        <v>80</v>
      </c>
      <c r="C6" s="8">
        <v>1310</v>
      </c>
      <c r="D6" s="8" t="s">
        <v>172</v>
      </c>
      <c r="E6" s="8" t="s">
        <v>77</v>
      </c>
      <c r="F6" s="31">
        <f>EMCs!$B$13</f>
        <v>1.2445441802046733</v>
      </c>
      <c r="G6" s="31">
        <f>EMCs!$C$13</f>
        <v>0.21319951734720002</v>
      </c>
      <c r="H6" s="31">
        <f>ROCs!$F$5</f>
        <v>0.39344582191206351</v>
      </c>
      <c r="I6" s="8">
        <v>17.060668</v>
      </c>
      <c r="J6" s="34">
        <f>Other!$C$2*H6*I6/12</f>
        <v>28.416032168028753</v>
      </c>
      <c r="K6" s="8">
        <f t="shared" si="0"/>
        <v>96.2</v>
      </c>
      <c r="L6" s="8">
        <f>ROUND((2.721*J6*G6)+(Other!$B$2*I6),1)</f>
        <v>20.2</v>
      </c>
    </row>
    <row r="7" spans="1:12">
      <c r="A7" s="8" t="s">
        <v>85</v>
      </c>
      <c r="B7" s="8" t="s">
        <v>80</v>
      </c>
      <c r="C7" s="8">
        <v>1330</v>
      </c>
      <c r="D7" s="8" t="s">
        <v>174</v>
      </c>
      <c r="E7" s="8" t="s">
        <v>76</v>
      </c>
      <c r="F7" s="31">
        <f>EMCs!$B$10</f>
        <v>1.3948514483453343</v>
      </c>
      <c r="G7" s="31">
        <f>EMCs!$C$10</f>
        <v>0.33903287162245876</v>
      </c>
      <c r="H7" s="31">
        <f>ROCs!$B$5</f>
        <v>0.39344582191206351</v>
      </c>
      <c r="I7" s="8">
        <v>68.182226</v>
      </c>
      <c r="J7" s="34">
        <f>Other!$C$2*H7*I7/12</f>
        <v>113.56345058140788</v>
      </c>
      <c r="K7" s="8">
        <f t="shared" si="0"/>
        <v>431</v>
      </c>
      <c r="L7" s="8">
        <f>ROUND((2.721*J7*G7)+(Other!$B$2*I7),1)</f>
        <v>119.5</v>
      </c>
    </row>
    <row r="8" spans="1:12">
      <c r="A8" s="8" t="s">
        <v>85</v>
      </c>
      <c r="B8" s="8" t="s">
        <v>80</v>
      </c>
      <c r="C8" s="8">
        <v>1330</v>
      </c>
      <c r="D8" s="8" t="s">
        <v>174</v>
      </c>
      <c r="E8" s="8" t="s">
        <v>77</v>
      </c>
      <c r="F8" s="31">
        <f>EMCs!$B$10</f>
        <v>1.3948514483453343</v>
      </c>
      <c r="G8" s="31">
        <f>EMCs!$C$10</f>
        <v>0.33903287162245876</v>
      </c>
      <c r="H8" s="31">
        <f>ROCs!$F$5</f>
        <v>0.39344582191206351</v>
      </c>
      <c r="I8" s="8">
        <v>12.754723</v>
      </c>
      <c r="J8" s="34">
        <f>Other!$C$2*H8*I8/12</f>
        <v>21.244104806581799</v>
      </c>
      <c r="K8" s="8">
        <f t="shared" si="0"/>
        <v>80.599999999999994</v>
      </c>
      <c r="L8" s="8">
        <f>ROUND((2.721*J8*G8)+(Other!$B$2*I8),1)</f>
        <v>22.4</v>
      </c>
    </row>
    <row r="9" spans="1:12">
      <c r="A9" s="8" t="s">
        <v>85</v>
      </c>
      <c r="B9" s="8" t="s">
        <v>80</v>
      </c>
      <c r="C9" s="8">
        <v>1330</v>
      </c>
      <c r="D9" s="8" t="s">
        <v>174</v>
      </c>
      <c r="E9" s="8" t="s">
        <v>32</v>
      </c>
      <c r="F9" s="31">
        <f>EMCs!$B$10</f>
        <v>1.3948514483453343</v>
      </c>
      <c r="G9" s="31">
        <f>EMCs!$C$10</f>
        <v>0.33903287162245876</v>
      </c>
      <c r="H9" s="31">
        <f>ROCs!$F$5</f>
        <v>0.39344582191206351</v>
      </c>
      <c r="I9" s="8">
        <v>0.82127700000000003</v>
      </c>
      <c r="J9" s="34">
        <f>Other!$C$2*H9*I9/12</f>
        <v>1.3679085514624723</v>
      </c>
      <c r="K9" s="8">
        <f t="shared" si="0"/>
        <v>5.2</v>
      </c>
      <c r="L9" s="8">
        <f>ROUND((2.721*J9*G9)+(Other!$B$2*I9),1)</f>
        <v>1.4</v>
      </c>
    </row>
    <row r="10" spans="1:12">
      <c r="A10" s="8" t="s">
        <v>85</v>
      </c>
      <c r="B10" s="8" t="s">
        <v>80</v>
      </c>
      <c r="C10" s="8">
        <v>1400</v>
      </c>
      <c r="D10" s="8" t="s">
        <v>108</v>
      </c>
      <c r="E10" s="8" t="s">
        <v>76</v>
      </c>
      <c r="F10" s="31">
        <f>EMCs!$B$8</f>
        <v>0.70945030562392009</v>
      </c>
      <c r="G10" s="31">
        <f>EMCs!$C$8</f>
        <v>0.1167055461931156</v>
      </c>
      <c r="H10" s="31">
        <f>ROCs!$B$3</f>
        <v>0.43140989244743805</v>
      </c>
      <c r="I10" s="8">
        <v>3.7626759999999999</v>
      </c>
      <c r="J10" s="34">
        <f>Other!$C$2*H10*I10/12</f>
        <v>6.871782245208955</v>
      </c>
      <c r="K10" s="8">
        <f t="shared" si="0"/>
        <v>13.3</v>
      </c>
      <c r="L10" s="8">
        <f>ROUND((2.721*J10*G10)+(Other!$B$2*I10),1)</f>
        <v>3</v>
      </c>
    </row>
    <row r="11" spans="1:12">
      <c r="A11" s="8" t="s">
        <v>85</v>
      </c>
      <c r="B11" s="8" t="s">
        <v>80</v>
      </c>
      <c r="C11" s="8">
        <v>1400</v>
      </c>
      <c r="D11" s="8" t="s">
        <v>108</v>
      </c>
      <c r="E11" s="8" t="s">
        <v>77</v>
      </c>
      <c r="F11" s="31">
        <f>EMCs!$B$8</f>
        <v>0.70945030562392009</v>
      </c>
      <c r="G11" s="31">
        <f>EMCs!$C$8</f>
        <v>0.1167055461931156</v>
      </c>
      <c r="H11" s="31">
        <f>ROCs!$F$3</f>
        <v>0.43140989244743805</v>
      </c>
      <c r="I11" s="8">
        <v>21.911480000000001</v>
      </c>
      <c r="J11" s="34">
        <f>Other!$C$2*H11*I11/12</f>
        <v>40.016977074361741</v>
      </c>
      <c r="K11" s="8">
        <f t="shared" si="0"/>
        <v>77.2</v>
      </c>
      <c r="L11" s="8">
        <f>ROUND((2.721*J11*G11)+(Other!$B$2*I11),1)</f>
        <v>17.5</v>
      </c>
    </row>
    <row r="12" spans="1:12">
      <c r="A12" s="8" t="s">
        <v>85</v>
      </c>
      <c r="B12" s="8" t="s">
        <v>80</v>
      </c>
      <c r="C12" s="8">
        <v>1400</v>
      </c>
      <c r="D12" s="8" t="s">
        <v>108</v>
      </c>
      <c r="E12" s="8" t="s">
        <v>32</v>
      </c>
      <c r="F12" s="31">
        <f>EMCs!$B$8</f>
        <v>0.70945030562392009</v>
      </c>
      <c r="G12" s="31">
        <f>EMCs!$C$8</f>
        <v>0.1167055461931156</v>
      </c>
      <c r="H12" s="31">
        <f>ROCs!$I$3</f>
        <v>0.43140989244743805</v>
      </c>
      <c r="I12" s="8">
        <v>2.3347920000000002</v>
      </c>
      <c r="J12" s="34">
        <f>Other!$C$2*H12*I12/12</f>
        <v>4.2640350144035546</v>
      </c>
      <c r="K12" s="8">
        <f t="shared" si="0"/>
        <v>8.1999999999999993</v>
      </c>
      <c r="L12" s="8">
        <f>ROUND((2.721*J12*G12)+(Other!$B$2*I12),1)</f>
        <v>1.9</v>
      </c>
    </row>
    <row r="13" spans="1:12">
      <c r="A13" s="8" t="s">
        <v>85</v>
      </c>
      <c r="B13" s="8" t="s">
        <v>80</v>
      </c>
      <c r="C13" s="8">
        <v>1411</v>
      </c>
      <c r="D13" s="8" t="s">
        <v>175</v>
      </c>
      <c r="E13" s="8" t="s">
        <v>76</v>
      </c>
      <c r="F13" s="31">
        <f>EMCs!$B$4</f>
        <v>1.4429497741503459</v>
      </c>
      <c r="G13" s="31">
        <f>EMCs!$C$4</f>
        <v>0.22493527059566973</v>
      </c>
      <c r="H13" s="31">
        <f>ROCs!$B$3</f>
        <v>0.43140989244743805</v>
      </c>
      <c r="I13" s="8">
        <v>14.728363</v>
      </c>
      <c r="J13" s="34">
        <f>Other!$C$2*H13*I13/12</f>
        <v>26.898437007170561</v>
      </c>
      <c r="K13" s="8">
        <f t="shared" si="0"/>
        <v>105.6</v>
      </c>
      <c r="L13" s="8">
        <f>ROUND((2.721*J13*G13)+(Other!$B$2*I13),1)</f>
        <v>19.7</v>
      </c>
    </row>
    <row r="14" spans="1:12">
      <c r="A14" s="8" t="s">
        <v>85</v>
      </c>
      <c r="B14" s="8" t="s">
        <v>80</v>
      </c>
      <c r="C14" s="8">
        <v>1411</v>
      </c>
      <c r="D14" s="8" t="s">
        <v>175</v>
      </c>
      <c r="E14" s="8" t="s">
        <v>77</v>
      </c>
      <c r="F14" s="31">
        <f>EMCs!$B$4</f>
        <v>1.4429497741503459</v>
      </c>
      <c r="G14" s="31">
        <f>EMCs!$C$4</f>
        <v>0.22493527059566973</v>
      </c>
      <c r="H14" s="31">
        <f>ROCs!$F$3</f>
        <v>0.43140989244743805</v>
      </c>
      <c r="I14" s="8">
        <v>182.10192499999999</v>
      </c>
      <c r="J14" s="34">
        <f>Other!$C$2*H14*I14/12</f>
        <v>332.57308761992073</v>
      </c>
      <c r="K14" s="8">
        <f t="shared" si="0"/>
        <v>1305.8</v>
      </c>
      <c r="L14" s="8">
        <f>ROUND((2.721*J14*G14)+(Other!$B$2*I14),1)</f>
        <v>243</v>
      </c>
    </row>
    <row r="15" spans="1:12">
      <c r="A15" s="8" t="s">
        <v>85</v>
      </c>
      <c r="B15" s="8" t="s">
        <v>80</v>
      </c>
      <c r="C15" s="8">
        <v>1411</v>
      </c>
      <c r="D15" s="8" t="s">
        <v>175</v>
      </c>
      <c r="E15" s="8" t="s">
        <v>32</v>
      </c>
      <c r="F15" s="31">
        <f>EMCs!$B$4</f>
        <v>1.4429497741503459</v>
      </c>
      <c r="G15" s="31">
        <f>EMCs!$C$4</f>
        <v>0.22493527059566973</v>
      </c>
      <c r="H15" s="31">
        <f>ROCs!$I$3</f>
        <v>0.43140989244743805</v>
      </c>
      <c r="I15" s="8">
        <v>8.8155070000000002</v>
      </c>
      <c r="J15" s="34">
        <f>Other!$C$2*H15*I15/12</f>
        <v>16.099776989864463</v>
      </c>
      <c r="K15" s="8">
        <f t="shared" si="0"/>
        <v>63.2</v>
      </c>
      <c r="L15" s="8">
        <f>ROUND((2.721*J15*G15)+(Other!$B$2*I15),1)</f>
        <v>11.8</v>
      </c>
    </row>
    <row r="16" spans="1:12">
      <c r="A16" s="8" t="s">
        <v>85</v>
      </c>
      <c r="B16" s="8" t="s">
        <v>80</v>
      </c>
      <c r="C16" s="8">
        <v>1550</v>
      </c>
      <c r="D16" s="8" t="s">
        <v>176</v>
      </c>
      <c r="E16" s="8" t="s">
        <v>76</v>
      </c>
      <c r="F16" s="31">
        <f>EMCs!$B$6</f>
        <v>0.72147488707517293</v>
      </c>
      <c r="G16" s="31">
        <f>EMCs!$C$6</f>
        <v>0.16951643581122938</v>
      </c>
      <c r="H16" s="31">
        <f>ROCs!$B$12</f>
        <v>0.34081381503347608</v>
      </c>
      <c r="I16" s="8">
        <v>3.480861</v>
      </c>
      <c r="J16" s="34">
        <f>Other!$C$2*H16*I16/12</f>
        <v>5.0221113553475849</v>
      </c>
      <c r="K16" s="8">
        <f t="shared" si="0"/>
        <v>9.9</v>
      </c>
      <c r="L16" s="8">
        <f>ROUND((2.721*J16*G16)+(Other!$B$2*I16),1)</f>
        <v>3.1</v>
      </c>
    </row>
    <row r="17" spans="1:12">
      <c r="A17" s="8" t="s">
        <v>85</v>
      </c>
      <c r="B17" s="8" t="s">
        <v>80</v>
      </c>
      <c r="C17" s="8">
        <v>1550</v>
      </c>
      <c r="D17" s="8" t="s">
        <v>176</v>
      </c>
      <c r="E17" s="8" t="s">
        <v>32</v>
      </c>
      <c r="F17" s="31">
        <f>EMCs!$B$6</f>
        <v>0.72147488707517293</v>
      </c>
      <c r="G17" s="31">
        <f>EMCs!$C$6</f>
        <v>0.16951643581122938</v>
      </c>
      <c r="H17" s="31">
        <f>ROCs!$I$12</f>
        <v>0.34081381503347608</v>
      </c>
      <c r="I17" s="8">
        <v>4.4668279999999996</v>
      </c>
      <c r="J17" s="34">
        <f>Other!$C$2*H17*I17/12</f>
        <v>6.4446433285283549</v>
      </c>
      <c r="K17" s="8">
        <f t="shared" si="0"/>
        <v>12.7</v>
      </c>
      <c r="L17" s="8">
        <f>ROUND((2.721*J17*G17)+(Other!$B$2*I17),1)</f>
        <v>3.9</v>
      </c>
    </row>
    <row r="18" spans="1:12">
      <c r="A18" s="8" t="s">
        <v>85</v>
      </c>
      <c r="B18" s="8" t="s">
        <v>80</v>
      </c>
      <c r="C18" s="8">
        <v>1700</v>
      </c>
      <c r="D18" s="8" t="s">
        <v>124</v>
      </c>
      <c r="E18" s="8" t="s">
        <v>76</v>
      </c>
      <c r="F18" s="31">
        <f>EMCs!$B$7</f>
        <v>0.96797880682585713</v>
      </c>
      <c r="G18" s="31">
        <f>EMCs!$C$7</f>
        <v>0.12452938169209543</v>
      </c>
      <c r="H18" s="31">
        <f>ROCs!$B$12</f>
        <v>0.34081381503347608</v>
      </c>
      <c r="I18" s="8">
        <v>5.4506269999999999</v>
      </c>
      <c r="J18" s="34">
        <f>Other!$C$2*H18*I18/12</f>
        <v>7.8640473579565926</v>
      </c>
      <c r="K18" s="8">
        <f t="shared" si="0"/>
        <v>20.7</v>
      </c>
      <c r="L18" s="8">
        <f>ROUND((2.721*J18*G18)+(Other!$B$2*I18),1)</f>
        <v>3.8</v>
      </c>
    </row>
    <row r="19" spans="1:12">
      <c r="A19" s="8" t="s">
        <v>85</v>
      </c>
      <c r="B19" s="8" t="s">
        <v>80</v>
      </c>
      <c r="C19" s="8">
        <v>1700</v>
      </c>
      <c r="D19" s="8" t="s">
        <v>124</v>
      </c>
      <c r="E19" s="8" t="s">
        <v>77</v>
      </c>
      <c r="F19" s="31">
        <f>EMCs!$B$7</f>
        <v>0.96797880682585713</v>
      </c>
      <c r="G19" s="31">
        <f>EMCs!$C$7</f>
        <v>0.12452938169209543</v>
      </c>
      <c r="H19" s="31">
        <f>ROCs!$F$12</f>
        <v>0.34081381503347608</v>
      </c>
      <c r="I19" s="8">
        <v>11.475752</v>
      </c>
      <c r="J19" s="34">
        <f>Other!$C$2*H19*I19/12</f>
        <v>16.556968069208384</v>
      </c>
      <c r="K19" s="8">
        <f t="shared" si="0"/>
        <v>43.6</v>
      </c>
      <c r="L19" s="8">
        <f>ROUND((2.721*J19*G19)+(Other!$B$2*I19),1)</f>
        <v>8.1</v>
      </c>
    </row>
    <row r="20" spans="1:12">
      <c r="A20" s="8" t="s">
        <v>85</v>
      </c>
      <c r="B20" s="8" t="s">
        <v>80</v>
      </c>
      <c r="C20" s="8">
        <v>1820</v>
      </c>
      <c r="D20" s="8" t="s">
        <v>193</v>
      </c>
      <c r="E20" s="8" t="s">
        <v>76</v>
      </c>
      <c r="F20" s="31">
        <f>EMCs!$B$11</f>
        <v>2.0141173930848577</v>
      </c>
      <c r="G20" s="31">
        <f>EMCs!$C$11</f>
        <v>0.28687396829592665</v>
      </c>
      <c r="H20" s="31">
        <f>ROCs!$B$4</f>
        <v>0.28904462793978353</v>
      </c>
      <c r="I20" s="8">
        <v>43.028139000000003</v>
      </c>
      <c r="J20" s="34">
        <f>Other!$C$2*H20*I20/12</f>
        <v>52.650188612697626</v>
      </c>
      <c r="K20" s="8">
        <f t="shared" si="0"/>
        <v>288.5</v>
      </c>
      <c r="L20" s="8">
        <f>ROUND((2.721*J20*G20)+(Other!$B$2*I20),1)</f>
        <v>50.4</v>
      </c>
    </row>
    <row r="21" spans="1:12">
      <c r="A21" s="8" t="s">
        <v>85</v>
      </c>
      <c r="B21" s="8" t="s">
        <v>80</v>
      </c>
      <c r="C21" s="8">
        <v>1820</v>
      </c>
      <c r="D21" s="8" t="s">
        <v>193</v>
      </c>
      <c r="E21" s="8" t="s">
        <v>77</v>
      </c>
      <c r="F21" s="31">
        <f>EMCs!$B$11</f>
        <v>2.0141173930848577</v>
      </c>
      <c r="G21" s="31">
        <f>EMCs!$C$11</f>
        <v>0.28687396829592665</v>
      </c>
      <c r="H21" s="31">
        <f>ROCs!$F$4</f>
        <v>0.28904462793978353</v>
      </c>
      <c r="I21" s="8">
        <v>30.743853000000001</v>
      </c>
      <c r="J21" s="34">
        <f>Other!$C$2*H21*I21/12</f>
        <v>37.618862836039682</v>
      </c>
      <c r="K21" s="8">
        <f t="shared" si="0"/>
        <v>206.2</v>
      </c>
      <c r="L21" s="8">
        <f>ROUND((2.721*J21*G21)+(Other!$B$2*I21),1)</f>
        <v>36</v>
      </c>
    </row>
    <row r="22" spans="1:12">
      <c r="A22" s="8" t="s">
        <v>85</v>
      </c>
      <c r="B22" s="8" t="s">
        <v>80</v>
      </c>
      <c r="C22" s="8">
        <v>1820</v>
      </c>
      <c r="D22" s="8" t="s">
        <v>193</v>
      </c>
      <c r="E22" s="8" t="s">
        <v>32</v>
      </c>
      <c r="F22" s="31">
        <f>EMCs!$B$11</f>
        <v>2.0141173930848577</v>
      </c>
      <c r="G22" s="31">
        <f>EMCs!$C$11</f>
        <v>0.28687396829592665</v>
      </c>
      <c r="H22" s="31">
        <f>ROCs!$I$4</f>
        <v>0.28904462793978353</v>
      </c>
      <c r="I22" s="8">
        <v>2.4594000000000001E-2</v>
      </c>
      <c r="J22" s="34">
        <f>Other!$C$2*H22*I22/12</f>
        <v>3.0093765820099386E-2</v>
      </c>
      <c r="K22" s="8">
        <f t="shared" si="0"/>
        <v>0.2</v>
      </c>
      <c r="L22" s="8">
        <f>ROUND((2.721*J22*G22)+(Other!$B$2*I22),1)</f>
        <v>0</v>
      </c>
    </row>
    <row r="23" spans="1:12">
      <c r="A23" s="8" t="s">
        <v>85</v>
      </c>
      <c r="B23" s="8" t="s">
        <v>80</v>
      </c>
      <c r="C23" s="8">
        <v>1840</v>
      </c>
      <c r="D23" s="8" t="s">
        <v>212</v>
      </c>
      <c r="E23" s="8" t="s">
        <v>76</v>
      </c>
      <c r="F23" s="31">
        <f>EMCs!$B$8</f>
        <v>0.70945030562392009</v>
      </c>
      <c r="G23" s="31">
        <f>EMCs!$C$8</f>
        <v>0.1167055461931156</v>
      </c>
      <c r="H23" s="31">
        <f>ROCs!$B$8</f>
        <v>0.28818180815488864</v>
      </c>
      <c r="I23" s="8">
        <v>11.568956</v>
      </c>
      <c r="J23" s="34">
        <f>Other!$C$2*H23*I23/12</f>
        <v>14.113775254504404</v>
      </c>
      <c r="K23" s="8">
        <f t="shared" si="0"/>
        <v>27.2</v>
      </c>
      <c r="L23" s="8">
        <f>ROUND((2.721*J23*G23)+(Other!$B$2*I23),1)</f>
        <v>7</v>
      </c>
    </row>
    <row r="24" spans="1:12">
      <c r="A24" s="8" t="s">
        <v>85</v>
      </c>
      <c r="B24" s="8" t="s">
        <v>80</v>
      </c>
      <c r="C24" s="8">
        <v>1840</v>
      </c>
      <c r="D24" s="8" t="s">
        <v>212</v>
      </c>
      <c r="E24" s="8" t="s">
        <v>77</v>
      </c>
      <c r="F24" s="31">
        <f>EMCs!$B$8</f>
        <v>0.70945030562392009</v>
      </c>
      <c r="G24" s="31">
        <f>EMCs!$C$8</f>
        <v>0.1167055461931156</v>
      </c>
      <c r="H24" s="31">
        <f>ROCs!$F$8</f>
        <v>0.28818180815488864</v>
      </c>
      <c r="I24" s="8">
        <v>4.1253609999999998</v>
      </c>
      <c r="J24" s="34">
        <f>Other!$C$2*H24*I24/12</f>
        <v>5.0328152339500249</v>
      </c>
      <c r="K24" s="8">
        <f t="shared" si="0"/>
        <v>9.6999999999999993</v>
      </c>
      <c r="L24" s="8">
        <f>ROUND((2.721*J24*G24)+(Other!$B$2*I24),1)</f>
        <v>2.5</v>
      </c>
    </row>
    <row r="25" spans="1:12">
      <c r="A25" s="8" t="s">
        <v>85</v>
      </c>
      <c r="B25" s="8" t="s">
        <v>80</v>
      </c>
      <c r="C25" s="8">
        <v>1840</v>
      </c>
      <c r="D25" s="8" t="s">
        <v>212</v>
      </c>
      <c r="E25" s="8" t="s">
        <v>32</v>
      </c>
      <c r="F25" s="31">
        <f>EMCs!$B$8</f>
        <v>0.70945030562392009</v>
      </c>
      <c r="G25" s="31">
        <f>EMCs!$C$8</f>
        <v>0.1167055461931156</v>
      </c>
      <c r="H25" s="31">
        <f>ROCs!$I$8</f>
        <v>0.28818180815488864</v>
      </c>
      <c r="I25" s="8">
        <v>1.3462160000000001</v>
      </c>
      <c r="J25" s="34">
        <f>Other!$C$2*H25*I25/12</f>
        <v>1.6423426684324758</v>
      </c>
      <c r="K25" s="8">
        <f t="shared" si="0"/>
        <v>3.2</v>
      </c>
      <c r="L25" s="8">
        <f>ROUND((2.721*J25*G25)+(Other!$B$2*I25),1)</f>
        <v>0.8</v>
      </c>
    </row>
    <row r="26" spans="1:12">
      <c r="A26" s="8" t="s">
        <v>85</v>
      </c>
      <c r="B26" s="8" t="s">
        <v>80</v>
      </c>
      <c r="C26" s="8">
        <v>3100</v>
      </c>
      <c r="D26" s="8" t="s">
        <v>178</v>
      </c>
      <c r="E26" s="8" t="s">
        <v>76</v>
      </c>
      <c r="F26" s="31">
        <f>EMCs!$B$14</f>
        <v>0.69141343344704065</v>
      </c>
      <c r="G26" s="31">
        <f>EMCs!$C$14</f>
        <v>3.5859246036990831E-2</v>
      </c>
      <c r="H26" s="31">
        <f>ROCs!$B$13</f>
        <v>0.26229721460804234</v>
      </c>
      <c r="I26" s="8">
        <v>2.892449</v>
      </c>
      <c r="J26" s="34">
        <f>Other!$C$2*H26*I26/12</f>
        <v>3.2117509048056267</v>
      </c>
      <c r="K26" s="8">
        <f t="shared" si="0"/>
        <v>6</v>
      </c>
      <c r="L26" s="8">
        <f>ROUND((2.721*J26*G26)+(Other!$B$2*I26),1)</f>
        <v>0.9</v>
      </c>
    </row>
    <row r="27" spans="1:12">
      <c r="A27" s="8" t="s">
        <v>85</v>
      </c>
      <c r="B27" s="8" t="s">
        <v>80</v>
      </c>
      <c r="C27" s="8">
        <v>3100</v>
      </c>
      <c r="D27" s="8" t="s">
        <v>178</v>
      </c>
      <c r="E27" s="8" t="s">
        <v>77</v>
      </c>
      <c r="F27" s="31">
        <f>EMCs!$B$14</f>
        <v>0.69141343344704065</v>
      </c>
      <c r="G27" s="31">
        <f>EMCs!$C$14</f>
        <v>3.5859246036990831E-2</v>
      </c>
      <c r="H27" s="31">
        <f>ROCs!$F$13</f>
        <v>0.26229721460804234</v>
      </c>
      <c r="I27" s="8">
        <v>5.7633489999999998</v>
      </c>
      <c r="J27" s="34">
        <f>Other!$C$2*H27*I27/12</f>
        <v>6.3995739822761282</v>
      </c>
      <c r="K27" s="8">
        <f t="shared" si="0"/>
        <v>12</v>
      </c>
      <c r="L27" s="8">
        <f>ROUND((2.721*J27*G27)+(Other!$B$2*I27),1)</f>
        <v>1.9</v>
      </c>
    </row>
    <row r="28" spans="1:12">
      <c r="A28" s="8" t="s">
        <v>85</v>
      </c>
      <c r="B28" s="8" t="s">
        <v>80</v>
      </c>
      <c r="C28" s="8">
        <v>3200</v>
      </c>
      <c r="D28" s="8" t="s">
        <v>194</v>
      </c>
      <c r="E28" s="8" t="s">
        <v>76</v>
      </c>
      <c r="F28" s="31">
        <f>EMCs!$B$14</f>
        <v>0.69141343344704065</v>
      </c>
      <c r="G28" s="31">
        <f>EMCs!$C$14</f>
        <v>3.5859246036990831E-2</v>
      </c>
      <c r="H28" s="31">
        <f>ROCs!$B$13</f>
        <v>0.26229721460804234</v>
      </c>
      <c r="I28" s="8">
        <v>7.0239999999999999E-3</v>
      </c>
      <c r="J28" s="34">
        <f>Other!$C$2*H28*I28/12</f>
        <v>7.7993901898891641E-3</v>
      </c>
      <c r="K28" s="8">
        <f t="shared" si="0"/>
        <v>0</v>
      </c>
      <c r="L28" s="8">
        <f>ROUND((2.721*J28*G28)+(Other!$B$2*I28),1)</f>
        <v>0</v>
      </c>
    </row>
    <row r="29" spans="1:12">
      <c r="A29" s="8" t="s">
        <v>85</v>
      </c>
      <c r="B29" s="8" t="s">
        <v>80</v>
      </c>
      <c r="C29" s="8">
        <v>4110</v>
      </c>
      <c r="D29" s="8" t="s">
        <v>180</v>
      </c>
      <c r="E29" s="8" t="s">
        <v>76</v>
      </c>
      <c r="F29" s="31">
        <f>EMCs!$B$14</f>
        <v>0.69141343344704065</v>
      </c>
      <c r="G29" s="31">
        <f>EMCs!$C$14</f>
        <v>3.5859246036990831E-2</v>
      </c>
      <c r="H29" s="31">
        <f>ROCs!$B$13</f>
        <v>0.26229721460804234</v>
      </c>
      <c r="I29" s="8">
        <v>37.514167999999998</v>
      </c>
      <c r="J29" s="34">
        <f>Other!$C$2*H29*I29/12</f>
        <v>41.655414846391515</v>
      </c>
      <c r="K29" s="8">
        <f t="shared" si="0"/>
        <v>78.400000000000006</v>
      </c>
      <c r="L29" s="8">
        <f>ROUND((2.721*J29*G29)+(Other!$B$2*I29),1)</f>
        <v>12.2</v>
      </c>
    </row>
    <row r="30" spans="1:12">
      <c r="A30" s="8" t="s">
        <v>85</v>
      </c>
      <c r="B30" s="8" t="s">
        <v>80</v>
      </c>
      <c r="C30" s="8">
        <v>4110</v>
      </c>
      <c r="D30" s="8" t="s">
        <v>180</v>
      </c>
      <c r="E30" s="8" t="s">
        <v>77</v>
      </c>
      <c r="F30" s="31">
        <f>EMCs!$B$14</f>
        <v>0.69141343344704065</v>
      </c>
      <c r="G30" s="31">
        <f>EMCs!$C$14</f>
        <v>3.5859246036990831E-2</v>
      </c>
      <c r="H30" s="31">
        <f>ROCs!$F$13</f>
        <v>0.26229721460804234</v>
      </c>
      <c r="I30" s="8">
        <v>113.688748</v>
      </c>
      <c r="J30" s="34">
        <f>Other!$C$2*H30*I30/12</f>
        <v>126.23902418166023</v>
      </c>
      <c r="K30" s="8">
        <f t="shared" si="0"/>
        <v>237.5</v>
      </c>
      <c r="L30" s="8">
        <f>ROUND((2.721*J30*G30)+(Other!$B$2*I30),1)</f>
        <v>36.9</v>
      </c>
    </row>
    <row r="31" spans="1:12">
      <c r="A31" s="8" t="s">
        <v>85</v>
      </c>
      <c r="B31" s="8" t="s">
        <v>80</v>
      </c>
      <c r="C31" s="8">
        <v>4110</v>
      </c>
      <c r="D31" s="8" t="s">
        <v>180</v>
      </c>
      <c r="E31" s="8" t="s">
        <v>78</v>
      </c>
      <c r="F31" s="31">
        <f>EMCs!$B$14</f>
        <v>0.69141343344704065</v>
      </c>
      <c r="G31" s="31">
        <f>EMCs!$C$14</f>
        <v>3.5859246036990831E-2</v>
      </c>
      <c r="H31" s="31">
        <f>ROCs!$H$13</f>
        <v>0.26229721460804234</v>
      </c>
      <c r="I31" s="8">
        <v>28.912161000000001</v>
      </c>
      <c r="J31" s="34">
        <f>Other!$C$2*H31*I31/12</f>
        <v>32.103819030736922</v>
      </c>
      <c r="K31" s="8">
        <f t="shared" si="0"/>
        <v>60.4</v>
      </c>
      <c r="L31" s="8">
        <f>ROUND((2.721*J31*G31)+(Other!$B$2*I31),1)</f>
        <v>9.4</v>
      </c>
    </row>
    <row r="32" spans="1:12">
      <c r="A32" s="8" t="s">
        <v>85</v>
      </c>
      <c r="B32" s="8" t="s">
        <v>80</v>
      </c>
      <c r="C32" s="8">
        <v>4110</v>
      </c>
      <c r="D32" s="8" t="s">
        <v>180</v>
      </c>
      <c r="E32" s="8" t="s">
        <v>32</v>
      </c>
      <c r="F32" s="31">
        <f>EMCs!$B$14</f>
        <v>0.69141343344704065</v>
      </c>
      <c r="G32" s="31">
        <f>EMCs!$C$14</f>
        <v>3.5859246036990831E-2</v>
      </c>
      <c r="H32" s="31">
        <f>ROCs!$I$13</f>
        <v>0.26229721460804234</v>
      </c>
      <c r="I32" s="8">
        <v>2.9762719999999998</v>
      </c>
      <c r="J32" s="34">
        <f>Other!$C$2*H32*I32/12</f>
        <v>3.3048272550173405</v>
      </c>
      <c r="K32" s="8">
        <f t="shared" si="0"/>
        <v>6.2</v>
      </c>
      <c r="L32" s="8">
        <f>ROUND((2.721*J32*G32)+(Other!$B$2*I32),1)</f>
        <v>1</v>
      </c>
    </row>
    <row r="33" spans="1:12">
      <c r="A33" s="8" t="s">
        <v>85</v>
      </c>
      <c r="B33" s="8" t="s">
        <v>80</v>
      </c>
      <c r="C33" s="8">
        <v>4340</v>
      </c>
      <c r="D33" s="8" t="s">
        <v>197</v>
      </c>
      <c r="E33" s="8" t="s">
        <v>77</v>
      </c>
      <c r="F33" s="31">
        <f>EMCs!$B$14</f>
        <v>0.69141343344704065</v>
      </c>
      <c r="G33" s="31">
        <f>EMCs!$C$14</f>
        <v>3.5859246036990831E-2</v>
      </c>
      <c r="H33" s="31">
        <f>ROCs!$F$13</f>
        <v>0.26229721460804234</v>
      </c>
      <c r="I33" s="8">
        <v>1.3062659999999999</v>
      </c>
      <c r="J33" s="34">
        <f>Other!$C$2*H33*I33/12</f>
        <v>1.4504667177941002</v>
      </c>
      <c r="K33" s="8">
        <f t="shared" si="0"/>
        <v>2.7</v>
      </c>
      <c r="L33" s="8">
        <f>ROUND((2.721*J33*G33)+(Other!$B$2*I33),1)</f>
        <v>0.4</v>
      </c>
    </row>
    <row r="34" spans="1:12">
      <c r="A34" s="8" t="s">
        <v>85</v>
      </c>
      <c r="B34" s="8" t="s">
        <v>80</v>
      </c>
      <c r="C34" s="8">
        <v>5110</v>
      </c>
      <c r="D34" s="8" t="s">
        <v>184</v>
      </c>
      <c r="E34" s="8" t="s">
        <v>76</v>
      </c>
      <c r="F34" s="31">
        <f>EMCs!$B$16</f>
        <v>0.50503242095262102</v>
      </c>
      <c r="G34" s="31">
        <f>EMCs!$C$16</f>
        <v>6.8458560616073402E-2</v>
      </c>
      <c r="H34" s="31">
        <f>ROCs!$B$15</f>
        <v>5.2632006878587441E-2</v>
      </c>
      <c r="I34" s="8">
        <v>0.18859799999999999</v>
      </c>
      <c r="J34" s="34">
        <f>Other!$C$2*H34*I34/12</f>
        <v>4.2021299554251823E-2</v>
      </c>
      <c r="K34" s="8">
        <f t="shared" si="0"/>
        <v>0.1</v>
      </c>
      <c r="L34" s="8">
        <f>ROUND((2.721*J34*G34)+(Other!$B$2*I34),1)</f>
        <v>0</v>
      </c>
    </row>
    <row r="35" spans="1:12">
      <c r="A35" s="8" t="s">
        <v>85</v>
      </c>
      <c r="B35" s="8" t="s">
        <v>80</v>
      </c>
      <c r="C35" s="8">
        <v>5110</v>
      </c>
      <c r="D35" s="8" t="s">
        <v>184</v>
      </c>
      <c r="E35" s="8" t="s">
        <v>77</v>
      </c>
      <c r="F35" s="31">
        <f>EMCs!$B$16</f>
        <v>0.50503242095262102</v>
      </c>
      <c r="G35" s="31">
        <f>EMCs!$C$16</f>
        <v>6.8458560616073402E-2</v>
      </c>
      <c r="H35" s="31">
        <f>ROCs!$F$15</f>
        <v>5.2632006878587441E-2</v>
      </c>
      <c r="I35" s="8">
        <v>4.5839999999999999E-2</v>
      </c>
      <c r="J35" s="34">
        <f>Other!$C$2*H35*I35/12</f>
        <v>1.0213556726831163E-2</v>
      </c>
      <c r="K35" s="8">
        <f t="shared" si="0"/>
        <v>0</v>
      </c>
      <c r="L35" s="8">
        <f>ROUND((2.721*J35*G35)+(Other!$B$2*I35),1)</f>
        <v>0</v>
      </c>
    </row>
    <row r="36" spans="1:12">
      <c r="A36" s="8" t="s">
        <v>85</v>
      </c>
      <c r="B36" s="8" t="s">
        <v>80</v>
      </c>
      <c r="C36" s="8">
        <v>5110</v>
      </c>
      <c r="D36" s="8" t="s">
        <v>184</v>
      </c>
      <c r="E36" s="8" t="s">
        <v>32</v>
      </c>
      <c r="F36" s="31">
        <f>EMCs!$B$16</f>
        <v>0.50503242095262102</v>
      </c>
      <c r="G36" s="31">
        <f>EMCs!$C$16</f>
        <v>6.8458560616073402E-2</v>
      </c>
      <c r="H36" s="31">
        <f>ROCs!$I$15</f>
        <v>5.2632006878587441E-2</v>
      </c>
      <c r="I36" s="8">
        <v>0.68959599999999999</v>
      </c>
      <c r="J36" s="34">
        <f>Other!$C$2*H36*I36/12</f>
        <v>0.15364807732538968</v>
      </c>
      <c r="K36" s="8">
        <f t="shared" si="0"/>
        <v>0.2</v>
      </c>
      <c r="L36" s="8">
        <f>ROUND((2.721*J36*G36)+(Other!$B$2*I36),1)</f>
        <v>0.2</v>
      </c>
    </row>
    <row r="37" spans="1:12">
      <c r="A37" s="8" t="s">
        <v>85</v>
      </c>
      <c r="B37" s="8" t="s">
        <v>80</v>
      </c>
      <c r="C37" s="8">
        <v>5120</v>
      </c>
      <c r="D37" s="8" t="s">
        <v>213</v>
      </c>
      <c r="E37" s="8" t="s">
        <v>76</v>
      </c>
      <c r="F37" s="31">
        <f>EMCs!$B$16</f>
        <v>0.50503242095262102</v>
      </c>
      <c r="G37" s="31">
        <f>EMCs!$C$16</f>
        <v>6.8458560616073402E-2</v>
      </c>
      <c r="H37" s="31">
        <f>ROCs!$B$15</f>
        <v>5.2632006878587441E-2</v>
      </c>
      <c r="I37" s="8">
        <v>2.4527800000000002</v>
      </c>
      <c r="J37" s="34">
        <f>Other!$C$2*H37*I37/12</f>
        <v>0.54650103988736787</v>
      </c>
      <c r="K37" s="8">
        <f t="shared" si="0"/>
        <v>0.8</v>
      </c>
      <c r="L37" s="8">
        <f>ROUND((2.721*J37*G37)+(Other!$B$2*I37),1)</f>
        <v>0.6</v>
      </c>
    </row>
    <row r="38" spans="1:12">
      <c r="A38" s="8" t="s">
        <v>85</v>
      </c>
      <c r="B38" s="8" t="s">
        <v>80</v>
      </c>
      <c r="C38" s="8">
        <v>5120</v>
      </c>
      <c r="D38" s="8" t="s">
        <v>213</v>
      </c>
      <c r="E38" s="8" t="s">
        <v>32</v>
      </c>
      <c r="F38" s="31">
        <f>EMCs!$B$16</f>
        <v>0.50503242095262102</v>
      </c>
      <c r="G38" s="31">
        <f>EMCs!$C$16</f>
        <v>6.8458560616073402E-2</v>
      </c>
      <c r="H38" s="31">
        <f>ROCs!$I$15</f>
        <v>5.2632006878587441E-2</v>
      </c>
      <c r="I38" s="8">
        <v>10.416115</v>
      </c>
      <c r="J38" s="34">
        <f>Other!$C$2*H38*I38/12</f>
        <v>2.3208023871225345</v>
      </c>
      <c r="K38" s="8">
        <f t="shared" si="0"/>
        <v>3.2</v>
      </c>
      <c r="L38" s="8">
        <f>ROUND((2.721*J38*G38)+(Other!$B$2*I38),1)</f>
        <v>2.7</v>
      </c>
    </row>
    <row r="39" spans="1:12">
      <c r="A39" s="8" t="s">
        <v>85</v>
      </c>
      <c r="B39" s="8" t="s">
        <v>80</v>
      </c>
      <c r="C39" s="8">
        <v>5300</v>
      </c>
      <c r="D39" s="8" t="s">
        <v>199</v>
      </c>
      <c r="E39" s="8" t="s">
        <v>76</v>
      </c>
      <c r="F39" s="31">
        <f>EMCs!$B$16</f>
        <v>0.50503242095262102</v>
      </c>
      <c r="G39" s="31">
        <f>EMCs!$C$16</f>
        <v>6.8458560616073402E-2</v>
      </c>
      <c r="H39" s="31">
        <f>ROCs!$B$15</f>
        <v>5.2632006878587441E-2</v>
      </c>
      <c r="I39" s="8">
        <v>12.620379</v>
      </c>
      <c r="J39" s="34">
        <f>Other!$C$2*H39*I39/12</f>
        <v>2.811931868032477</v>
      </c>
      <c r="K39" s="8">
        <f t="shared" si="0"/>
        <v>3.9</v>
      </c>
      <c r="L39" s="8">
        <f>ROUND((2.721*J39*G39)+(Other!$B$2*I39),1)</f>
        <v>3.3</v>
      </c>
    </row>
    <row r="40" spans="1:12">
      <c r="A40" s="8" t="s">
        <v>85</v>
      </c>
      <c r="B40" s="8" t="s">
        <v>80</v>
      </c>
      <c r="C40" s="8">
        <v>5300</v>
      </c>
      <c r="D40" s="8" t="s">
        <v>199</v>
      </c>
      <c r="E40" s="8" t="s">
        <v>77</v>
      </c>
      <c r="F40" s="31">
        <f>EMCs!$B$16</f>
        <v>0.50503242095262102</v>
      </c>
      <c r="G40" s="31">
        <f>EMCs!$C$16</f>
        <v>6.8458560616073402E-2</v>
      </c>
      <c r="H40" s="31">
        <f>ROCs!$F$15</f>
        <v>5.2632006878587441E-2</v>
      </c>
      <c r="I40" s="8">
        <v>3.3798659999999998</v>
      </c>
      <c r="J40" s="34">
        <f>Other!$C$2*H40*I40/12</f>
        <v>0.75306398604031266</v>
      </c>
      <c r="K40" s="8">
        <f t="shared" si="0"/>
        <v>1</v>
      </c>
      <c r="L40" s="8">
        <f>ROUND((2.721*J40*G40)+(Other!$B$2*I40),1)</f>
        <v>0.9</v>
      </c>
    </row>
    <row r="41" spans="1:12">
      <c r="A41" s="8" t="s">
        <v>85</v>
      </c>
      <c r="B41" s="8" t="s">
        <v>80</v>
      </c>
      <c r="C41" s="8">
        <v>5300</v>
      </c>
      <c r="D41" s="8" t="s">
        <v>199</v>
      </c>
      <c r="E41" s="8" t="s">
        <v>32</v>
      </c>
      <c r="F41" s="31">
        <f>EMCs!$B$16</f>
        <v>0.50503242095262102</v>
      </c>
      <c r="G41" s="31">
        <f>EMCs!$C$16</f>
        <v>6.8458560616073402E-2</v>
      </c>
      <c r="H41" s="31">
        <f>ROCs!$I$15</f>
        <v>5.2632006878587441E-2</v>
      </c>
      <c r="I41" s="8">
        <v>9.7737879999999997</v>
      </c>
      <c r="J41" s="34">
        <f>Other!$C$2*H41*I41/12</f>
        <v>2.1776862603407876</v>
      </c>
      <c r="K41" s="8">
        <f t="shared" si="0"/>
        <v>3</v>
      </c>
      <c r="L41" s="8">
        <f>ROUND((2.721*J41*G41)+(Other!$B$2*I41),1)</f>
        <v>2.5</v>
      </c>
    </row>
    <row r="42" spans="1:12">
      <c r="A42" s="8" t="s">
        <v>85</v>
      </c>
      <c r="B42" s="8" t="s">
        <v>80</v>
      </c>
      <c r="C42" s="8">
        <v>6170</v>
      </c>
      <c r="D42" s="8" t="s">
        <v>214</v>
      </c>
      <c r="E42" s="8" t="s">
        <v>76</v>
      </c>
      <c r="F42" s="31">
        <f>EMCs!$B$17</f>
        <v>0.60724136328827061</v>
      </c>
      <c r="G42" s="31">
        <f>EMCs!$C$17</f>
        <v>3.2599314579082571E-2</v>
      </c>
      <c r="H42" s="31">
        <f>ROCs!$B$16</f>
        <v>2.5884593546846281E-2</v>
      </c>
      <c r="I42" s="8">
        <v>0.83564499999999997</v>
      </c>
      <c r="J42" s="34">
        <f>Other!$C$2*H42*I42/12</f>
        <v>9.1568401971856783E-2</v>
      </c>
      <c r="K42" s="8">
        <f t="shared" si="0"/>
        <v>0.2</v>
      </c>
      <c r="L42" s="8">
        <f>ROUND((2.721*J42*G42)+(Other!$B$2*I42),1)</f>
        <v>0.2</v>
      </c>
    </row>
    <row r="43" spans="1:12">
      <c r="A43" s="8" t="s">
        <v>85</v>
      </c>
      <c r="B43" s="8" t="s">
        <v>80</v>
      </c>
      <c r="C43" s="8">
        <v>6170</v>
      </c>
      <c r="D43" s="8" t="s">
        <v>214</v>
      </c>
      <c r="E43" s="8" t="s">
        <v>32</v>
      </c>
      <c r="F43" s="31">
        <f>EMCs!$B$17</f>
        <v>0.60724136328827061</v>
      </c>
      <c r="G43" s="31">
        <f>EMCs!$C$17</f>
        <v>3.2599314579082571E-2</v>
      </c>
      <c r="H43" s="31">
        <f>ROCs!$I$16</f>
        <v>2.5884593546846281E-2</v>
      </c>
      <c r="I43" s="8">
        <v>0.315305</v>
      </c>
      <c r="J43" s="34">
        <f>Other!$C$2*H43*I43/12</f>
        <v>3.4550526819087414E-2</v>
      </c>
      <c r="K43" s="8">
        <f t="shared" si="0"/>
        <v>0.1</v>
      </c>
      <c r="L43" s="8">
        <f>ROUND((2.721*J43*G43)+(Other!$B$2*I43),1)</f>
        <v>0.1</v>
      </c>
    </row>
    <row r="44" spans="1:12">
      <c r="A44" s="8" t="s">
        <v>85</v>
      </c>
      <c r="B44" s="8" t="s">
        <v>80</v>
      </c>
      <c r="C44" s="8">
        <v>6172</v>
      </c>
      <c r="D44" s="8" t="s">
        <v>186</v>
      </c>
      <c r="E44" s="8" t="s">
        <v>76</v>
      </c>
      <c r="F44" s="31">
        <f>EMCs!$B$17</f>
        <v>0.60724136328827061</v>
      </c>
      <c r="G44" s="31">
        <f>EMCs!$C$17</f>
        <v>3.2599314579082571E-2</v>
      </c>
      <c r="H44" s="31">
        <f>ROCs!$B$16</f>
        <v>2.5884593546846281E-2</v>
      </c>
      <c r="I44" s="8">
        <v>0.68943200000000004</v>
      </c>
      <c r="J44" s="34">
        <f>Other!$C$2*H44*I44/12</f>
        <v>7.5546657382334806E-2</v>
      </c>
      <c r="K44" s="8">
        <f t="shared" si="0"/>
        <v>0.1</v>
      </c>
      <c r="L44" s="8">
        <f>ROUND((2.721*J44*G44)+(Other!$B$2*I44),1)</f>
        <v>0.2</v>
      </c>
    </row>
    <row r="45" spans="1:12">
      <c r="A45" s="8" t="s">
        <v>85</v>
      </c>
      <c r="B45" s="8" t="s">
        <v>80</v>
      </c>
      <c r="C45" s="8">
        <v>6172</v>
      </c>
      <c r="D45" s="8" t="s">
        <v>186</v>
      </c>
      <c r="E45" s="8" t="s">
        <v>77</v>
      </c>
      <c r="F45" s="31">
        <f>EMCs!$B$17</f>
        <v>0.60724136328827061</v>
      </c>
      <c r="G45" s="31">
        <f>EMCs!$C$17</f>
        <v>3.2599314579082571E-2</v>
      </c>
      <c r="H45" s="31">
        <f>ROCs!$F$16</f>
        <v>2.5884593546846281E-2</v>
      </c>
      <c r="I45" s="8">
        <v>4.4871509999999999</v>
      </c>
      <c r="J45" s="34">
        <f>Other!$C$2*H45*I45/12</f>
        <v>0.49169353789757508</v>
      </c>
      <c r="K45" s="8">
        <f t="shared" si="0"/>
        <v>0.8</v>
      </c>
      <c r="L45" s="8">
        <f>ROUND((2.721*J45*G45)+(Other!$B$2*I45),1)</f>
        <v>1</v>
      </c>
    </row>
    <row r="46" spans="1:12">
      <c r="A46" s="8" t="s">
        <v>85</v>
      </c>
      <c r="B46" s="8" t="s">
        <v>80</v>
      </c>
      <c r="C46" s="8">
        <v>6172</v>
      </c>
      <c r="D46" s="8" t="s">
        <v>186</v>
      </c>
      <c r="E46" s="8" t="s">
        <v>32</v>
      </c>
      <c r="F46" s="31">
        <f>EMCs!$B$17</f>
        <v>0.60724136328827061</v>
      </c>
      <c r="G46" s="31">
        <f>EMCs!$C$17</f>
        <v>3.2599314579082571E-2</v>
      </c>
      <c r="H46" s="31">
        <f>ROCs!$I$16</f>
        <v>2.5884593546846281E-2</v>
      </c>
      <c r="I46" s="8">
        <v>1.210237</v>
      </c>
      <c r="J46" s="34">
        <f>Other!$C$2*H46*I46/12</f>
        <v>0.13261548635750112</v>
      </c>
      <c r="K46" s="8">
        <f t="shared" si="0"/>
        <v>0.2</v>
      </c>
      <c r="L46" s="8">
        <f>ROUND((2.721*J46*G46)+(Other!$B$2*I46),1)</f>
        <v>0.3</v>
      </c>
    </row>
    <row r="47" spans="1:12">
      <c r="A47" s="8" t="s">
        <v>85</v>
      </c>
      <c r="B47" s="8" t="s">
        <v>80</v>
      </c>
      <c r="C47" s="8">
        <v>6250</v>
      </c>
      <c r="D47" s="8" t="s">
        <v>200</v>
      </c>
      <c r="E47" s="8" t="s">
        <v>77</v>
      </c>
      <c r="F47" s="31">
        <f>EMCs!$B$17</f>
        <v>0.60724136328827061</v>
      </c>
      <c r="G47" s="31">
        <f>EMCs!$C$17</f>
        <v>3.2599314579082571E-2</v>
      </c>
      <c r="H47" s="31">
        <f>ROCs!$F$16</f>
        <v>2.5884593546846281E-2</v>
      </c>
      <c r="I47" s="8">
        <v>0.47792600000000002</v>
      </c>
      <c r="J47" s="34">
        <f>Other!$C$2*H47*I47/12</f>
        <v>5.2370229081489895E-2</v>
      </c>
      <c r="K47" s="8">
        <f t="shared" si="0"/>
        <v>0.1</v>
      </c>
      <c r="L47" s="8">
        <f>ROUND((2.721*J47*G47)+(Other!$B$2*I47),1)</f>
        <v>0.1</v>
      </c>
    </row>
    <row r="48" spans="1:12">
      <c r="A48" s="8" t="s">
        <v>85</v>
      </c>
      <c r="B48" s="8" t="s">
        <v>80</v>
      </c>
      <c r="C48" s="8">
        <v>6300</v>
      </c>
      <c r="D48" s="8" t="s">
        <v>201</v>
      </c>
      <c r="E48" s="8" t="s">
        <v>76</v>
      </c>
      <c r="F48" s="31">
        <f>EMCs!$B$17</f>
        <v>0.60724136328827061</v>
      </c>
      <c r="G48" s="31">
        <f>EMCs!$C$17</f>
        <v>3.2599314579082571E-2</v>
      </c>
      <c r="H48" s="31">
        <f>ROCs!$B$16</f>
        <v>2.5884593546846281E-2</v>
      </c>
      <c r="I48" s="8">
        <v>0.13075700000000001</v>
      </c>
      <c r="J48" s="34">
        <f>Other!$C$2*H48*I48/12</f>
        <v>1.4328105279914412E-2</v>
      </c>
      <c r="K48" s="8">
        <f t="shared" si="0"/>
        <v>0</v>
      </c>
      <c r="L48" s="8">
        <f>ROUND((2.721*J48*G48)+(Other!$B$2*I48),1)</f>
        <v>0</v>
      </c>
    </row>
    <row r="49" spans="1:12">
      <c r="A49" s="8" t="s">
        <v>85</v>
      </c>
      <c r="B49" s="8" t="s">
        <v>80</v>
      </c>
      <c r="C49" s="8">
        <v>6300</v>
      </c>
      <c r="D49" s="8" t="s">
        <v>201</v>
      </c>
      <c r="E49" s="8" t="s">
        <v>77</v>
      </c>
      <c r="F49" s="31">
        <f>EMCs!$B$17</f>
        <v>0.60724136328827061</v>
      </c>
      <c r="G49" s="31">
        <f>EMCs!$C$17</f>
        <v>3.2599314579082571E-2</v>
      </c>
      <c r="H49" s="31">
        <f>ROCs!$F$16</f>
        <v>2.5884593546846281E-2</v>
      </c>
      <c r="I49" s="8">
        <v>1.976709</v>
      </c>
      <c r="J49" s="34">
        <f>Other!$C$2*H49*I49/12</f>
        <v>0.21660404154083021</v>
      </c>
      <c r="K49" s="8">
        <f t="shared" si="0"/>
        <v>0.4</v>
      </c>
      <c r="L49" s="8">
        <f>ROUND((2.721*J49*G49)+(Other!$B$2*I49),1)</f>
        <v>0.4</v>
      </c>
    </row>
    <row r="50" spans="1:12">
      <c r="A50" s="8" t="s">
        <v>85</v>
      </c>
      <c r="B50" s="8" t="s">
        <v>80</v>
      </c>
      <c r="C50" s="8">
        <v>6410</v>
      </c>
      <c r="D50" s="8" t="s">
        <v>187</v>
      </c>
      <c r="E50" s="8" t="s">
        <v>76</v>
      </c>
      <c r="F50" s="31">
        <f>EMCs!$B$17</f>
        <v>0.60724136328827061</v>
      </c>
      <c r="G50" s="31">
        <f>EMCs!$C$17</f>
        <v>3.2599314579082571E-2</v>
      </c>
      <c r="H50" s="31">
        <f>ROCs!$B$16</f>
        <v>2.5884593546846281E-2</v>
      </c>
      <c r="I50" s="8">
        <v>6.0480000000000004E-3</v>
      </c>
      <c r="J50" s="34">
        <f>Other!$C$2*H50*I50/12</f>
        <v>6.6272842549861466E-4</v>
      </c>
      <c r="K50" s="8">
        <f t="shared" si="0"/>
        <v>0</v>
      </c>
      <c r="L50" s="8">
        <f>ROUND((2.721*J50*G50)+(Other!$B$2*I50),1)</f>
        <v>0</v>
      </c>
    </row>
    <row r="51" spans="1:12">
      <c r="A51" s="8" t="s">
        <v>85</v>
      </c>
      <c r="B51" s="8" t="s">
        <v>80</v>
      </c>
      <c r="C51" s="8">
        <v>6410</v>
      </c>
      <c r="D51" s="8" t="s">
        <v>187</v>
      </c>
      <c r="E51" s="8" t="s">
        <v>77</v>
      </c>
      <c r="F51" s="31">
        <f>EMCs!$B$17</f>
        <v>0.60724136328827061</v>
      </c>
      <c r="G51" s="31">
        <f>EMCs!$C$17</f>
        <v>3.2599314579082571E-2</v>
      </c>
      <c r="H51" s="31">
        <f>ROCs!$F$16</f>
        <v>2.5884593546846281E-2</v>
      </c>
      <c r="I51" s="8">
        <v>5.5416359999999996</v>
      </c>
      <c r="J51" s="34">
        <f>Other!$C$2*H51*I51/12</f>
        <v>0.60724201404868394</v>
      </c>
      <c r="K51" s="8">
        <f t="shared" si="0"/>
        <v>1</v>
      </c>
      <c r="L51" s="8">
        <f>ROUND((2.721*J51*G51)+(Other!$B$2*I51),1)</f>
        <v>1.3</v>
      </c>
    </row>
    <row r="52" spans="1:12">
      <c r="A52" s="8" t="s">
        <v>85</v>
      </c>
      <c r="B52" s="8" t="s">
        <v>80</v>
      </c>
      <c r="C52" s="8">
        <v>6430</v>
      </c>
      <c r="D52" s="8" t="s">
        <v>202</v>
      </c>
      <c r="E52" s="8" t="s">
        <v>77</v>
      </c>
      <c r="F52" s="31">
        <f>EMCs!$B$17</f>
        <v>0.60724136328827061</v>
      </c>
      <c r="G52" s="31">
        <f>EMCs!$C$17</f>
        <v>3.2599314579082571E-2</v>
      </c>
      <c r="H52" s="31">
        <f>ROCs!$F$16</f>
        <v>2.5884593546846281E-2</v>
      </c>
      <c r="I52" s="8">
        <v>1.5228999999999999</v>
      </c>
      <c r="J52" s="34">
        <f>Other!$C$2*H52*I52/12</f>
        <v>0.16687650780288363</v>
      </c>
      <c r="K52" s="8">
        <f t="shared" si="0"/>
        <v>0.3</v>
      </c>
      <c r="L52" s="8">
        <f>ROUND((2.721*J52*G52)+(Other!$B$2*I52),1)</f>
        <v>0.3</v>
      </c>
    </row>
    <row r="53" spans="1:12">
      <c r="A53" s="8" t="s">
        <v>85</v>
      </c>
      <c r="B53" s="8" t="s">
        <v>80</v>
      </c>
      <c r="C53" s="8">
        <v>6430</v>
      </c>
      <c r="D53" s="8" t="s">
        <v>202</v>
      </c>
      <c r="E53" s="8" t="s">
        <v>78</v>
      </c>
      <c r="F53" s="31">
        <f>EMCs!$B$17</f>
        <v>0.60724136328827061</v>
      </c>
      <c r="G53" s="31">
        <f>EMCs!$C$17</f>
        <v>3.2599314579082571E-2</v>
      </c>
      <c r="H53" s="31">
        <f>ROCs!$H$16</f>
        <v>2.5884593546846281E-2</v>
      </c>
      <c r="I53" s="8">
        <v>0.114658</v>
      </c>
      <c r="J53" s="34">
        <f>Other!$C$2*H53*I53/12</f>
        <v>1.2564007243852537E-2</v>
      </c>
      <c r="K53" s="8">
        <f t="shared" si="0"/>
        <v>0</v>
      </c>
      <c r="L53" s="8">
        <f>ROUND((2.721*J53*G53)+(Other!$B$2*I53),1)</f>
        <v>0</v>
      </c>
    </row>
    <row r="54" spans="1:12">
      <c r="A54" s="8" t="s">
        <v>85</v>
      </c>
      <c r="B54" s="8" t="s">
        <v>80</v>
      </c>
      <c r="C54" s="8">
        <v>8100</v>
      </c>
      <c r="D54" s="8" t="s">
        <v>114</v>
      </c>
      <c r="E54" s="8" t="s">
        <v>76</v>
      </c>
      <c r="F54" s="31">
        <f>EMCs!$B$5</f>
        <v>0.98601567900273634</v>
      </c>
      <c r="G54" s="31">
        <f>EMCs!$C$5</f>
        <v>0.14343698414796333</v>
      </c>
      <c r="H54" s="31">
        <f>ROCs!$B$6</f>
        <v>0.44607782879065094</v>
      </c>
      <c r="I54" s="8">
        <v>15.548555</v>
      </c>
      <c r="J54" s="34">
        <f>Other!$C$2*H54*I54/12</f>
        <v>29.36183127381555</v>
      </c>
      <c r="K54" s="8">
        <f t="shared" si="0"/>
        <v>78.8</v>
      </c>
      <c r="L54" s="8">
        <f>ROUND((2.721*J54*G54)+(Other!$B$2*I54),1)</f>
        <v>14.8</v>
      </c>
    </row>
    <row r="55" spans="1:12">
      <c r="A55" s="8" t="s">
        <v>85</v>
      </c>
      <c r="B55" s="8" t="s">
        <v>80</v>
      </c>
      <c r="C55" s="8">
        <v>8100</v>
      </c>
      <c r="D55" s="8" t="s">
        <v>114</v>
      </c>
      <c r="E55" s="8" t="s">
        <v>77</v>
      </c>
      <c r="F55" s="31">
        <f>EMCs!$B$5</f>
        <v>0.98601567900273634</v>
      </c>
      <c r="G55" s="31">
        <f>EMCs!$C$5</f>
        <v>0.14343698414796333</v>
      </c>
      <c r="H55" s="31">
        <f>ROCs!$F$6</f>
        <v>0.44607782879065094</v>
      </c>
      <c r="I55" s="8">
        <v>3.750467</v>
      </c>
      <c r="J55" s="34">
        <f>Other!$C$2*H55*I55/12</f>
        <v>7.0823674130498411</v>
      </c>
      <c r="K55" s="8">
        <f t="shared" si="0"/>
        <v>19</v>
      </c>
      <c r="L55" s="8">
        <f>ROUND((2.721*J55*G55)+(Other!$B$2*I55),1)</f>
        <v>3.6</v>
      </c>
    </row>
    <row r="56" spans="1:12">
      <c r="A56" s="8" t="s">
        <v>85</v>
      </c>
      <c r="B56" s="8" t="s">
        <v>80</v>
      </c>
      <c r="C56" s="8">
        <v>8100</v>
      </c>
      <c r="D56" s="8" t="s">
        <v>114</v>
      </c>
      <c r="E56" s="8" t="s">
        <v>32</v>
      </c>
      <c r="F56" s="31">
        <f>EMCs!$B$5</f>
        <v>0.98601567900273634</v>
      </c>
      <c r="G56" s="31">
        <f>EMCs!$C$5</f>
        <v>0.14343698414796333</v>
      </c>
      <c r="H56" s="31">
        <f>ROCs!$I$6</f>
        <v>0.44607782879065094</v>
      </c>
      <c r="I56" s="8">
        <v>0.19486500000000001</v>
      </c>
      <c r="J56" s="34">
        <f>Other!$C$2*H56*I56/12</f>
        <v>0.36798231418752847</v>
      </c>
      <c r="K56" s="8">
        <f t="shared" si="0"/>
        <v>1</v>
      </c>
      <c r="L56" s="8">
        <f>ROUND((2.721*J56*G56)+(Other!$B$2*I56),1)</f>
        <v>0.2</v>
      </c>
    </row>
    <row r="57" spans="1:12">
      <c r="A57" s="8" t="s">
        <v>85</v>
      </c>
      <c r="B57" s="8" t="s">
        <v>80</v>
      </c>
      <c r="C57" s="8">
        <v>8140</v>
      </c>
      <c r="D57" s="8" t="s">
        <v>188</v>
      </c>
      <c r="E57" s="8" t="s">
        <v>76</v>
      </c>
      <c r="F57" s="31">
        <f>EMCs!$B$5</f>
        <v>0.98601567900273634</v>
      </c>
      <c r="G57" s="31">
        <f>EMCs!$C$5</f>
        <v>0.14343698414796333</v>
      </c>
      <c r="H57" s="31">
        <f>ROCs!$B$6</f>
        <v>0.44607782879065094</v>
      </c>
      <c r="I57" s="8">
        <v>3.789228</v>
      </c>
      <c r="J57" s="34">
        <f>Other!$C$2*H57*I57/12</f>
        <v>7.1555635359052685</v>
      </c>
      <c r="K57" s="8">
        <f t="shared" si="0"/>
        <v>19.2</v>
      </c>
      <c r="L57" s="8">
        <f>ROUND((2.721*J57*G57)+(Other!$B$2*I57),1)</f>
        <v>3.6</v>
      </c>
    </row>
    <row r="58" spans="1:12">
      <c r="A58" s="8" t="s">
        <v>85</v>
      </c>
      <c r="B58" s="8" t="s">
        <v>80</v>
      </c>
      <c r="C58" s="8">
        <v>8140</v>
      </c>
      <c r="D58" s="8" t="s">
        <v>188</v>
      </c>
      <c r="E58" s="8" t="s">
        <v>77</v>
      </c>
      <c r="F58" s="31">
        <f>EMCs!$B$5</f>
        <v>0.98601567900273634</v>
      </c>
      <c r="G58" s="31">
        <f>EMCs!$C$5</f>
        <v>0.14343698414796333</v>
      </c>
      <c r="H58" s="31">
        <f>ROCs!$F$6</f>
        <v>0.44607782879065094</v>
      </c>
      <c r="I58" s="8">
        <v>37.008771000000003</v>
      </c>
      <c r="J58" s="34">
        <f>Other!$C$2*H58*I58/12</f>
        <v>69.887220372136071</v>
      </c>
      <c r="K58" s="8">
        <f t="shared" si="0"/>
        <v>187.5</v>
      </c>
      <c r="L58" s="8">
        <f>ROUND((2.721*J58*G58)+(Other!$B$2*I58),1)</f>
        <v>35.299999999999997</v>
      </c>
    </row>
    <row r="59" spans="1:12">
      <c r="A59" s="8" t="s">
        <v>85</v>
      </c>
      <c r="B59" s="8" t="s">
        <v>80</v>
      </c>
      <c r="C59" s="8">
        <v>8140</v>
      </c>
      <c r="D59" s="8" t="s">
        <v>188</v>
      </c>
      <c r="E59" s="8" t="s">
        <v>32</v>
      </c>
      <c r="F59" s="31">
        <f>EMCs!$B$5</f>
        <v>0.98601567900273634</v>
      </c>
      <c r="G59" s="31">
        <f>EMCs!$C$5</f>
        <v>0.14343698414796333</v>
      </c>
      <c r="H59" s="31">
        <f>ROCs!$I$6</f>
        <v>0.44607782879065094</v>
      </c>
      <c r="I59" s="8">
        <v>0.198572</v>
      </c>
      <c r="J59" s="34">
        <f>Other!$C$2*H59*I59/12</f>
        <v>0.37498259868547917</v>
      </c>
      <c r="K59" s="8">
        <f t="shared" si="0"/>
        <v>1</v>
      </c>
      <c r="L59" s="8">
        <f>ROUND((2.721*J59*G59)+(Other!$B$2*I59),1)</f>
        <v>0.2</v>
      </c>
    </row>
    <row r="60" spans="1:12">
      <c r="A60" s="8" t="s">
        <v>85</v>
      </c>
      <c r="B60" s="8" t="s">
        <v>80</v>
      </c>
      <c r="C60" s="8">
        <v>8200</v>
      </c>
      <c r="D60" s="8" t="s">
        <v>215</v>
      </c>
      <c r="E60" s="8" t="s">
        <v>76</v>
      </c>
      <c r="F60" s="31">
        <f>EMCs!$B$6</f>
        <v>0.72147488707517293</v>
      </c>
      <c r="G60" s="31">
        <f>EMCs!$C$6</f>
        <v>0.16951643581122938</v>
      </c>
      <c r="H60" s="31">
        <f>ROCs!$B$3</f>
        <v>0.43140989244743805</v>
      </c>
      <c r="I60" s="8">
        <v>0.117227</v>
      </c>
      <c r="J60" s="34">
        <f>Other!$C$2*H60*I60/12</f>
        <v>0.2140918902555283</v>
      </c>
      <c r="K60" s="8">
        <f t="shared" si="0"/>
        <v>0.4</v>
      </c>
      <c r="L60" s="8">
        <f>ROUND((2.721*J60*G60)+(Other!$B$2*I60),1)</f>
        <v>0.1</v>
      </c>
    </row>
    <row r="61" spans="1:12">
      <c r="A61" s="8" t="s">
        <v>85</v>
      </c>
      <c r="B61" s="8" t="s">
        <v>80</v>
      </c>
      <c r="C61" s="8">
        <v>8200</v>
      </c>
      <c r="D61" s="8" t="s">
        <v>215</v>
      </c>
      <c r="E61" s="8" t="s">
        <v>77</v>
      </c>
      <c r="F61" s="31">
        <f>EMCs!$B$6</f>
        <v>0.72147488707517293</v>
      </c>
      <c r="G61" s="31">
        <f>EMCs!$C$6</f>
        <v>0.16951643581122938</v>
      </c>
      <c r="H61" s="31">
        <f>ROCs!$F$3</f>
        <v>0.43140989244743805</v>
      </c>
      <c r="I61" s="8">
        <v>2.7852769999999998</v>
      </c>
      <c r="J61" s="34">
        <f>Other!$C$2*H61*I61/12</f>
        <v>5.0867566159267668</v>
      </c>
      <c r="K61" s="8">
        <f t="shared" si="0"/>
        <v>10</v>
      </c>
      <c r="L61" s="8">
        <f>ROUND((2.721*J61*G61)+(Other!$B$2*I61),1)</f>
        <v>2.9</v>
      </c>
    </row>
    <row r="62" spans="1:12">
      <c r="I62" s="8">
        <f t="shared" ref="I62:K62" si="1">SUM(I2:I61)</f>
        <v>1083.8075420000002</v>
      </c>
      <c r="J62" s="8">
        <f t="shared" si="1"/>
        <v>1476.0962460786677</v>
      </c>
      <c r="K62" s="8">
        <f t="shared" si="1"/>
        <v>4875.0999999999976</v>
      </c>
      <c r="L62">
        <f>SUM(L2:L61)</f>
        <v>1011.4999999999998</v>
      </c>
    </row>
  </sheetData>
  <sortState ref="A2:F61">
    <sortCondition ref="C2:C61"/>
    <sortCondition ref="E2:E6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Summary</vt:lpstr>
      <vt:lpstr>Wet Detention Calcs</vt:lpstr>
      <vt:lpstr>Poppleton Creek</vt:lpstr>
      <vt:lpstr>Haney Creek</vt:lpstr>
      <vt:lpstr>Fraizer Creek</vt:lpstr>
      <vt:lpstr>Aiport Ditch</vt:lpstr>
      <vt:lpstr>Crescent Basin</vt:lpstr>
      <vt:lpstr>Krueger Creek</vt:lpstr>
      <vt:lpstr>North Point</vt:lpstr>
      <vt:lpstr>Education</vt:lpstr>
      <vt:lpstr>Anchorage</vt:lpstr>
      <vt:lpstr>Fork Road</vt:lpstr>
      <vt:lpstr>Downtown</vt:lpstr>
      <vt:lpstr>Hildebrad</vt:lpstr>
      <vt:lpstr>Landfill</vt:lpstr>
      <vt:lpstr>Woods Point</vt:lpstr>
      <vt:lpstr>South Fork</vt:lpstr>
      <vt:lpstr>EMCs</vt:lpstr>
      <vt:lpstr>ROCs</vt:lpstr>
      <vt:lpstr>Other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2012-07-24T18:15:40Z</cp:lastPrinted>
  <dcterms:created xsi:type="dcterms:W3CDTF">2012-06-19T20:11:33Z</dcterms:created>
  <dcterms:modified xsi:type="dcterms:W3CDTF">2012-11-14T17:17:50Z</dcterms:modified>
</cp:coreProperties>
</file>