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ESOC\ESOC Pilot\2017 Pilot Results\Axys\Charts\Alkylphenols\"/>
    </mc:Choice>
  </mc:AlternateContent>
  <xr:revisionPtr revIDLastSave="0" documentId="13_ncr:1_{AB3B0E49-FE88-4895-8203-940BE29B1D35}" xr6:coauthVersionLast="33" xr6:coauthVersionMax="33" xr10:uidLastSave="{00000000-0000-0000-0000-000000000000}"/>
  <bookViews>
    <workbookView xWindow="0" yWindow="0" windowWidth="25200" windowHeight="11760" activeTab="3" xr2:uid="{00000000-000D-0000-FFFF-FFFF00000000}"/>
  </bookViews>
  <sheets>
    <sheet name="Alkylphenols-SPMD-QA" sheetId="1" r:id="rId1"/>
    <sheet name="Alkylphenols-WATER-QA" sheetId="2" r:id="rId2"/>
    <sheet name="ALKYLPHENOL-Blank-summary" sheetId="3" r:id="rId3"/>
    <sheet name="ALKYLPHENOL-deteciton-summary" sheetId="4" r:id="rId4"/>
  </sheets>
  <definedNames>
    <definedName name="_xlnm._FilterDatabase" localSheetId="3" hidden="1">'ALKYLPHENOL-deteciton-summary'!$A$1:$K$33</definedName>
  </definedNames>
  <calcPr calcId="179017"/>
  <pivotCaches>
    <pivotCache cacheId="4" r:id="rId5"/>
    <pivotCache cacheId="5" r:id="rId6"/>
    <pivotCache cacheId="6" r:id="rId7"/>
    <pivotCache cacheId="7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" i="3" l="1"/>
  <c r="K2" i="3"/>
  <c r="S29" i="4" l="1"/>
  <c r="R29" i="4"/>
  <c r="S22" i="4"/>
  <c r="R22" i="4"/>
  <c r="S15" i="4"/>
  <c r="R15" i="4"/>
  <c r="AM8" i="4"/>
  <c r="AL8" i="4"/>
  <c r="X4" i="4"/>
  <c r="W4" i="4"/>
  <c r="AC3" i="2"/>
  <c r="AH3" i="2" s="1"/>
  <c r="AC4" i="2"/>
  <c r="AH4" i="2" s="1"/>
  <c r="AC5" i="2"/>
  <c r="AC2" i="2"/>
  <c r="AF6" i="2"/>
  <c r="AK6" i="2" s="1"/>
  <c r="AE6" i="2"/>
  <c r="AD6" i="2"/>
  <c r="AB6" i="2"/>
  <c r="AA6" i="2"/>
  <c r="AI2" i="2"/>
  <c r="AJ2" i="2"/>
  <c r="AK2" i="2"/>
  <c r="AI3" i="2"/>
  <c r="AJ3" i="2"/>
  <c r="AK3" i="2"/>
  <c r="AI4" i="2"/>
  <c r="AJ4" i="2"/>
  <c r="AK4" i="2"/>
  <c r="AH5" i="2"/>
  <c r="AI5" i="2"/>
  <c r="AJ5" i="2"/>
  <c r="AK5" i="2"/>
  <c r="AG3" i="2"/>
  <c r="AG4" i="2"/>
  <c r="AG5" i="2"/>
  <c r="AG2" i="1"/>
  <c r="AG2" i="2"/>
  <c r="AC6" i="2" l="1"/>
  <c r="AH2" i="2"/>
  <c r="AH6" i="2"/>
  <c r="AI6" i="2"/>
  <c r="AG6" i="2"/>
  <c r="AJ6" i="2"/>
  <c r="AH2" i="1"/>
  <c r="AI2" i="1"/>
  <c r="AJ2" i="1"/>
  <c r="AK2" i="1"/>
  <c r="AH3" i="1"/>
  <c r="AI3" i="1"/>
  <c r="AJ3" i="1"/>
  <c r="AK3" i="1"/>
  <c r="AH4" i="1"/>
  <c r="AI4" i="1"/>
  <c r="AJ4" i="1"/>
  <c r="AK4" i="1"/>
  <c r="AH5" i="1"/>
  <c r="AI5" i="1"/>
  <c r="AJ5" i="1"/>
  <c r="AK5" i="1"/>
  <c r="AH6" i="1"/>
  <c r="AG3" i="1"/>
  <c r="AG4" i="1"/>
  <c r="AG5" i="1"/>
  <c r="AB6" i="1"/>
  <c r="AG6" i="1" s="1"/>
  <c r="AC6" i="1"/>
  <c r="AD6" i="1"/>
  <c r="AI6" i="1" s="1"/>
  <c r="AE6" i="1"/>
  <c r="AJ6" i="1" s="1"/>
  <c r="AF6" i="1"/>
  <c r="AA6" i="1"/>
  <c r="AK6" i="1" l="1"/>
</calcChain>
</file>

<file path=xl/sharedStrings.xml><?xml version="1.0" encoding="utf-8"?>
<sst xmlns="http://schemas.openxmlformats.org/spreadsheetml/2006/main" count="678" uniqueCount="105">
  <si>
    <t>SAMPLE_NO</t>
  </si>
  <si>
    <t>COMPOUND</t>
  </si>
  <si>
    <t>LAB_FLAG</t>
  </si>
  <si>
    <t>CONC_FOUND</t>
  </si>
  <si>
    <t>UNIT</t>
  </si>
  <si>
    <t>MATRIX</t>
  </si>
  <si>
    <t>QA/QC BLANK DAY ZERO</t>
  </si>
  <si>
    <t>4-Nonylphenols</t>
  </si>
  <si>
    <t>ng/TUBE</t>
  </si>
  <si>
    <t>SPMD</t>
  </si>
  <si>
    <t>4-Nonylphenol monoethoxylates</t>
  </si>
  <si>
    <t>U</t>
  </si>
  <si>
    <t>4-Nonylphenol diethoxylates</t>
  </si>
  <si>
    <t>4-n-Octylphenol</t>
  </si>
  <si>
    <t>SP-WITHLAC</t>
  </si>
  <si>
    <t>SP-OCHLCK</t>
  </si>
  <si>
    <t>SP-ALAFIA</t>
  </si>
  <si>
    <t>SP-APALACH</t>
  </si>
  <si>
    <t>QA/QC BLANK PASSIVE FIELD</t>
  </si>
  <si>
    <t>Lab Blank</t>
  </si>
  <si>
    <t>DEP FLAG - BLANK DETECTS</t>
  </si>
  <si>
    <t>G</t>
  </si>
  <si>
    <t>Row Labels</t>
  </si>
  <si>
    <t>Grand Total</t>
  </si>
  <si>
    <t>Column Labels</t>
  </si>
  <si>
    <t>(blank)</t>
  </si>
  <si>
    <t>Count of COMPOUND</t>
  </si>
  <si>
    <t>Site</t>
  </si>
  <si>
    <t>Non-Detects (U)</t>
  </si>
  <si>
    <t>Detects (blank)</t>
  </si>
  <si>
    <t># Detects</t>
  </si>
  <si>
    <t># V or G</t>
  </si>
  <si>
    <t># Not V or G</t>
  </si>
  <si>
    <t>#G</t>
  </si>
  <si>
    <t>#V</t>
  </si>
  <si>
    <t>#VG</t>
  </si>
  <si>
    <t>% V or G</t>
  </si>
  <si>
    <t>%  Not V or G</t>
  </si>
  <si>
    <t>% G Qualified 
(Field Blank Detects)</t>
  </si>
  <si>
    <t>% V Qualified 
(Lab Blank Detects)</t>
  </si>
  <si>
    <t>% V AND G Qualified 
(Lab or Field Blank Detects)</t>
  </si>
  <si>
    <t>Alafia 
(2 Detects)</t>
  </si>
  <si>
    <t>Apalachicola 
(2 Detects)</t>
  </si>
  <si>
    <t>Ochlockonee  
(2 Detects)</t>
  </si>
  <si>
    <t>Withlacoochee  
(2 Detects)</t>
  </si>
  <si>
    <t>Total  
(8 Detects)</t>
  </si>
  <si>
    <t>QA/ QC BLANK SW FIELD</t>
  </si>
  <si>
    <t>ng/L</t>
  </si>
  <si>
    <t>AQUEOUS</t>
  </si>
  <si>
    <t>V</t>
  </si>
  <si>
    <t>VG</t>
  </si>
  <si>
    <t>matrix</t>
  </si>
  <si>
    <t>Total</t>
  </si>
  <si>
    <t>Alafia</t>
  </si>
  <si>
    <t>Apalachicola</t>
  </si>
  <si>
    <t>Ochlockonee</t>
  </si>
  <si>
    <t>Withlacoochee</t>
  </si>
  <si>
    <t>% V and G Qualified 
(Lab and Field Blank Detects)</t>
  </si>
  <si>
    <t>Grab 
(4 Detects)</t>
  </si>
  <si>
    <t>SPMD  
(8 Detects)</t>
  </si>
  <si>
    <t>Grab 
(1 Detects)</t>
  </si>
  <si>
    <t>SPMD 
(2 Detects)</t>
  </si>
  <si>
    <t>SPMD_CONC_FOUND</t>
  </si>
  <si>
    <t>SPMD_UNIT</t>
  </si>
  <si>
    <t>SPMD_MATRIX</t>
  </si>
  <si>
    <t>SPMD_DEP FLAG - BLANK DETECTS</t>
  </si>
  <si>
    <t>GRAB_CONC_FOUND</t>
  </si>
  <si>
    <t>GRAB_UNIT</t>
  </si>
  <si>
    <t>GRAB_MATRIX</t>
  </si>
  <si>
    <t>GRAB_DEP FLAG - BLANK DETECTS</t>
  </si>
  <si>
    <t>(All)</t>
  </si>
  <si>
    <t>Count of GRAB_CONC_FOUND</t>
  </si>
  <si>
    <t>Count of SPMD_CONC_FOUND</t>
  </si>
  <si>
    <t>compound</t>
  </si>
  <si>
    <t>Compound</t>
  </si>
  <si>
    <t>Grab</t>
  </si>
  <si>
    <t>Y</t>
  </si>
  <si>
    <t>SPMD &amp;Grab</t>
  </si>
  <si>
    <t>Grab Only</t>
  </si>
  <si>
    <t>SPMD Only</t>
  </si>
  <si>
    <t>OCHLOCK</t>
  </si>
  <si>
    <t>ALAFIA</t>
  </si>
  <si>
    <t>WITHLAC</t>
  </si>
  <si>
    <t>APALACH</t>
  </si>
  <si>
    <t>Count of SPMD_DEP FLAG - BLANK DETECTS</t>
  </si>
  <si>
    <t>Count of GRAB_DEP FLAG - BLANK DETECTS</t>
  </si>
  <si>
    <t>Legend</t>
  </si>
  <si>
    <t>Number of Compounds</t>
  </si>
  <si>
    <t>Symbol</t>
  </si>
  <si>
    <t>Description</t>
  </si>
  <si>
    <t>●</t>
  </si>
  <si>
    <t>Compound detected. Data not qualified due to blank detections.</t>
  </si>
  <si>
    <t>Compound detected in both sample and lab blank. Blank result &gt; 10% of sample result.</t>
  </si>
  <si>
    <t>Compound detected in sample, lab blank, and field blank. Both blank results &gt; 10% of sample result.</t>
  </si>
  <si>
    <t>Compound detected in both sample and field blank. Blank result &gt; 10% of sample result.</t>
  </si>
  <si>
    <t>Compound not detected.</t>
  </si>
  <si>
    <t>NA</t>
  </si>
  <si>
    <t>Total Compounds Detected</t>
  </si>
  <si>
    <t>spmd &amp; grab</t>
  </si>
  <si>
    <t>grab only</t>
  </si>
  <si>
    <t>Detections</t>
  </si>
  <si>
    <t>Undetects</t>
  </si>
  <si>
    <t>Not Quantifiable</t>
  </si>
  <si>
    <t>Nondetects (U)</t>
  </si>
  <si>
    <t>Total (All Sites)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</si>
</sst>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CC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3" borderId="0" xfId="0" applyFill="1"/>
    <xf numFmtId="2" fontId="0" fillId="0" borderId="0" xfId="0" applyNumberFormat="1"/>
    <xf numFmtId="2" fontId="0" fillId="2" borderId="0" xfId="0" applyNumberFormat="1" applyFill="1"/>
    <xf numFmtId="2" fontId="0" fillId="3" borderId="0" xfId="0" applyNumberFormat="1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pivotButton="1"/>
    <xf numFmtId="0" fontId="0" fillId="0" borderId="0" xfId="0" applyNumberFormat="1"/>
    <xf numFmtId="0" fontId="0" fillId="0" borderId="1" xfId="0" applyBorder="1" applyAlignment="1">
      <alignment wrapText="1"/>
    </xf>
    <xf numFmtId="9" fontId="0" fillId="0" borderId="0" xfId="0" applyNumberFormat="1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3" borderId="0" xfId="0" applyFill="1" applyAlignment="1">
      <alignment wrapText="1"/>
    </xf>
    <xf numFmtId="0" fontId="0" fillId="2" borderId="0" xfId="0" applyFill="1" applyAlignment="1">
      <alignment horizontal="center" wrapText="1"/>
    </xf>
    <xf numFmtId="0" fontId="0" fillId="3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wrapText="1"/>
    </xf>
    <xf numFmtId="2" fontId="0" fillId="2" borderId="0" xfId="0" applyNumberFormat="1" applyFill="1" applyAlignment="1">
      <alignment wrapText="1"/>
    </xf>
    <xf numFmtId="2" fontId="0" fillId="3" borderId="0" xfId="0" applyNumberFormat="1" applyFill="1" applyAlignment="1">
      <alignment wrapText="1"/>
    </xf>
    <xf numFmtId="0" fontId="0" fillId="4" borderId="1" xfId="0" applyFill="1" applyBorder="1" applyAlignment="1">
      <alignment wrapText="1"/>
    </xf>
    <xf numFmtId="0" fontId="0" fillId="0" borderId="1" xfId="0" applyBorder="1"/>
    <xf numFmtId="9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1" fillId="7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7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/>
    </xf>
    <xf numFmtId="0" fontId="0" fillId="8" borderId="0" xfId="0" applyFill="1"/>
    <xf numFmtId="0" fontId="0" fillId="9" borderId="0" xfId="0" applyFill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10" borderId="1" xfId="0" applyFill="1" applyBorder="1"/>
    <xf numFmtId="0" fontId="0" fillId="10" borderId="1" xfId="0" applyFill="1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4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sharedStrings" Target="sharedStrings.xml"/><Relationship Id="rId5" Type="http://schemas.openxmlformats.org/officeDocument/2006/relationships/pivotCacheDefinition" Target="pivotCache/pivotCacheDefinition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solidFill>
                  <a:schemeClr val="tx1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Alkylphenol Detections Qualified Due to Blank Detections</a:t>
            </a:r>
            <a:endParaRPr lang="en-US">
              <a:solidFill>
                <a:schemeClr val="tx1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039516056551521"/>
          <c:y val="0.10678282235997096"/>
          <c:w val="0.84124856316477448"/>
          <c:h val="0.5977948694517634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'ALKYLPHENOL-Blank-summary'!$L$1</c:f>
              <c:strCache>
                <c:ptCount val="1"/>
                <c:pt idx="0">
                  <c:v>% V Qualified 
(Lab Blank Detects)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multiLvlStrRef>
              <c:f>'ALKYLPHENOL-Blank-summary'!$A$2:$B$11</c:f>
              <c:multiLvlStrCache>
                <c:ptCount val="10"/>
                <c:lvl>
                  <c:pt idx="0">
                    <c:v>SPMD  
(8 Detects)</c:v>
                  </c:pt>
                  <c:pt idx="1">
                    <c:v>Grab 
(4 Detects)</c:v>
                  </c:pt>
                  <c:pt idx="2">
                    <c:v>SPMD 
(2 Detects)</c:v>
                  </c:pt>
                  <c:pt idx="3">
                    <c:v>Grab 
(1 Detects)</c:v>
                  </c:pt>
                  <c:pt idx="4">
                    <c:v>SPMD 
(2 Detects)</c:v>
                  </c:pt>
                  <c:pt idx="5">
                    <c:v>Grab 
(1 Detects)</c:v>
                  </c:pt>
                  <c:pt idx="6">
                    <c:v>SPMD 
(2 Detects)</c:v>
                  </c:pt>
                  <c:pt idx="7">
                    <c:v>Grab 
(1 Detects)</c:v>
                  </c:pt>
                  <c:pt idx="8">
                    <c:v>SPMD 
(2 Detects)</c:v>
                  </c:pt>
                  <c:pt idx="9">
                    <c:v>Grab 
(1 Detects)</c:v>
                  </c:pt>
                </c:lvl>
                <c:lvl>
                  <c:pt idx="0">
                    <c:v>Total (All Sites)</c:v>
                  </c:pt>
                  <c:pt idx="2">
                    <c:v>Alafia</c:v>
                  </c:pt>
                  <c:pt idx="4">
                    <c:v>Apalachicola</c:v>
                  </c:pt>
                  <c:pt idx="6">
                    <c:v>Ochlockonee</c:v>
                  </c:pt>
                  <c:pt idx="8">
                    <c:v>Withlacoochee</c:v>
                  </c:pt>
                </c:lvl>
              </c:multiLvlStrCache>
            </c:multiLvlStrRef>
          </c:cat>
          <c:val>
            <c:numRef>
              <c:f>'ALKYLPHENOL-Blank-summary'!$L$2:$L$11</c:f>
              <c:numCache>
                <c:formatCode>General</c:formatCode>
                <c:ptCount val="10"/>
                <c:pt idx="0" formatCode="0%">
                  <c:v>0</c:v>
                </c:pt>
                <c:pt idx="1">
                  <c:v>0</c:v>
                </c:pt>
                <c:pt idx="2" formatCode="0%">
                  <c:v>0</c:v>
                </c:pt>
                <c:pt idx="3">
                  <c:v>0</c:v>
                </c:pt>
                <c:pt idx="4" formatCode="0%">
                  <c:v>0</c:v>
                </c:pt>
                <c:pt idx="5">
                  <c:v>0</c:v>
                </c:pt>
                <c:pt idx="6" formatCode="0%">
                  <c:v>0</c:v>
                </c:pt>
                <c:pt idx="7">
                  <c:v>0</c:v>
                </c:pt>
                <c:pt idx="8" formatCode="0%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C-4FE5-B078-DCA2F0AD33C7}"/>
            </c:ext>
          </c:extLst>
        </c:ser>
        <c:ser>
          <c:idx val="2"/>
          <c:order val="1"/>
          <c:tx>
            <c:strRef>
              <c:f>'ALKYLPHENOL-Blank-summary'!$M$1</c:f>
              <c:strCache>
                <c:ptCount val="1"/>
                <c:pt idx="0">
                  <c:v>% V and G Qualified 
(Lab and Field Blank Detects)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DCBA2FEB-9265-4936-B3C8-6951D760BDB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9F0C-4FE5-B078-DCA2F0AD33C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34F566C-F747-404C-9D02-69823583F67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9F0C-4FE5-B078-DCA2F0AD33C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4FDAD24-C9B7-4246-B2DC-B4727F5361D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9F0C-4FE5-B078-DCA2F0AD33C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E115835-9C31-4188-9CD0-404A0E77FB5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9F0C-4FE5-B078-DCA2F0AD33C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6D70033-05F9-4A6E-9C1C-12280128409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9F0C-4FE5-B078-DCA2F0AD33C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DE854AB7-B1AD-4EBE-8D9B-91F89D0D9A4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9F0C-4FE5-B078-DCA2F0AD33C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53ED74B1-B2EA-420F-B593-CD898795CC0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9F0C-4FE5-B078-DCA2F0AD33C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24DF4CF7-2C60-4F06-9307-3AB8C9F60DA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9F0C-4FE5-B078-DCA2F0AD33C7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B1631C5E-CFB6-42C0-A15F-B42AE04C81A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9F0C-4FE5-B078-DCA2F0AD33C7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DB005FFE-73A3-4C94-A6D3-B9081B35390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9F0C-4FE5-B078-DCA2F0AD33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multiLvlStrRef>
              <c:f>'ALKYLPHENOL-Blank-summary'!$A$2:$B$11</c:f>
              <c:multiLvlStrCache>
                <c:ptCount val="10"/>
                <c:lvl>
                  <c:pt idx="0">
                    <c:v>SPMD  
(8 Detects)</c:v>
                  </c:pt>
                  <c:pt idx="1">
                    <c:v>Grab 
(4 Detects)</c:v>
                  </c:pt>
                  <c:pt idx="2">
                    <c:v>SPMD 
(2 Detects)</c:v>
                  </c:pt>
                  <c:pt idx="3">
                    <c:v>Grab 
(1 Detects)</c:v>
                  </c:pt>
                  <c:pt idx="4">
                    <c:v>SPMD 
(2 Detects)</c:v>
                  </c:pt>
                  <c:pt idx="5">
                    <c:v>Grab 
(1 Detects)</c:v>
                  </c:pt>
                  <c:pt idx="6">
                    <c:v>SPMD 
(2 Detects)</c:v>
                  </c:pt>
                  <c:pt idx="7">
                    <c:v>Grab 
(1 Detects)</c:v>
                  </c:pt>
                  <c:pt idx="8">
                    <c:v>SPMD 
(2 Detects)</c:v>
                  </c:pt>
                  <c:pt idx="9">
                    <c:v>Grab 
(1 Detects)</c:v>
                  </c:pt>
                </c:lvl>
                <c:lvl>
                  <c:pt idx="0">
                    <c:v>Total (All Sites)</c:v>
                  </c:pt>
                  <c:pt idx="2">
                    <c:v>Alafia</c:v>
                  </c:pt>
                  <c:pt idx="4">
                    <c:v>Apalachicola</c:v>
                  </c:pt>
                  <c:pt idx="6">
                    <c:v>Ochlockonee</c:v>
                  </c:pt>
                  <c:pt idx="8">
                    <c:v>Withlacoochee</c:v>
                  </c:pt>
                </c:lvl>
              </c:multiLvlStrCache>
            </c:multiLvlStrRef>
          </c:cat>
          <c:val>
            <c:numRef>
              <c:f>'ALKYLPHENOL-Blank-summary'!$M$2:$M$11</c:f>
              <c:numCache>
                <c:formatCode>General</c:formatCode>
                <c:ptCount val="10"/>
                <c:pt idx="0" formatCode="0%">
                  <c:v>0.125</c:v>
                </c:pt>
                <c:pt idx="1">
                  <c:v>1</c:v>
                </c:pt>
                <c:pt idx="2" formatCode="0%">
                  <c:v>0</c:v>
                </c:pt>
                <c:pt idx="3">
                  <c:v>1</c:v>
                </c:pt>
                <c:pt idx="4" formatCode="0%">
                  <c:v>0</c:v>
                </c:pt>
                <c:pt idx="5">
                  <c:v>1</c:v>
                </c:pt>
                <c:pt idx="6" formatCode="0%">
                  <c:v>0.5</c:v>
                </c:pt>
                <c:pt idx="7">
                  <c:v>1</c:v>
                </c:pt>
                <c:pt idx="8" formatCode="0%">
                  <c:v>0</c:v>
                </c:pt>
                <c:pt idx="9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'ALKYLPHENOL-Blank-summary'!$H$2:$H$11</c15:f>
                <c15:dlblRangeCache>
                  <c:ptCount val="10"/>
                  <c:pt idx="0">
                    <c:v>1</c:v>
                  </c:pt>
                  <c:pt idx="1">
                    <c:v>4</c:v>
                  </c:pt>
                  <c:pt idx="3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9">
                    <c:v>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9F0C-4FE5-B078-DCA2F0AD33C7}"/>
            </c:ext>
          </c:extLst>
        </c:ser>
        <c:ser>
          <c:idx val="0"/>
          <c:order val="2"/>
          <c:tx>
            <c:strRef>
              <c:f>'ALKYLPHENOL-Blank-summary'!$K$1</c:f>
              <c:strCache>
                <c:ptCount val="1"/>
                <c:pt idx="0">
                  <c:v>% G Qualified 
(Field Blank Detects)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4AF44E8C-6BB4-4991-AF39-C5B3A12F0F6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9F0C-4FE5-B078-DCA2F0AD33C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DE269FA-4B63-464F-9853-0FBB09FAF0A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9F0C-4FE5-B078-DCA2F0AD33C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1E1AA16-5FC9-4854-A793-92053BD252A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9F0C-4FE5-B078-DCA2F0AD33C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EFE006B4-6894-4C75-A451-DD1622ECE63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9F0C-4FE5-B078-DCA2F0AD33C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27930743-26EE-440C-BA64-55E45F4EF2E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9F0C-4FE5-B078-DCA2F0AD33C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42EB32BB-01A5-438F-823F-5F00BDEC7E0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9F0C-4FE5-B078-DCA2F0AD33C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B46BD79C-77D8-4AC6-AB59-EA0DD6AAD3E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9F0C-4FE5-B078-DCA2F0AD33C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962AB0F0-826D-4E2B-BD1A-8C1ED2BD2C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9F0C-4FE5-B078-DCA2F0AD33C7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B221F88A-9449-4B4E-8313-065D71F761D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9F0C-4FE5-B078-DCA2F0AD33C7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DEED1AA0-B2A8-4B14-AD6F-2B50C135F61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9F0C-4FE5-B078-DCA2F0AD33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multiLvlStrRef>
              <c:f>'ALKYLPHENOL-Blank-summary'!$A$2:$B$11</c:f>
              <c:multiLvlStrCache>
                <c:ptCount val="10"/>
                <c:lvl>
                  <c:pt idx="0">
                    <c:v>SPMD  
(8 Detects)</c:v>
                  </c:pt>
                  <c:pt idx="1">
                    <c:v>Grab 
(4 Detects)</c:v>
                  </c:pt>
                  <c:pt idx="2">
                    <c:v>SPMD 
(2 Detects)</c:v>
                  </c:pt>
                  <c:pt idx="3">
                    <c:v>Grab 
(1 Detects)</c:v>
                  </c:pt>
                  <c:pt idx="4">
                    <c:v>SPMD 
(2 Detects)</c:v>
                  </c:pt>
                  <c:pt idx="5">
                    <c:v>Grab 
(1 Detects)</c:v>
                  </c:pt>
                  <c:pt idx="6">
                    <c:v>SPMD 
(2 Detects)</c:v>
                  </c:pt>
                  <c:pt idx="7">
                    <c:v>Grab 
(1 Detects)</c:v>
                  </c:pt>
                  <c:pt idx="8">
                    <c:v>SPMD 
(2 Detects)</c:v>
                  </c:pt>
                  <c:pt idx="9">
                    <c:v>Grab 
(1 Detects)</c:v>
                  </c:pt>
                </c:lvl>
                <c:lvl>
                  <c:pt idx="0">
                    <c:v>Total (All Sites)</c:v>
                  </c:pt>
                  <c:pt idx="2">
                    <c:v>Alafia</c:v>
                  </c:pt>
                  <c:pt idx="4">
                    <c:v>Apalachicola</c:v>
                  </c:pt>
                  <c:pt idx="6">
                    <c:v>Ochlockonee</c:v>
                  </c:pt>
                  <c:pt idx="8">
                    <c:v>Withlacoochee</c:v>
                  </c:pt>
                </c:lvl>
              </c:multiLvlStrCache>
            </c:multiLvlStrRef>
          </c:cat>
          <c:val>
            <c:numRef>
              <c:f>'ALKYLPHENOL-Blank-summary'!$K$2:$K$11</c:f>
              <c:numCache>
                <c:formatCode>General</c:formatCode>
                <c:ptCount val="10"/>
                <c:pt idx="0" formatCode="0%">
                  <c:v>0.875</c:v>
                </c:pt>
                <c:pt idx="1">
                  <c:v>0</c:v>
                </c:pt>
                <c:pt idx="2" formatCode="0%">
                  <c:v>1</c:v>
                </c:pt>
                <c:pt idx="3">
                  <c:v>0</c:v>
                </c:pt>
                <c:pt idx="4" formatCode="0%">
                  <c:v>1</c:v>
                </c:pt>
                <c:pt idx="5">
                  <c:v>0</c:v>
                </c:pt>
                <c:pt idx="6" formatCode="0%">
                  <c:v>0.5</c:v>
                </c:pt>
                <c:pt idx="7">
                  <c:v>0</c:v>
                </c:pt>
                <c:pt idx="8" formatCode="0%">
                  <c:v>1</c:v>
                </c:pt>
                <c:pt idx="9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'ALKYLPHENOL-Blank-summary'!$F$2:$F$11</c15:f>
                <c15:dlblRangeCache>
                  <c:ptCount val="10"/>
                  <c:pt idx="0">
                    <c:v>7</c:v>
                  </c:pt>
                  <c:pt idx="2">
                    <c:v>2</c:v>
                  </c:pt>
                  <c:pt idx="4">
                    <c:v>2</c:v>
                  </c:pt>
                  <c:pt idx="6">
                    <c:v>1</c:v>
                  </c:pt>
                  <c:pt idx="8">
                    <c:v>2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9F0C-4FE5-B078-DCA2F0AD3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1610480"/>
        <c:axId val="471608840"/>
      </c:barChart>
      <c:catAx>
        <c:axId val="47161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1608840"/>
        <c:crosses val="autoZero"/>
        <c:auto val="1"/>
        <c:lblAlgn val="ctr"/>
        <c:lblOffset val="100"/>
        <c:noMultiLvlLbl val="0"/>
      </c:catAx>
      <c:valAx>
        <c:axId val="47160884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solidFill>
                      <a:schemeClr val="tx1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Percentage of Alkylphenol Detections Qualified </a:t>
                </a:r>
                <a:endParaRPr lang="en-US" sz="1200">
                  <a:solidFill>
                    <a:schemeClr val="tx1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pPr>
                  <a:defRPr>
                    <a:solidFill>
                      <a:schemeClr val="tx1"/>
                    </a:solidFill>
                  </a:defRPr>
                </a:pPr>
                <a:r>
                  <a:rPr lang="en-US" sz="1200" b="0" i="0" baseline="0">
                    <a:solidFill>
                      <a:schemeClr val="tx1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Due to Lab Blank or Field Blank Detections</a:t>
                </a:r>
                <a:endParaRPr lang="en-US" sz="1200">
                  <a:solidFill>
                    <a:schemeClr val="tx1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1610480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216274514235377"/>
          <c:y val="0.84510983515841953"/>
          <c:w val="0.67670910201696033"/>
          <c:h val="7.25376059133807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solidFill>
                  <a:schemeClr val="tx1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Alkylphenol Detections Qualified Due to Blank Detections</a:t>
            </a:r>
            <a:endParaRPr lang="en-US">
              <a:solidFill>
                <a:schemeClr val="tx1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039516056551521"/>
          <c:y val="0.10678282235997096"/>
          <c:w val="0.58950540413676411"/>
          <c:h val="0.7190069906638846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'ALKYLPHENOL-Blank-summary'!$L$1</c:f>
              <c:strCache>
                <c:ptCount val="1"/>
                <c:pt idx="0">
                  <c:v>% V Qualified 
(Lab Blank Detects)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multiLvlStrRef>
              <c:f>'ALKYLPHENOL-Blank-summary'!$A$2:$B$11</c:f>
              <c:multiLvlStrCache>
                <c:ptCount val="10"/>
                <c:lvl>
                  <c:pt idx="0">
                    <c:v>SPMD  
(8 Detects)</c:v>
                  </c:pt>
                  <c:pt idx="1">
                    <c:v>Grab 
(4 Detects)</c:v>
                  </c:pt>
                  <c:pt idx="2">
                    <c:v>SPMD 
(2 Detects)</c:v>
                  </c:pt>
                  <c:pt idx="3">
                    <c:v>Grab 
(1 Detects)</c:v>
                  </c:pt>
                  <c:pt idx="4">
                    <c:v>SPMD 
(2 Detects)</c:v>
                  </c:pt>
                  <c:pt idx="5">
                    <c:v>Grab 
(1 Detects)</c:v>
                  </c:pt>
                  <c:pt idx="6">
                    <c:v>SPMD 
(2 Detects)</c:v>
                  </c:pt>
                  <c:pt idx="7">
                    <c:v>Grab 
(1 Detects)</c:v>
                  </c:pt>
                  <c:pt idx="8">
                    <c:v>SPMD 
(2 Detects)</c:v>
                  </c:pt>
                  <c:pt idx="9">
                    <c:v>Grab 
(1 Detects)</c:v>
                  </c:pt>
                </c:lvl>
                <c:lvl>
                  <c:pt idx="0">
                    <c:v>Total (All Sites)</c:v>
                  </c:pt>
                  <c:pt idx="2">
                    <c:v>Alafia</c:v>
                  </c:pt>
                  <c:pt idx="4">
                    <c:v>Apalachicola</c:v>
                  </c:pt>
                  <c:pt idx="6">
                    <c:v>Ochlockonee</c:v>
                  </c:pt>
                  <c:pt idx="8">
                    <c:v>Withlacoochee</c:v>
                  </c:pt>
                </c:lvl>
              </c:multiLvlStrCache>
            </c:multiLvlStrRef>
          </c:cat>
          <c:val>
            <c:numRef>
              <c:f>'ALKYLPHENOL-Blank-summary'!$L$2:$L$3</c:f>
              <c:numCache>
                <c:formatCode>General</c:formatCode>
                <c:ptCount val="2"/>
                <c:pt idx="0" formatCode="0%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89-46B9-B7ED-32A7F71AFB72}"/>
            </c:ext>
          </c:extLst>
        </c:ser>
        <c:ser>
          <c:idx val="2"/>
          <c:order val="1"/>
          <c:tx>
            <c:strRef>
              <c:f>'ALKYLPHENOL-Blank-summary'!$M$1</c:f>
              <c:strCache>
                <c:ptCount val="1"/>
                <c:pt idx="0">
                  <c:v>% V and G Qualified 
(Lab and Field Blank Detects)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292C6A98-F94A-48EC-A9BC-9C6D0B8F22F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9289-46B9-B7ED-32A7F71AFB7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AD31A82-7BDF-4FDB-BDFB-18EBA32CA28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9289-46B9-B7ED-32A7F71AFB72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multiLvlStrRef>
              <c:f>'ALKYLPHENOL-Blank-summary'!$A$2:$B$11</c:f>
              <c:multiLvlStrCache>
                <c:ptCount val="10"/>
                <c:lvl>
                  <c:pt idx="0">
                    <c:v>SPMD  
(8 Detects)</c:v>
                  </c:pt>
                  <c:pt idx="1">
                    <c:v>Grab 
(4 Detects)</c:v>
                  </c:pt>
                  <c:pt idx="2">
                    <c:v>SPMD 
(2 Detects)</c:v>
                  </c:pt>
                  <c:pt idx="3">
                    <c:v>Grab 
(1 Detects)</c:v>
                  </c:pt>
                  <c:pt idx="4">
                    <c:v>SPMD 
(2 Detects)</c:v>
                  </c:pt>
                  <c:pt idx="5">
                    <c:v>Grab 
(1 Detects)</c:v>
                  </c:pt>
                  <c:pt idx="6">
                    <c:v>SPMD 
(2 Detects)</c:v>
                  </c:pt>
                  <c:pt idx="7">
                    <c:v>Grab 
(1 Detects)</c:v>
                  </c:pt>
                  <c:pt idx="8">
                    <c:v>SPMD 
(2 Detects)</c:v>
                  </c:pt>
                  <c:pt idx="9">
                    <c:v>Grab 
(1 Detects)</c:v>
                  </c:pt>
                </c:lvl>
                <c:lvl>
                  <c:pt idx="0">
                    <c:v>Total (All Sites)</c:v>
                  </c:pt>
                  <c:pt idx="2">
                    <c:v>Alafia</c:v>
                  </c:pt>
                  <c:pt idx="4">
                    <c:v>Apalachicola</c:v>
                  </c:pt>
                  <c:pt idx="6">
                    <c:v>Ochlockonee</c:v>
                  </c:pt>
                  <c:pt idx="8">
                    <c:v>Withlacoochee</c:v>
                  </c:pt>
                </c:lvl>
              </c:multiLvlStrCache>
            </c:multiLvlStrRef>
          </c:cat>
          <c:val>
            <c:numRef>
              <c:f>'ALKYLPHENOL-Blank-summary'!$M$2:$M$3</c:f>
              <c:numCache>
                <c:formatCode>General</c:formatCode>
                <c:ptCount val="2"/>
                <c:pt idx="0" formatCode="0%">
                  <c:v>0.125</c:v>
                </c:pt>
                <c:pt idx="1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'ALKYLPHENOL-Blank-summary'!$H$2:$H$11</c15:f>
                <c15:dlblRangeCache>
                  <c:ptCount val="10"/>
                  <c:pt idx="0">
                    <c:v>1</c:v>
                  </c:pt>
                  <c:pt idx="1">
                    <c:v>4</c:v>
                  </c:pt>
                  <c:pt idx="3">
                    <c:v>1</c:v>
                  </c:pt>
                  <c:pt idx="5">
                    <c:v>1</c:v>
                  </c:pt>
                  <c:pt idx="6">
                    <c:v>1</c:v>
                  </c:pt>
                  <c:pt idx="7">
                    <c:v>1</c:v>
                  </c:pt>
                  <c:pt idx="9">
                    <c:v>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9289-46B9-B7ED-32A7F71AFB72}"/>
            </c:ext>
          </c:extLst>
        </c:ser>
        <c:ser>
          <c:idx val="0"/>
          <c:order val="2"/>
          <c:tx>
            <c:strRef>
              <c:f>'ALKYLPHENOL-Blank-summary'!$K$1</c:f>
              <c:strCache>
                <c:ptCount val="1"/>
                <c:pt idx="0">
                  <c:v>% G Qualified 
(Field Blank Detects)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94A2A197-CACB-438A-AB73-402C1AB7ED5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9289-46B9-B7ED-32A7F71AFB7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89-46B9-B7ED-32A7F71AFB72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multiLvlStrRef>
              <c:f>'ALKYLPHENOL-Blank-summary'!$A$2:$B$11</c:f>
              <c:multiLvlStrCache>
                <c:ptCount val="10"/>
                <c:lvl>
                  <c:pt idx="0">
                    <c:v>SPMD  
(8 Detects)</c:v>
                  </c:pt>
                  <c:pt idx="1">
                    <c:v>Grab 
(4 Detects)</c:v>
                  </c:pt>
                  <c:pt idx="2">
                    <c:v>SPMD 
(2 Detects)</c:v>
                  </c:pt>
                  <c:pt idx="3">
                    <c:v>Grab 
(1 Detects)</c:v>
                  </c:pt>
                  <c:pt idx="4">
                    <c:v>SPMD 
(2 Detects)</c:v>
                  </c:pt>
                  <c:pt idx="5">
                    <c:v>Grab 
(1 Detects)</c:v>
                  </c:pt>
                  <c:pt idx="6">
                    <c:v>SPMD 
(2 Detects)</c:v>
                  </c:pt>
                  <c:pt idx="7">
                    <c:v>Grab 
(1 Detects)</c:v>
                  </c:pt>
                  <c:pt idx="8">
                    <c:v>SPMD 
(2 Detects)</c:v>
                  </c:pt>
                  <c:pt idx="9">
                    <c:v>Grab 
(1 Detects)</c:v>
                  </c:pt>
                </c:lvl>
                <c:lvl>
                  <c:pt idx="0">
                    <c:v>Total (All Sites)</c:v>
                  </c:pt>
                  <c:pt idx="2">
                    <c:v>Alafia</c:v>
                  </c:pt>
                  <c:pt idx="4">
                    <c:v>Apalachicola</c:v>
                  </c:pt>
                  <c:pt idx="6">
                    <c:v>Ochlockonee</c:v>
                  </c:pt>
                  <c:pt idx="8">
                    <c:v>Withlacoochee</c:v>
                  </c:pt>
                </c:lvl>
              </c:multiLvlStrCache>
            </c:multiLvlStrRef>
          </c:cat>
          <c:val>
            <c:numRef>
              <c:f>'ALKYLPHENOL-Blank-summary'!$K$2:$K$3</c:f>
              <c:numCache>
                <c:formatCode>General</c:formatCode>
                <c:ptCount val="2"/>
                <c:pt idx="0" formatCode="0%">
                  <c:v>0.875</c:v>
                </c:pt>
                <c:pt idx="1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'ALKYLPHENOL-Blank-summary'!$F$2:$F$11</c15:f>
                <c15:dlblRangeCache>
                  <c:ptCount val="10"/>
                  <c:pt idx="0">
                    <c:v>7</c:v>
                  </c:pt>
                  <c:pt idx="2">
                    <c:v>2</c:v>
                  </c:pt>
                  <c:pt idx="4">
                    <c:v>2</c:v>
                  </c:pt>
                  <c:pt idx="6">
                    <c:v>1</c:v>
                  </c:pt>
                  <c:pt idx="8">
                    <c:v>2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6-9289-46B9-B7ED-32A7F71AF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1610480"/>
        <c:axId val="471608840"/>
      </c:barChart>
      <c:catAx>
        <c:axId val="47161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1608840"/>
        <c:crosses val="autoZero"/>
        <c:auto val="1"/>
        <c:lblAlgn val="ctr"/>
        <c:lblOffset val="100"/>
        <c:noMultiLvlLbl val="0"/>
      </c:catAx>
      <c:valAx>
        <c:axId val="47160884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solidFill>
                      <a:schemeClr val="tx1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Percentage of Alkylphenol Detections Qualified </a:t>
                </a:r>
                <a:endParaRPr lang="en-US" sz="1200">
                  <a:solidFill>
                    <a:schemeClr val="tx1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pPr>
                  <a:defRPr>
                    <a:solidFill>
                      <a:schemeClr val="tx1"/>
                    </a:solidFill>
                  </a:defRPr>
                </a:pPr>
                <a:r>
                  <a:rPr lang="en-US" sz="1200" b="0" i="0" baseline="0">
                    <a:solidFill>
                      <a:schemeClr val="tx1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Due to Blank Detections</a:t>
                </a:r>
                <a:endParaRPr lang="en-US" sz="1200">
                  <a:solidFill>
                    <a:schemeClr val="tx1"/>
                  </a:solidFill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1610480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3269422846311294"/>
          <c:y val="0.2876473903044518"/>
          <c:w val="0.26730577153688706"/>
          <c:h val="0.217612817740142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314322</xdr:colOff>
      <xdr:row>1</xdr:row>
      <xdr:rowOff>161925</xdr:rowOff>
    </xdr:from>
    <xdr:to>
      <xdr:col>26</xdr:col>
      <xdr:colOff>552449</xdr:colOff>
      <xdr:row>17</xdr:row>
      <xdr:rowOff>133350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4066B4D-2C6F-4D76-B63A-042D625517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0</xdr:colOff>
      <xdr:row>1</xdr:row>
      <xdr:rowOff>0</xdr:rowOff>
    </xdr:from>
    <xdr:to>
      <xdr:col>40</xdr:col>
      <xdr:colOff>68036</xdr:colOff>
      <xdr:row>16</xdr:row>
      <xdr:rowOff>161925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6038322-4B96-4FDD-AAD2-C84B6510E0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0.28577</cdr:x>
      <cdr:y>0.93488</cdr:y>
    </cdr:from>
    <cdr:to>
      <cdr:x>0.86583</cdr:x>
      <cdr:y>0.98665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2BF8132-29D9-4A91-A936-E89C50A756CF}"/>
            </a:ext>
          </a:extLst>
        </cdr:cNvPr>
        <cdr:cNvSpPr txBox="1"/>
      </cdr:nvSpPr>
      <cdr:spPr>
        <a:xfrm xmlns:a="http://schemas.openxmlformats.org/drawingml/2006/main">
          <a:off x="2174875" y="4603750"/>
          <a:ext cx="4414491" cy="2549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Data labels indicate number of detections in each category.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0.73578</cdr:x>
      <cdr:y>0.54527</cdr:y>
    </cdr:from>
    <cdr:to>
      <cdr:x>0.99633</cdr:x>
      <cdr:y>0.67698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2BF8132-29D9-4A91-A936-E89C50A756CF}"/>
            </a:ext>
          </a:extLst>
        </cdr:cNvPr>
        <cdr:cNvSpPr txBox="1"/>
      </cdr:nvSpPr>
      <cdr:spPr>
        <a:xfrm xmlns:a="http://schemas.openxmlformats.org/drawingml/2006/main">
          <a:off x="5456464" y="2685138"/>
          <a:ext cx="1932214" cy="6486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Data labels indicate number of detections in each category.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nderman-Barnes, Stephanie" refreshedDate="43152.478013194443" createdVersion="6" refreshedVersion="6" minRefreshableVersion="3" recordCount="53" xr:uid="{00000000-000A-0000-FFFF-FFFF00000000}">
  <cacheSource type="worksheet">
    <worksheetSource ref="A1:G1048576" sheet="Alkylphenols-SPMD-QA"/>
  </cacheSource>
  <cacheFields count="7">
    <cacheField name="SAMPLE_NO" numFmtId="0">
      <sharedItems containsBlank="1" count="8">
        <s v="Lab Blank"/>
        <s v="QA/QC BLANK DAY ZERO"/>
        <s v="QA/QC BLANK PASSIVE FIELD"/>
        <s v="SP-ALAFIA"/>
        <s v="SP-APALACH"/>
        <s v="SP-OCHLCK"/>
        <s v="SP-WITHLAC"/>
        <m/>
      </sharedItems>
    </cacheField>
    <cacheField name="COMPOUND" numFmtId="0">
      <sharedItems containsBlank="1"/>
    </cacheField>
    <cacheField name="LAB_FLAG" numFmtId="0">
      <sharedItems containsBlank="1" count="2">
        <s v="U"/>
        <m/>
      </sharedItems>
    </cacheField>
    <cacheField name="CONC_FOUND" numFmtId="2">
      <sharedItems containsString="0" containsBlank="1" containsNumber="1" minValue="1.57" maxValue="123"/>
    </cacheField>
    <cacheField name="UNIT" numFmtId="0">
      <sharedItems containsBlank="1"/>
    </cacheField>
    <cacheField name="MATRIX" numFmtId="0">
      <sharedItems containsBlank="1"/>
    </cacheField>
    <cacheField name="DEP FLAG - BLANK DETECTS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nderman-Barnes, Stephanie" refreshedDate="43152.545756481479" createdVersion="6" refreshedVersion="6" minRefreshableVersion="3" recordCount="46" xr:uid="{00000000-000A-0000-FFFF-FFFF01000000}">
  <cacheSource type="worksheet">
    <worksheetSource ref="A1:G1048576" sheet="Alkylphenols-WATER-QA"/>
  </cacheSource>
  <cacheFields count="7">
    <cacheField name="SAMPLE_NO" numFmtId="0">
      <sharedItems containsBlank="1" count="7">
        <s v="Lab Blank"/>
        <s v="QA/ QC BLANK SW FIELD"/>
        <s v="SP-ALAFIA"/>
        <s v="SP-APALACH"/>
        <s v="SP-OCHLCK"/>
        <s v="SP-WITHLAC"/>
        <m/>
      </sharedItems>
    </cacheField>
    <cacheField name="COMPOUND" numFmtId="0">
      <sharedItems containsBlank="1"/>
    </cacheField>
    <cacheField name="LAB_FLAG" numFmtId="0">
      <sharedItems containsBlank="1" count="2">
        <s v="U"/>
        <m/>
      </sharedItems>
    </cacheField>
    <cacheField name="CONC_FOUND" numFmtId="2">
      <sharedItems containsString="0" containsBlank="1" containsNumber="1" minValue="2.1800000000000002" maxValue="30.9"/>
    </cacheField>
    <cacheField name="UNIT" numFmtId="0">
      <sharedItems containsBlank="1"/>
    </cacheField>
    <cacheField name="MATRIX" numFmtId="0">
      <sharedItems containsBlank="1"/>
    </cacheField>
    <cacheField name="DEP FLAG - BLANK DETECTS" numFmtId="0">
      <sharedItems containsBlank="1" count="3">
        <m/>
        <s v="V"/>
        <s v="VG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nderman-Barnes, Stephanie" refreshedDate="43152.636569560185" createdVersion="6" refreshedVersion="6" minRefreshableVersion="3" recordCount="28" xr:uid="{00000000-000A-0000-FFFF-FFFF02000000}">
  <cacheSource type="worksheet">
    <worksheetSource ref="A1:G29" sheet="Alkylphenols-SPMD-QA"/>
  </cacheSource>
  <cacheFields count="7">
    <cacheField name="SAMPLE_NO" numFmtId="0">
      <sharedItems count="7">
        <s v="Lab Blank"/>
        <s v="QA/QC BLANK DAY ZERO"/>
        <s v="QA/QC BLANK PASSIVE FIELD"/>
        <s v="SP-ALAFIA"/>
        <s v="SP-APALACH"/>
        <s v="SP-OCHLCK"/>
        <s v="SP-WITHLAC"/>
      </sharedItems>
    </cacheField>
    <cacheField name="COMPOUND" numFmtId="0">
      <sharedItems/>
    </cacheField>
    <cacheField name="LAB_FLAG" numFmtId="0">
      <sharedItems containsBlank="1"/>
    </cacheField>
    <cacheField name="CONC_FOUND" numFmtId="2">
      <sharedItems containsString="0" containsBlank="1" containsNumber="1" minValue="1.57" maxValue="123"/>
    </cacheField>
    <cacheField name="UNIT" numFmtId="0">
      <sharedItems/>
    </cacheField>
    <cacheField name="MATRIX" numFmtId="0">
      <sharedItems/>
    </cacheField>
    <cacheField name="DEP FLAG - BLANK DETECTS" numFmtId="0">
      <sharedItems containsBlank="1" count="3">
        <m/>
        <s v="G"/>
        <s v="VG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nderman-Barnes, Stephanie" refreshedDate="43152.640383449077" createdVersion="6" refreshedVersion="6" minRefreshableVersion="3" recordCount="33" xr:uid="{00000000-000A-0000-FFFF-FFFF03000000}">
  <cacheSource type="worksheet">
    <worksheetSource ref="A1:K1048576" sheet="ALKYLPHENOL-deteciton-summary"/>
  </cacheSource>
  <cacheFields count="11">
    <cacheField name="SAMPLE_NO" numFmtId="0">
      <sharedItems containsBlank="1" count="5">
        <s v="SP-ALAFIA"/>
        <s v="SP-APALACH"/>
        <s v="SP-OCHLCK"/>
        <s v="SP-WITHLAC"/>
        <m/>
      </sharedItems>
    </cacheField>
    <cacheField name="COMPOUND" numFmtId="0">
      <sharedItems containsBlank="1" count="5">
        <s v="4-n-Octylphenol"/>
        <s v="4-Nonylphenol diethoxylates"/>
        <s v="4-Nonylphenol monoethoxylates"/>
        <s v="4-Nonylphenols"/>
        <m/>
      </sharedItems>
    </cacheField>
    <cacheField name="LAB_FLAG" numFmtId="0">
      <sharedItems containsBlank="1"/>
    </cacheField>
    <cacheField name="SPMD_CONC_FOUND" numFmtId="0">
      <sharedItems containsString="0" containsBlank="1" containsNumber="1" minValue="7.32" maxValue="123"/>
    </cacheField>
    <cacheField name="SPMD_UNIT" numFmtId="0">
      <sharedItems containsBlank="1"/>
    </cacheField>
    <cacheField name="SPMD_MATRIX" numFmtId="0">
      <sharedItems containsBlank="1"/>
    </cacheField>
    <cacheField name="SPMD_DEP FLAG - BLANK DETECTS" numFmtId="0">
      <sharedItems containsBlank="1" count="3">
        <m/>
        <s v="G"/>
        <s v="VG"/>
      </sharedItems>
    </cacheField>
    <cacheField name="GRAB_CONC_FOUND" numFmtId="0">
      <sharedItems containsString="0" containsBlank="1" containsNumber="1" minValue="2.1800000000000002" maxValue="30.9"/>
    </cacheField>
    <cacheField name="GRAB_UNIT" numFmtId="0">
      <sharedItems containsBlank="1"/>
    </cacheField>
    <cacheField name="GRAB_MATRIX" numFmtId="0">
      <sharedItems containsBlank="1"/>
    </cacheField>
    <cacheField name="GRAB_DEP FLAG - BLANK DETECTS" numFmtId="0">
      <sharedItems containsBlank="1" count="2">
        <m/>
        <s v="VG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3">
  <r>
    <x v="0"/>
    <s v="4-n-Octylphenol"/>
    <x v="0"/>
    <m/>
    <s v="ng/TUBE"/>
    <s v="SPMD"/>
    <m/>
  </r>
  <r>
    <x v="1"/>
    <s v="4-n-Octylphenol"/>
    <x v="0"/>
    <m/>
    <s v="ng/TUBE"/>
    <s v="SPMD"/>
    <m/>
  </r>
  <r>
    <x v="2"/>
    <s v="4-n-Octylphenol"/>
    <x v="0"/>
    <m/>
    <s v="ng/TUBE"/>
    <s v="SPMD"/>
    <m/>
  </r>
  <r>
    <x v="3"/>
    <s v="4-n-Octylphenol"/>
    <x v="0"/>
    <m/>
    <s v="ng/TUBE"/>
    <s v="SPMD"/>
    <m/>
  </r>
  <r>
    <x v="4"/>
    <s v="4-n-Octylphenol"/>
    <x v="0"/>
    <m/>
    <s v="ng/TUBE"/>
    <s v="SPMD"/>
    <m/>
  </r>
  <r>
    <x v="5"/>
    <s v="4-n-Octylphenol"/>
    <x v="0"/>
    <m/>
    <s v="ng/TUBE"/>
    <s v="SPMD"/>
    <m/>
  </r>
  <r>
    <x v="6"/>
    <s v="4-n-Octylphenol"/>
    <x v="0"/>
    <m/>
    <s v="ng/TUBE"/>
    <s v="SPMD"/>
    <m/>
  </r>
  <r>
    <x v="2"/>
    <s v="4-Nonylphenol diethoxylates"/>
    <x v="1"/>
    <n v="84.4"/>
    <s v="ng/TUBE"/>
    <s v="SPMD"/>
    <m/>
  </r>
  <r>
    <x v="0"/>
    <s v="4-Nonylphenol diethoxylates"/>
    <x v="0"/>
    <m/>
    <s v="ng/TUBE"/>
    <s v="SPMD"/>
    <m/>
  </r>
  <r>
    <x v="1"/>
    <s v="4-Nonylphenol diethoxylates"/>
    <x v="1"/>
    <n v="107"/>
    <s v="ng/TUBE"/>
    <s v="SPMD"/>
    <m/>
  </r>
  <r>
    <x v="6"/>
    <s v="4-Nonylphenol diethoxylates"/>
    <x v="1"/>
    <n v="60.3"/>
    <s v="ng/TUBE"/>
    <s v="SPMD"/>
    <s v="G"/>
  </r>
  <r>
    <x v="5"/>
    <s v="4-Nonylphenol diethoxylates"/>
    <x v="1"/>
    <n v="61.2"/>
    <s v="ng/TUBE"/>
    <s v="SPMD"/>
    <s v="G"/>
  </r>
  <r>
    <x v="3"/>
    <s v="4-Nonylphenol diethoxylates"/>
    <x v="1"/>
    <n v="70.599999999999994"/>
    <s v="ng/TUBE"/>
    <s v="SPMD"/>
    <s v="G"/>
  </r>
  <r>
    <x v="4"/>
    <s v="4-Nonylphenol diethoxylates"/>
    <x v="1"/>
    <n v="123"/>
    <s v="ng/TUBE"/>
    <s v="SPMD"/>
    <s v="G"/>
  </r>
  <r>
    <x v="0"/>
    <s v="4-Nonylphenol monoethoxylates"/>
    <x v="0"/>
    <m/>
    <s v="ng/TUBE"/>
    <s v="SPMD"/>
    <m/>
  </r>
  <r>
    <x v="1"/>
    <s v="4-Nonylphenol monoethoxylates"/>
    <x v="0"/>
    <m/>
    <s v="ng/TUBE"/>
    <s v="SPMD"/>
    <m/>
  </r>
  <r>
    <x v="2"/>
    <s v="4-Nonylphenol monoethoxylates"/>
    <x v="0"/>
    <m/>
    <s v="ng/TUBE"/>
    <s v="SPMD"/>
    <m/>
  </r>
  <r>
    <x v="3"/>
    <s v="4-Nonylphenol monoethoxylates"/>
    <x v="0"/>
    <m/>
    <s v="ng/TUBE"/>
    <s v="SPMD"/>
    <m/>
  </r>
  <r>
    <x v="4"/>
    <s v="4-Nonylphenol monoethoxylates"/>
    <x v="0"/>
    <m/>
    <s v="ng/TUBE"/>
    <s v="SPMD"/>
    <m/>
  </r>
  <r>
    <x v="5"/>
    <s v="4-Nonylphenol monoethoxylates"/>
    <x v="0"/>
    <m/>
    <s v="ng/TUBE"/>
    <s v="SPMD"/>
    <m/>
  </r>
  <r>
    <x v="6"/>
    <s v="4-Nonylphenol monoethoxylates"/>
    <x v="0"/>
    <m/>
    <s v="ng/TUBE"/>
    <s v="SPMD"/>
    <m/>
  </r>
  <r>
    <x v="0"/>
    <s v="4-Nonylphenols"/>
    <x v="1"/>
    <n v="1.57"/>
    <s v="ng/TUBE"/>
    <s v="SPMD"/>
    <m/>
  </r>
  <r>
    <x v="1"/>
    <s v="4-Nonylphenols"/>
    <x v="1"/>
    <n v="17.600000000000001"/>
    <s v="ng/TUBE"/>
    <s v="SPMD"/>
    <m/>
  </r>
  <r>
    <x v="2"/>
    <s v="4-Nonylphenols"/>
    <x v="1"/>
    <n v="34"/>
    <s v="ng/TUBE"/>
    <s v="SPMD"/>
    <m/>
  </r>
  <r>
    <x v="5"/>
    <s v="4-Nonylphenols"/>
    <x v="1"/>
    <n v="7.32"/>
    <s v="ng/TUBE"/>
    <s v="SPMD"/>
    <s v="G"/>
  </r>
  <r>
    <x v="3"/>
    <s v="4-Nonylphenols"/>
    <x v="1"/>
    <n v="30.5"/>
    <s v="ng/TUBE"/>
    <s v="SPMD"/>
    <s v="G"/>
  </r>
  <r>
    <x v="6"/>
    <s v="4-Nonylphenols"/>
    <x v="1"/>
    <n v="34.6"/>
    <s v="ng/TUBE"/>
    <s v="SPMD"/>
    <s v="G"/>
  </r>
  <r>
    <x v="4"/>
    <s v="4-Nonylphenols"/>
    <x v="1"/>
    <n v="62.8"/>
    <s v="ng/TUBE"/>
    <s v="SPMD"/>
    <s v="G"/>
  </r>
  <r>
    <x v="7"/>
    <m/>
    <x v="1"/>
    <m/>
    <m/>
    <m/>
    <m/>
  </r>
  <r>
    <x v="7"/>
    <m/>
    <x v="1"/>
    <m/>
    <m/>
    <m/>
    <m/>
  </r>
  <r>
    <x v="7"/>
    <m/>
    <x v="1"/>
    <m/>
    <m/>
    <m/>
    <m/>
  </r>
  <r>
    <x v="7"/>
    <m/>
    <x v="1"/>
    <m/>
    <m/>
    <m/>
    <m/>
  </r>
  <r>
    <x v="7"/>
    <m/>
    <x v="1"/>
    <m/>
    <m/>
    <m/>
    <m/>
  </r>
  <r>
    <x v="7"/>
    <m/>
    <x v="1"/>
    <m/>
    <m/>
    <m/>
    <m/>
  </r>
  <r>
    <x v="7"/>
    <m/>
    <x v="1"/>
    <m/>
    <m/>
    <m/>
    <m/>
  </r>
  <r>
    <x v="7"/>
    <m/>
    <x v="1"/>
    <m/>
    <m/>
    <m/>
    <m/>
  </r>
  <r>
    <x v="7"/>
    <m/>
    <x v="1"/>
    <m/>
    <m/>
    <m/>
    <m/>
  </r>
  <r>
    <x v="7"/>
    <m/>
    <x v="1"/>
    <m/>
    <m/>
    <m/>
    <m/>
  </r>
  <r>
    <x v="7"/>
    <m/>
    <x v="1"/>
    <m/>
    <m/>
    <m/>
    <m/>
  </r>
  <r>
    <x v="7"/>
    <m/>
    <x v="1"/>
    <m/>
    <m/>
    <m/>
    <m/>
  </r>
  <r>
    <x v="7"/>
    <m/>
    <x v="1"/>
    <m/>
    <m/>
    <m/>
    <m/>
  </r>
  <r>
    <x v="7"/>
    <m/>
    <x v="1"/>
    <m/>
    <m/>
    <m/>
    <m/>
  </r>
  <r>
    <x v="7"/>
    <m/>
    <x v="1"/>
    <m/>
    <m/>
    <m/>
    <m/>
  </r>
  <r>
    <x v="7"/>
    <m/>
    <x v="1"/>
    <m/>
    <m/>
    <m/>
    <m/>
  </r>
  <r>
    <x v="7"/>
    <m/>
    <x v="1"/>
    <m/>
    <m/>
    <m/>
    <m/>
  </r>
  <r>
    <x v="7"/>
    <m/>
    <x v="1"/>
    <m/>
    <m/>
    <m/>
    <m/>
  </r>
  <r>
    <x v="7"/>
    <m/>
    <x v="1"/>
    <m/>
    <m/>
    <m/>
    <m/>
  </r>
  <r>
    <x v="7"/>
    <m/>
    <x v="1"/>
    <m/>
    <m/>
    <m/>
    <m/>
  </r>
  <r>
    <x v="7"/>
    <m/>
    <x v="1"/>
    <m/>
    <m/>
    <m/>
    <m/>
  </r>
  <r>
    <x v="7"/>
    <m/>
    <x v="1"/>
    <m/>
    <m/>
    <m/>
    <m/>
  </r>
  <r>
    <x v="7"/>
    <m/>
    <x v="1"/>
    <m/>
    <m/>
    <m/>
    <m/>
  </r>
  <r>
    <x v="7"/>
    <m/>
    <x v="1"/>
    <m/>
    <m/>
    <m/>
    <m/>
  </r>
  <r>
    <x v="7"/>
    <m/>
    <x v="1"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6">
  <r>
    <x v="0"/>
    <s v="4-n-Octylphenol"/>
    <x v="0"/>
    <m/>
    <s v="ng/L"/>
    <s v="AQUEOUS"/>
    <x v="0"/>
  </r>
  <r>
    <x v="1"/>
    <s v="4-n-Octylphenol"/>
    <x v="0"/>
    <m/>
    <s v="ng/L"/>
    <s v="AQUEOUS"/>
    <x v="0"/>
  </r>
  <r>
    <x v="2"/>
    <s v="4-n-Octylphenol"/>
    <x v="0"/>
    <m/>
    <s v="ng/L"/>
    <s v="AQUEOUS"/>
    <x v="0"/>
  </r>
  <r>
    <x v="3"/>
    <s v="4-n-Octylphenol"/>
    <x v="0"/>
    <m/>
    <s v="ng/L"/>
    <s v="AQUEOUS"/>
    <x v="0"/>
  </r>
  <r>
    <x v="4"/>
    <s v="4-n-Octylphenol"/>
    <x v="0"/>
    <m/>
    <s v="ng/L"/>
    <s v="AQUEOUS"/>
    <x v="0"/>
  </r>
  <r>
    <x v="5"/>
    <s v="4-n-Octylphenol"/>
    <x v="0"/>
    <m/>
    <s v="ng/L"/>
    <s v="AQUEOUS"/>
    <x v="0"/>
  </r>
  <r>
    <x v="0"/>
    <s v="4-Nonylphenol diethoxylates"/>
    <x v="0"/>
    <m/>
    <s v="ng/L"/>
    <s v="AQUEOUS"/>
    <x v="0"/>
  </r>
  <r>
    <x v="1"/>
    <s v="4-Nonylphenol diethoxylates"/>
    <x v="0"/>
    <m/>
    <s v="ng/L"/>
    <s v="AQUEOUS"/>
    <x v="0"/>
  </r>
  <r>
    <x v="2"/>
    <s v="4-Nonylphenol diethoxylates"/>
    <x v="0"/>
    <m/>
    <s v="ng/L"/>
    <s v="AQUEOUS"/>
    <x v="0"/>
  </r>
  <r>
    <x v="3"/>
    <s v="4-Nonylphenol diethoxylates"/>
    <x v="0"/>
    <m/>
    <s v="ng/L"/>
    <s v="AQUEOUS"/>
    <x v="0"/>
  </r>
  <r>
    <x v="4"/>
    <s v="4-Nonylphenol diethoxylates"/>
    <x v="0"/>
    <m/>
    <s v="ng/L"/>
    <s v="AQUEOUS"/>
    <x v="0"/>
  </r>
  <r>
    <x v="5"/>
    <s v="4-Nonylphenol diethoxylates"/>
    <x v="0"/>
    <m/>
    <s v="ng/L"/>
    <s v="AQUEOUS"/>
    <x v="0"/>
  </r>
  <r>
    <x v="0"/>
    <s v="4-Nonylphenol monoethoxylates"/>
    <x v="0"/>
    <m/>
    <s v="ng/L"/>
    <s v="AQUEOUS"/>
    <x v="0"/>
  </r>
  <r>
    <x v="1"/>
    <s v="4-Nonylphenol monoethoxylates"/>
    <x v="0"/>
    <m/>
    <s v="ng/L"/>
    <s v="AQUEOUS"/>
    <x v="0"/>
  </r>
  <r>
    <x v="2"/>
    <s v="4-Nonylphenol monoethoxylates"/>
    <x v="0"/>
    <m/>
    <s v="ng/L"/>
    <s v="AQUEOUS"/>
    <x v="0"/>
  </r>
  <r>
    <x v="3"/>
    <s v="4-Nonylphenol monoethoxylates"/>
    <x v="0"/>
    <m/>
    <s v="ng/L"/>
    <s v="AQUEOUS"/>
    <x v="0"/>
  </r>
  <r>
    <x v="4"/>
    <s v="4-Nonylphenol monoethoxylates"/>
    <x v="0"/>
    <m/>
    <s v="ng/L"/>
    <s v="AQUEOUS"/>
    <x v="0"/>
  </r>
  <r>
    <x v="5"/>
    <s v="4-Nonylphenol monoethoxylates"/>
    <x v="0"/>
    <m/>
    <s v="ng/L"/>
    <s v="AQUEOUS"/>
    <x v="0"/>
  </r>
  <r>
    <x v="0"/>
    <s v="4-Nonylphenols"/>
    <x v="1"/>
    <n v="11.9"/>
    <s v="ng/L"/>
    <s v="AQUEOUS"/>
    <x v="0"/>
  </r>
  <r>
    <x v="1"/>
    <s v="4-Nonylphenols"/>
    <x v="1"/>
    <n v="8.85"/>
    <s v="ng/L"/>
    <s v="AQUEOUS"/>
    <x v="1"/>
  </r>
  <r>
    <x v="2"/>
    <s v="4-Nonylphenols"/>
    <x v="1"/>
    <n v="2.1800000000000002"/>
    <s v="ng/L"/>
    <s v="AQUEOUS"/>
    <x v="2"/>
  </r>
  <r>
    <x v="5"/>
    <s v="4-Nonylphenols"/>
    <x v="1"/>
    <n v="2.2599999999999998"/>
    <s v="ng/L"/>
    <s v="AQUEOUS"/>
    <x v="2"/>
  </r>
  <r>
    <x v="3"/>
    <s v="4-Nonylphenols"/>
    <x v="1"/>
    <n v="12.6"/>
    <s v="ng/L"/>
    <s v="AQUEOUS"/>
    <x v="2"/>
  </r>
  <r>
    <x v="4"/>
    <s v="4-Nonylphenols"/>
    <x v="1"/>
    <n v="30.9"/>
    <s v="ng/L"/>
    <s v="AQUEOUS"/>
    <x v="2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  <r>
    <x v="6"/>
    <m/>
    <x v="1"/>
    <m/>
    <m/>
    <m/>
    <x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s v="4-n-Octylphenol"/>
    <s v="U"/>
    <m/>
    <s v="ng/TUBE"/>
    <s v="SPMD"/>
    <x v="0"/>
  </r>
  <r>
    <x v="1"/>
    <s v="4-n-Octylphenol"/>
    <s v="U"/>
    <m/>
    <s v="ng/TUBE"/>
    <s v="SPMD"/>
    <x v="0"/>
  </r>
  <r>
    <x v="2"/>
    <s v="4-n-Octylphenol"/>
    <s v="U"/>
    <m/>
    <s v="ng/TUBE"/>
    <s v="SPMD"/>
    <x v="0"/>
  </r>
  <r>
    <x v="3"/>
    <s v="4-n-Octylphenol"/>
    <s v="U"/>
    <m/>
    <s v="ng/TUBE"/>
    <s v="SPMD"/>
    <x v="0"/>
  </r>
  <r>
    <x v="4"/>
    <s v="4-n-Octylphenol"/>
    <s v="U"/>
    <m/>
    <s v="ng/TUBE"/>
    <s v="SPMD"/>
    <x v="0"/>
  </r>
  <r>
    <x v="5"/>
    <s v="4-n-Octylphenol"/>
    <s v="U"/>
    <m/>
    <s v="ng/TUBE"/>
    <s v="SPMD"/>
    <x v="0"/>
  </r>
  <r>
    <x v="6"/>
    <s v="4-n-Octylphenol"/>
    <s v="U"/>
    <m/>
    <s v="ng/TUBE"/>
    <s v="SPMD"/>
    <x v="0"/>
  </r>
  <r>
    <x v="0"/>
    <s v="4-Nonylphenol diethoxylates"/>
    <s v="U"/>
    <m/>
    <s v="ng/TUBE"/>
    <s v="SPMD"/>
    <x v="0"/>
  </r>
  <r>
    <x v="1"/>
    <s v="4-Nonylphenol diethoxylates"/>
    <m/>
    <n v="107"/>
    <s v="ng/TUBE"/>
    <s v="SPMD"/>
    <x v="0"/>
  </r>
  <r>
    <x v="2"/>
    <s v="4-Nonylphenol diethoxylates"/>
    <m/>
    <n v="84.4"/>
    <s v="ng/TUBE"/>
    <s v="SPMD"/>
    <x v="0"/>
  </r>
  <r>
    <x v="3"/>
    <s v="4-Nonylphenol diethoxylates"/>
    <m/>
    <n v="70.599999999999994"/>
    <s v="ng/TUBE"/>
    <s v="SPMD"/>
    <x v="1"/>
  </r>
  <r>
    <x v="4"/>
    <s v="4-Nonylphenol diethoxylates"/>
    <m/>
    <n v="123"/>
    <s v="ng/TUBE"/>
    <s v="SPMD"/>
    <x v="1"/>
  </r>
  <r>
    <x v="5"/>
    <s v="4-Nonylphenol diethoxylates"/>
    <m/>
    <n v="61.2"/>
    <s v="ng/TUBE"/>
    <s v="SPMD"/>
    <x v="1"/>
  </r>
  <r>
    <x v="6"/>
    <s v="4-Nonylphenol diethoxylates"/>
    <m/>
    <n v="60.3"/>
    <s v="ng/TUBE"/>
    <s v="SPMD"/>
    <x v="1"/>
  </r>
  <r>
    <x v="0"/>
    <s v="4-Nonylphenol monoethoxylates"/>
    <s v="U"/>
    <m/>
    <s v="ng/TUBE"/>
    <s v="SPMD"/>
    <x v="0"/>
  </r>
  <r>
    <x v="1"/>
    <s v="4-Nonylphenol monoethoxylates"/>
    <s v="U"/>
    <m/>
    <s v="ng/TUBE"/>
    <s v="SPMD"/>
    <x v="0"/>
  </r>
  <r>
    <x v="2"/>
    <s v="4-Nonylphenol monoethoxylates"/>
    <s v="U"/>
    <m/>
    <s v="ng/TUBE"/>
    <s v="SPMD"/>
    <x v="0"/>
  </r>
  <r>
    <x v="3"/>
    <s v="4-Nonylphenol monoethoxylates"/>
    <s v="U"/>
    <m/>
    <s v="ng/TUBE"/>
    <s v="SPMD"/>
    <x v="0"/>
  </r>
  <r>
    <x v="4"/>
    <s v="4-Nonylphenol monoethoxylates"/>
    <s v="U"/>
    <m/>
    <s v="ng/TUBE"/>
    <s v="SPMD"/>
    <x v="0"/>
  </r>
  <r>
    <x v="5"/>
    <s v="4-Nonylphenol monoethoxylates"/>
    <s v="U"/>
    <m/>
    <s v="ng/TUBE"/>
    <s v="SPMD"/>
    <x v="0"/>
  </r>
  <r>
    <x v="6"/>
    <s v="4-Nonylphenol monoethoxylates"/>
    <s v="U"/>
    <m/>
    <s v="ng/TUBE"/>
    <s v="SPMD"/>
    <x v="0"/>
  </r>
  <r>
    <x v="0"/>
    <s v="4-Nonylphenols"/>
    <m/>
    <n v="1.57"/>
    <s v="ng/TUBE"/>
    <s v="SPMD"/>
    <x v="0"/>
  </r>
  <r>
    <x v="1"/>
    <s v="4-Nonylphenols"/>
    <m/>
    <n v="17.600000000000001"/>
    <s v="ng/TUBE"/>
    <s v="SPMD"/>
    <x v="0"/>
  </r>
  <r>
    <x v="2"/>
    <s v="4-Nonylphenols"/>
    <m/>
    <n v="34"/>
    <s v="ng/TUBE"/>
    <s v="SPMD"/>
    <x v="0"/>
  </r>
  <r>
    <x v="3"/>
    <s v="4-Nonylphenols"/>
    <m/>
    <n v="30.5"/>
    <s v="ng/TUBE"/>
    <s v="SPMD"/>
    <x v="1"/>
  </r>
  <r>
    <x v="4"/>
    <s v="4-Nonylphenols"/>
    <m/>
    <n v="62.8"/>
    <s v="ng/TUBE"/>
    <s v="SPMD"/>
    <x v="1"/>
  </r>
  <r>
    <x v="5"/>
    <s v="4-Nonylphenols"/>
    <m/>
    <n v="7.32"/>
    <s v="ng/TUBE"/>
    <s v="SPMD"/>
    <x v="2"/>
  </r>
  <r>
    <x v="6"/>
    <s v="4-Nonylphenols"/>
    <m/>
    <n v="34.6"/>
    <s v="ng/TUBE"/>
    <s v="SPMD"/>
    <x v="1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x v="0"/>
    <s v="U"/>
    <m/>
    <s v="ng/TUBE"/>
    <s v="SPMD"/>
    <x v="0"/>
    <m/>
    <m/>
    <m/>
    <x v="0"/>
  </r>
  <r>
    <x v="0"/>
    <x v="1"/>
    <m/>
    <n v="70.599999999999994"/>
    <s v="ng/TUBE"/>
    <s v="SPMD"/>
    <x v="1"/>
    <m/>
    <m/>
    <m/>
    <x v="0"/>
  </r>
  <r>
    <x v="0"/>
    <x v="2"/>
    <s v="U"/>
    <m/>
    <s v="ng/TUBE"/>
    <s v="SPMD"/>
    <x v="0"/>
    <m/>
    <m/>
    <m/>
    <x v="0"/>
  </r>
  <r>
    <x v="0"/>
    <x v="3"/>
    <m/>
    <n v="30.5"/>
    <s v="ng/TUBE"/>
    <s v="SPMD"/>
    <x v="1"/>
    <m/>
    <m/>
    <m/>
    <x v="0"/>
  </r>
  <r>
    <x v="1"/>
    <x v="0"/>
    <s v="U"/>
    <m/>
    <s v="ng/TUBE"/>
    <s v="SPMD"/>
    <x v="0"/>
    <m/>
    <m/>
    <m/>
    <x v="0"/>
  </r>
  <r>
    <x v="1"/>
    <x v="1"/>
    <m/>
    <n v="123"/>
    <s v="ng/TUBE"/>
    <s v="SPMD"/>
    <x v="1"/>
    <m/>
    <m/>
    <m/>
    <x v="0"/>
  </r>
  <r>
    <x v="1"/>
    <x v="2"/>
    <s v="U"/>
    <m/>
    <s v="ng/TUBE"/>
    <s v="SPMD"/>
    <x v="0"/>
    <m/>
    <m/>
    <m/>
    <x v="0"/>
  </r>
  <r>
    <x v="1"/>
    <x v="3"/>
    <m/>
    <n v="62.8"/>
    <s v="ng/TUBE"/>
    <s v="SPMD"/>
    <x v="1"/>
    <m/>
    <m/>
    <m/>
    <x v="0"/>
  </r>
  <r>
    <x v="2"/>
    <x v="0"/>
    <s v="U"/>
    <m/>
    <s v="ng/TUBE"/>
    <s v="SPMD"/>
    <x v="0"/>
    <m/>
    <m/>
    <m/>
    <x v="0"/>
  </r>
  <r>
    <x v="2"/>
    <x v="1"/>
    <m/>
    <n v="61.2"/>
    <s v="ng/TUBE"/>
    <s v="SPMD"/>
    <x v="1"/>
    <m/>
    <m/>
    <m/>
    <x v="0"/>
  </r>
  <r>
    <x v="2"/>
    <x v="2"/>
    <s v="U"/>
    <m/>
    <s v="ng/TUBE"/>
    <s v="SPMD"/>
    <x v="0"/>
    <m/>
    <m/>
    <m/>
    <x v="0"/>
  </r>
  <r>
    <x v="2"/>
    <x v="3"/>
    <m/>
    <n v="7.32"/>
    <s v="ng/TUBE"/>
    <s v="SPMD"/>
    <x v="2"/>
    <m/>
    <m/>
    <m/>
    <x v="0"/>
  </r>
  <r>
    <x v="3"/>
    <x v="0"/>
    <s v="U"/>
    <m/>
    <s v="ng/TUBE"/>
    <s v="SPMD"/>
    <x v="0"/>
    <m/>
    <m/>
    <m/>
    <x v="0"/>
  </r>
  <r>
    <x v="3"/>
    <x v="1"/>
    <m/>
    <n v="60.3"/>
    <s v="ng/TUBE"/>
    <s v="SPMD"/>
    <x v="1"/>
    <m/>
    <m/>
    <m/>
    <x v="0"/>
  </r>
  <r>
    <x v="3"/>
    <x v="2"/>
    <s v="U"/>
    <m/>
    <s v="ng/TUBE"/>
    <s v="SPMD"/>
    <x v="0"/>
    <m/>
    <m/>
    <m/>
    <x v="0"/>
  </r>
  <r>
    <x v="3"/>
    <x v="3"/>
    <m/>
    <n v="34.6"/>
    <s v="ng/TUBE"/>
    <s v="SPMD"/>
    <x v="1"/>
    <m/>
    <m/>
    <m/>
    <x v="0"/>
  </r>
  <r>
    <x v="0"/>
    <x v="0"/>
    <s v="U"/>
    <m/>
    <m/>
    <m/>
    <x v="0"/>
    <m/>
    <s v="ng/L"/>
    <s v="AQUEOUS"/>
    <x v="0"/>
  </r>
  <r>
    <x v="0"/>
    <x v="1"/>
    <s v="U"/>
    <m/>
    <m/>
    <m/>
    <x v="0"/>
    <m/>
    <s v="ng/L"/>
    <s v="AQUEOUS"/>
    <x v="0"/>
  </r>
  <r>
    <x v="0"/>
    <x v="2"/>
    <s v="U"/>
    <m/>
    <m/>
    <m/>
    <x v="0"/>
    <m/>
    <s v="ng/L"/>
    <s v="AQUEOUS"/>
    <x v="0"/>
  </r>
  <r>
    <x v="0"/>
    <x v="3"/>
    <m/>
    <m/>
    <m/>
    <m/>
    <x v="0"/>
    <n v="2.1800000000000002"/>
    <s v="ng/L"/>
    <s v="AQUEOUS"/>
    <x v="1"/>
  </r>
  <r>
    <x v="1"/>
    <x v="0"/>
    <s v="U"/>
    <m/>
    <m/>
    <m/>
    <x v="0"/>
    <m/>
    <s v="ng/L"/>
    <s v="AQUEOUS"/>
    <x v="0"/>
  </r>
  <r>
    <x v="1"/>
    <x v="1"/>
    <s v="U"/>
    <m/>
    <m/>
    <m/>
    <x v="0"/>
    <m/>
    <s v="ng/L"/>
    <s v="AQUEOUS"/>
    <x v="0"/>
  </r>
  <r>
    <x v="1"/>
    <x v="2"/>
    <s v="U"/>
    <m/>
    <m/>
    <m/>
    <x v="0"/>
    <m/>
    <s v="ng/L"/>
    <s v="AQUEOUS"/>
    <x v="0"/>
  </r>
  <r>
    <x v="1"/>
    <x v="3"/>
    <m/>
    <m/>
    <m/>
    <m/>
    <x v="0"/>
    <n v="12.6"/>
    <s v="ng/L"/>
    <s v="AQUEOUS"/>
    <x v="1"/>
  </r>
  <r>
    <x v="2"/>
    <x v="0"/>
    <s v="U"/>
    <m/>
    <m/>
    <m/>
    <x v="0"/>
    <m/>
    <s v="ng/L"/>
    <s v="AQUEOUS"/>
    <x v="0"/>
  </r>
  <r>
    <x v="2"/>
    <x v="1"/>
    <s v="U"/>
    <m/>
    <m/>
    <m/>
    <x v="0"/>
    <m/>
    <s v="ng/L"/>
    <s v="AQUEOUS"/>
    <x v="0"/>
  </r>
  <r>
    <x v="2"/>
    <x v="2"/>
    <s v="U"/>
    <m/>
    <m/>
    <m/>
    <x v="0"/>
    <m/>
    <s v="ng/L"/>
    <s v="AQUEOUS"/>
    <x v="0"/>
  </r>
  <r>
    <x v="2"/>
    <x v="3"/>
    <m/>
    <m/>
    <m/>
    <m/>
    <x v="0"/>
    <n v="30.9"/>
    <s v="ng/L"/>
    <s v="AQUEOUS"/>
    <x v="1"/>
  </r>
  <r>
    <x v="3"/>
    <x v="0"/>
    <s v="U"/>
    <m/>
    <m/>
    <m/>
    <x v="0"/>
    <m/>
    <s v="ng/L"/>
    <s v="AQUEOUS"/>
    <x v="0"/>
  </r>
  <r>
    <x v="3"/>
    <x v="1"/>
    <s v="U"/>
    <m/>
    <m/>
    <m/>
    <x v="0"/>
    <m/>
    <s v="ng/L"/>
    <s v="AQUEOUS"/>
    <x v="0"/>
  </r>
  <r>
    <x v="3"/>
    <x v="2"/>
    <s v="U"/>
    <m/>
    <m/>
    <m/>
    <x v="0"/>
    <m/>
    <s v="ng/L"/>
    <s v="AQUEOUS"/>
    <x v="0"/>
  </r>
  <r>
    <x v="3"/>
    <x v="3"/>
    <m/>
    <m/>
    <m/>
    <m/>
    <x v="0"/>
    <n v="2.2599999999999998"/>
    <s v="ng/L"/>
    <s v="AQUEOUS"/>
    <x v="1"/>
  </r>
  <r>
    <x v="4"/>
    <x v="4"/>
    <m/>
    <m/>
    <m/>
    <m/>
    <x v="0"/>
    <m/>
    <m/>
    <m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J1:M7" firstHeaderRow="1" firstDataRow="2" firstDataCol="1"/>
  <pivotFields count="7"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showAll="0"/>
    <pivotField showAll="0"/>
    <pivotField showAll="0"/>
    <pivotField showAll="0"/>
    <pivotField showAll="0"/>
    <pivotField axis="axisCol" showAll="0">
      <items count="4">
        <item x="1"/>
        <item h="1" x="0"/>
        <item x="2"/>
        <item t="default"/>
      </items>
    </pivotField>
  </pivotFields>
  <rowFields count="1">
    <field x="0"/>
  </rowFields>
  <rowItems count="5">
    <i>
      <x v="3"/>
    </i>
    <i>
      <x v="4"/>
    </i>
    <i>
      <x v="5"/>
    </i>
    <i>
      <x v="6"/>
    </i>
    <i t="grand">
      <x/>
    </i>
  </rowItems>
  <colFields count="1">
    <field x="6"/>
  </colFields>
  <colItems count="3">
    <i>
      <x/>
    </i>
    <i>
      <x v="2"/>
    </i>
    <i t="grand">
      <x/>
    </i>
  </colItems>
  <dataFields count="1">
    <dataField name="Count of COMPOUND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1000000}" name="PivotTable2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O1:R11" firstHeaderRow="1" firstDataRow="2" firstDataCol="1"/>
  <pivotFields count="7">
    <pivotField axis="axisRow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dataField="1" showAll="0"/>
    <pivotField axis="axisCol" showAll="0">
      <items count="3">
        <item x="0"/>
        <item x="1"/>
        <item t="default"/>
      </items>
    </pivotField>
    <pivotField showAll="0"/>
    <pivotField showAll="0"/>
    <pivotField showAll="0"/>
    <pivotField showAll="0"/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2"/>
  </colFields>
  <colItems count="3">
    <i>
      <x/>
    </i>
    <i>
      <x v="1"/>
    </i>
    <i t="grand">
      <x/>
    </i>
  </colItems>
  <dataFields count="1">
    <dataField name="Count of COMPOUND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1000000}" name="PivotTable4" cacheId="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N1:Q10" firstHeaderRow="1" firstDataRow="2" firstDataCol="1"/>
  <pivotFields count="7"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showAll="0"/>
    <pivotField axis="axisCol" showAll="0">
      <items count="3">
        <item x="0"/>
        <item x="1"/>
        <item t="default"/>
      </items>
    </pivotField>
    <pivotField showAll="0"/>
    <pivotField showAll="0"/>
    <pivotField showAll="0"/>
    <pivotField showAl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2"/>
  </colFields>
  <colItems count="3">
    <i>
      <x/>
    </i>
    <i>
      <x v="1"/>
    </i>
    <i t="grand">
      <x/>
    </i>
  </colItems>
  <dataFields count="1">
    <dataField name="Count of COMPOUND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3" cacheId="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L8" firstHeaderRow="1" firstDataRow="2" firstDataCol="1"/>
  <pivotFields count="7"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showAll="0"/>
    <pivotField showAll="0"/>
    <pivotField showAll="0"/>
    <pivotField showAll="0"/>
    <pivotField showAll="0"/>
    <pivotField axis="axisCol" showAll="0">
      <items count="4">
        <item x="1"/>
        <item x="2"/>
        <item h="1" x="0"/>
        <item t="default"/>
      </items>
    </pivotField>
  </pivotFields>
  <rowFields count="1">
    <field x="0"/>
  </rowFields>
  <rowItems count="6">
    <i>
      <x v="1"/>
    </i>
    <i>
      <x v="2"/>
    </i>
    <i>
      <x v="3"/>
    </i>
    <i>
      <x v="4"/>
    </i>
    <i>
      <x v="5"/>
    </i>
    <i t="grand">
      <x/>
    </i>
  </rowItems>
  <colFields count="1">
    <field x="6"/>
  </colFields>
  <colItems count="3">
    <i>
      <x/>
    </i>
    <i>
      <x v="1"/>
    </i>
    <i t="grand">
      <x/>
    </i>
  </colItems>
  <dataFields count="1">
    <dataField name="Count of COMPOUND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2000000}" name="PivotTable7" cacheId="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E10:AH14" firstHeaderRow="1" firstDataRow="2" firstDataCol="1"/>
  <pivotFields count="11">
    <pivotField showAll="0"/>
    <pivotField axis="axisRow" showAll="0">
      <items count="6">
        <item x="0"/>
        <item x="1"/>
        <item x="2"/>
        <item x="3"/>
        <item h="1" x="4"/>
        <item t="default"/>
      </items>
    </pivotField>
    <pivotField showAll="0"/>
    <pivotField showAll="0"/>
    <pivotField showAll="0"/>
    <pivotField showAll="0"/>
    <pivotField axis="axisCol" dataField="1" showAll="0">
      <items count="4">
        <item sd="0" x="1"/>
        <item h="1" x="0"/>
        <item x="2"/>
        <item t="default"/>
      </items>
    </pivotField>
    <pivotField showAll="0"/>
    <pivotField showAll="0"/>
    <pivotField showAll="0"/>
    <pivotField showAll="0"/>
  </pivotFields>
  <rowFields count="1">
    <field x="1"/>
  </rowFields>
  <rowItems count="3">
    <i>
      <x v="1"/>
    </i>
    <i>
      <x v="3"/>
    </i>
    <i t="grand">
      <x/>
    </i>
  </rowItems>
  <colFields count="1">
    <field x="6"/>
  </colFields>
  <colItems count="3">
    <i>
      <x/>
    </i>
    <i>
      <x v="2"/>
    </i>
    <i t="grand">
      <x/>
    </i>
  </colItems>
  <dataFields count="1">
    <dataField name="Count of SPMD_DEP FLAG - BLANK DETECTS" fld="6" subtotal="count" baseField="1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1000000}" name="PivotTable6" cacheId="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E1:AG4" firstHeaderRow="1" firstDataRow="2" firstDataCol="1"/>
  <pivotFields count="11">
    <pivotField showAll="0"/>
    <pivotField axis="axisRow" showAll="0">
      <items count="6">
        <item x="0"/>
        <item x="1"/>
        <item x="2"/>
        <item x="3"/>
        <item h="1"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3">
        <item x="1"/>
        <item h="1" x="0"/>
        <item t="default"/>
      </items>
    </pivotField>
  </pivotFields>
  <rowFields count="1">
    <field x="1"/>
  </rowFields>
  <rowItems count="2">
    <i>
      <x v="3"/>
    </i>
    <i t="grand">
      <x/>
    </i>
  </rowItems>
  <colFields count="1">
    <field x="10"/>
  </colFields>
  <colItems count="2">
    <i>
      <x/>
    </i>
    <i t="grand">
      <x/>
    </i>
  </colItems>
  <dataFields count="1">
    <dataField name="Count of GRAB_DEP FLAG - BLANK DETECTS" fld="1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5" cacheId="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M3:O9" firstHeaderRow="0" firstDataRow="1" firstDataCol="1" rowPageCount="1" colPageCount="1"/>
  <pivotFields count="11">
    <pivotField axis="axisPage" showAll="0">
      <items count="6">
        <item x="0"/>
        <item x="1"/>
        <item x="2"/>
        <item x="3"/>
        <item x="4"/>
        <item t="default"/>
      </items>
    </pivotField>
    <pivotField axis="axisRow" showAll="0">
      <items count="6">
        <item x="0"/>
        <item x="1"/>
        <item x="2"/>
        <item x="3"/>
        <item x="4"/>
        <item t="default"/>
      </items>
    </pivotField>
    <pivotField showAll="0"/>
    <pivotField dataField="1" showAll="0"/>
    <pivotField showAll="0"/>
    <pivotField showAll="0"/>
    <pivotField showAll="0"/>
    <pivotField dataField="1" showAll="0"/>
    <pivotField showAll="0"/>
    <pivotField showAll="0"/>
    <pivotField showAll="0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Count of SPMD_CONC_FOUND" fld="3" subtotal="count" baseField="1" baseItem="0"/>
    <dataField name="Count of GRAB_CONC_FOUND" fld="7" subtotal="count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7.xml"/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9"/>
  <sheetViews>
    <sheetView topLeftCell="C1" workbookViewId="0">
      <selection activeCell="G1" sqref="G1"/>
    </sheetView>
  </sheetViews>
  <sheetFormatPr defaultRowHeight="15" x14ac:dyDescent="0.25"/>
  <cols>
    <col min="1" max="1" width="26.85546875" bestFit="1" customWidth="1"/>
    <col min="2" max="2" width="31" bestFit="1" customWidth="1"/>
    <col min="3" max="3" width="9.7109375" bestFit="1" customWidth="1"/>
    <col min="4" max="4" width="13.7109375" style="3" bestFit="1" customWidth="1"/>
    <col min="5" max="5" width="11.140625" bestFit="1" customWidth="1"/>
    <col min="6" max="6" width="7.85546875" bestFit="1" customWidth="1"/>
    <col min="7" max="7" width="25" style="6" bestFit="1" customWidth="1"/>
    <col min="10" max="10" width="20.42578125" bestFit="1" customWidth="1"/>
    <col min="11" max="11" width="16.28515625" bestFit="1" customWidth="1"/>
    <col min="12" max="12" width="3.7109375" bestFit="1" customWidth="1"/>
    <col min="13" max="13" width="11.28515625" customWidth="1"/>
    <col min="14" max="14" width="11.28515625" bestFit="1" customWidth="1"/>
    <col min="15" max="15" width="26.85546875" bestFit="1" customWidth="1"/>
    <col min="16" max="16" width="16.28515625" bestFit="1" customWidth="1"/>
    <col min="17" max="17" width="7.28515625" bestFit="1" customWidth="1"/>
    <col min="18" max="18" width="11.28515625" bestFit="1" customWidth="1"/>
    <col min="21" max="21" width="22.85546875" customWidth="1"/>
    <col min="22" max="22" width="14.85546875" customWidth="1"/>
    <col min="23" max="23" width="17.7109375" customWidth="1"/>
    <col min="26" max="26" width="16.28515625" customWidth="1"/>
  </cols>
  <sheetData>
    <row r="1" spans="1:37" ht="120" x14ac:dyDescent="0.25">
      <c r="A1" t="s">
        <v>0</v>
      </c>
      <c r="B1" t="s">
        <v>1</v>
      </c>
      <c r="C1" t="s">
        <v>2</v>
      </c>
      <c r="D1" s="3" t="s">
        <v>3</v>
      </c>
      <c r="E1" t="s">
        <v>4</v>
      </c>
      <c r="F1" t="s">
        <v>5</v>
      </c>
      <c r="G1" s="6" t="s">
        <v>20</v>
      </c>
      <c r="J1" s="10" t="s">
        <v>26</v>
      </c>
      <c r="K1" s="10" t="s">
        <v>24</v>
      </c>
      <c r="O1" s="10" t="s">
        <v>26</v>
      </c>
      <c r="P1" s="10" t="s">
        <v>24</v>
      </c>
      <c r="U1" t="s">
        <v>27</v>
      </c>
      <c r="V1" t="s">
        <v>28</v>
      </c>
      <c r="W1" t="s">
        <v>29</v>
      </c>
      <c r="X1" t="s">
        <v>23</v>
      </c>
      <c r="Z1" s="12" t="s">
        <v>27</v>
      </c>
      <c r="AA1" s="12" t="s">
        <v>30</v>
      </c>
      <c r="AB1" s="12" t="s">
        <v>31</v>
      </c>
      <c r="AC1" s="12" t="s">
        <v>32</v>
      </c>
      <c r="AD1" s="12" t="s">
        <v>33</v>
      </c>
      <c r="AE1" s="12" t="s">
        <v>34</v>
      </c>
      <c r="AF1" s="12" t="s">
        <v>35</v>
      </c>
      <c r="AG1" s="12" t="s">
        <v>36</v>
      </c>
      <c r="AH1" s="12" t="s">
        <v>37</v>
      </c>
      <c r="AI1" s="12" t="s">
        <v>38</v>
      </c>
      <c r="AJ1" s="12" t="s">
        <v>39</v>
      </c>
      <c r="AK1" s="12" t="s">
        <v>40</v>
      </c>
    </row>
    <row r="2" spans="1:37" ht="30" x14ac:dyDescent="0.25">
      <c r="A2" s="1" t="s">
        <v>19</v>
      </c>
      <c r="B2" s="1" t="s">
        <v>13</v>
      </c>
      <c r="C2" s="1" t="s">
        <v>11</v>
      </c>
      <c r="D2" s="4"/>
      <c r="E2" s="1" t="s">
        <v>8</v>
      </c>
      <c r="F2" s="1" t="s">
        <v>9</v>
      </c>
      <c r="G2" s="7"/>
      <c r="J2" s="10" t="s">
        <v>22</v>
      </c>
      <c r="K2" t="s">
        <v>21</v>
      </c>
      <c r="L2" t="s">
        <v>50</v>
      </c>
      <c r="M2" t="s">
        <v>23</v>
      </c>
      <c r="O2" s="10" t="s">
        <v>22</v>
      </c>
      <c r="P2" t="s">
        <v>11</v>
      </c>
      <c r="Q2" t="s">
        <v>25</v>
      </c>
      <c r="R2" t="s">
        <v>23</v>
      </c>
      <c r="U2" t="s">
        <v>19</v>
      </c>
      <c r="V2">
        <v>3</v>
      </c>
      <c r="W2">
        <v>1</v>
      </c>
      <c r="X2">
        <v>4</v>
      </c>
      <c r="Z2" s="12" t="s">
        <v>41</v>
      </c>
      <c r="AA2">
        <v>2</v>
      </c>
      <c r="AB2">
        <v>2</v>
      </c>
      <c r="AC2">
        <v>0</v>
      </c>
      <c r="AD2">
        <v>2</v>
      </c>
      <c r="AE2">
        <v>0</v>
      </c>
      <c r="AF2">
        <v>0</v>
      </c>
      <c r="AG2" s="13">
        <f>AB2/$AA2</f>
        <v>1</v>
      </c>
      <c r="AH2" s="13">
        <f t="shared" ref="AH2:AK6" si="0">AC2/$AA2</f>
        <v>0</v>
      </c>
      <c r="AI2" s="13">
        <f t="shared" si="0"/>
        <v>1</v>
      </c>
      <c r="AJ2" s="13">
        <f t="shared" si="0"/>
        <v>0</v>
      </c>
      <c r="AK2" s="13">
        <f t="shared" si="0"/>
        <v>0</v>
      </c>
    </row>
    <row r="3" spans="1:37" ht="30" x14ac:dyDescent="0.25">
      <c r="A3" s="2" t="s">
        <v>6</v>
      </c>
      <c r="B3" s="2" t="s">
        <v>13</v>
      </c>
      <c r="C3" s="2" t="s">
        <v>11</v>
      </c>
      <c r="D3" s="5"/>
      <c r="E3" s="2" t="s">
        <v>8</v>
      </c>
      <c r="F3" s="2" t="s">
        <v>9</v>
      </c>
      <c r="G3" s="8"/>
      <c r="J3" s="9" t="s">
        <v>16</v>
      </c>
      <c r="K3" s="11">
        <v>2</v>
      </c>
      <c r="L3" s="11"/>
      <c r="M3" s="11">
        <v>2</v>
      </c>
      <c r="O3" s="9" t="s">
        <v>19</v>
      </c>
      <c r="P3" s="11">
        <v>3</v>
      </c>
      <c r="Q3" s="11">
        <v>1</v>
      </c>
      <c r="R3" s="11">
        <v>4</v>
      </c>
      <c r="U3" t="s">
        <v>6</v>
      </c>
      <c r="V3">
        <v>2</v>
      </c>
      <c r="W3">
        <v>2</v>
      </c>
      <c r="X3">
        <v>4</v>
      </c>
      <c r="Z3" s="12" t="s">
        <v>42</v>
      </c>
      <c r="AA3">
        <v>2</v>
      </c>
      <c r="AB3">
        <v>2</v>
      </c>
      <c r="AC3">
        <v>0</v>
      </c>
      <c r="AD3">
        <v>2</v>
      </c>
      <c r="AE3">
        <v>0</v>
      </c>
      <c r="AF3">
        <v>0</v>
      </c>
      <c r="AG3" s="13">
        <f t="shared" ref="AG3:AG5" si="1">AB3/$AA3</f>
        <v>1</v>
      </c>
      <c r="AH3" s="13">
        <f t="shared" si="0"/>
        <v>0</v>
      </c>
      <c r="AI3" s="13">
        <f t="shared" si="0"/>
        <v>1</v>
      </c>
      <c r="AJ3" s="13">
        <f t="shared" si="0"/>
        <v>0</v>
      </c>
      <c r="AK3" s="13">
        <f t="shared" si="0"/>
        <v>0</v>
      </c>
    </row>
    <row r="4" spans="1:37" ht="30" x14ac:dyDescent="0.25">
      <c r="A4" s="2" t="s">
        <v>18</v>
      </c>
      <c r="B4" s="2" t="s">
        <v>13</v>
      </c>
      <c r="C4" s="2" t="s">
        <v>11</v>
      </c>
      <c r="D4" s="5"/>
      <c r="E4" s="2" t="s">
        <v>8</v>
      </c>
      <c r="F4" s="2" t="s">
        <v>9</v>
      </c>
      <c r="G4" s="8"/>
      <c r="J4" s="9" t="s">
        <v>17</v>
      </c>
      <c r="K4" s="11">
        <v>2</v>
      </c>
      <c r="L4" s="11"/>
      <c r="M4" s="11">
        <v>2</v>
      </c>
      <c r="O4" s="9" t="s">
        <v>6</v>
      </c>
      <c r="P4" s="11">
        <v>2</v>
      </c>
      <c r="Q4" s="11">
        <v>2</v>
      </c>
      <c r="R4" s="11">
        <v>4</v>
      </c>
      <c r="U4" t="s">
        <v>18</v>
      </c>
      <c r="V4">
        <v>2</v>
      </c>
      <c r="W4">
        <v>2</v>
      </c>
      <c r="X4">
        <v>4</v>
      </c>
      <c r="Z4" s="12" t="s">
        <v>43</v>
      </c>
      <c r="AA4">
        <v>2</v>
      </c>
      <c r="AB4">
        <v>2</v>
      </c>
      <c r="AC4">
        <v>0</v>
      </c>
      <c r="AD4">
        <v>1</v>
      </c>
      <c r="AE4">
        <v>0</v>
      </c>
      <c r="AF4">
        <v>1</v>
      </c>
      <c r="AG4" s="13">
        <f t="shared" si="1"/>
        <v>1</v>
      </c>
      <c r="AH4" s="13">
        <f t="shared" si="0"/>
        <v>0</v>
      </c>
      <c r="AI4" s="13">
        <f t="shared" si="0"/>
        <v>0.5</v>
      </c>
      <c r="AJ4" s="13">
        <f t="shared" si="0"/>
        <v>0</v>
      </c>
      <c r="AK4" s="13">
        <f t="shared" si="0"/>
        <v>0.5</v>
      </c>
    </row>
    <row r="5" spans="1:37" ht="30" x14ac:dyDescent="0.25">
      <c r="A5" t="s">
        <v>16</v>
      </c>
      <c r="B5" t="s">
        <v>13</v>
      </c>
      <c r="C5" t="s">
        <v>11</v>
      </c>
      <c r="E5" t="s">
        <v>8</v>
      </c>
      <c r="F5" t="s">
        <v>9</v>
      </c>
      <c r="J5" s="9" t="s">
        <v>15</v>
      </c>
      <c r="K5" s="11">
        <v>1</v>
      </c>
      <c r="L5" s="11">
        <v>1</v>
      </c>
      <c r="M5" s="11">
        <v>2</v>
      </c>
      <c r="O5" s="9" t="s">
        <v>18</v>
      </c>
      <c r="P5" s="11">
        <v>2</v>
      </c>
      <c r="Q5" s="11">
        <v>2</v>
      </c>
      <c r="R5" s="11">
        <v>4</v>
      </c>
      <c r="U5" t="s">
        <v>16</v>
      </c>
      <c r="V5">
        <v>2</v>
      </c>
      <c r="W5">
        <v>2</v>
      </c>
      <c r="X5">
        <v>4</v>
      </c>
      <c r="Z5" s="12" t="s">
        <v>44</v>
      </c>
      <c r="AA5">
        <v>2</v>
      </c>
      <c r="AB5">
        <v>2</v>
      </c>
      <c r="AC5">
        <v>0</v>
      </c>
      <c r="AD5">
        <v>2</v>
      </c>
      <c r="AE5">
        <v>0</v>
      </c>
      <c r="AF5">
        <v>0</v>
      </c>
      <c r="AG5" s="13">
        <f t="shared" si="1"/>
        <v>1</v>
      </c>
      <c r="AH5" s="13">
        <f t="shared" si="0"/>
        <v>0</v>
      </c>
      <c r="AI5" s="13">
        <f t="shared" si="0"/>
        <v>1</v>
      </c>
      <c r="AJ5" s="13">
        <f t="shared" si="0"/>
        <v>0</v>
      </c>
      <c r="AK5" s="13">
        <f t="shared" si="0"/>
        <v>0</v>
      </c>
    </row>
    <row r="6" spans="1:37" ht="30" x14ac:dyDescent="0.25">
      <c r="A6" t="s">
        <v>17</v>
      </c>
      <c r="B6" t="s">
        <v>13</v>
      </c>
      <c r="C6" t="s">
        <v>11</v>
      </c>
      <c r="E6" t="s">
        <v>8</v>
      </c>
      <c r="F6" t="s">
        <v>9</v>
      </c>
      <c r="J6" s="9" t="s">
        <v>14</v>
      </c>
      <c r="K6" s="11">
        <v>2</v>
      </c>
      <c r="L6" s="11"/>
      <c r="M6" s="11">
        <v>2</v>
      </c>
      <c r="O6" s="9" t="s">
        <v>16</v>
      </c>
      <c r="P6" s="11">
        <v>2</v>
      </c>
      <c r="Q6" s="11">
        <v>2</v>
      </c>
      <c r="R6" s="11">
        <v>4</v>
      </c>
      <c r="U6" t="s">
        <v>17</v>
      </c>
      <c r="V6">
        <v>2</v>
      </c>
      <c r="W6">
        <v>2</v>
      </c>
      <c r="X6">
        <v>4</v>
      </c>
      <c r="Z6" s="12" t="s">
        <v>45</v>
      </c>
      <c r="AA6">
        <f>SUM(AA2:AA5)</f>
        <v>8</v>
      </c>
      <c r="AB6">
        <f t="shared" ref="AB6:AF6" si="2">SUM(AB2:AB5)</f>
        <v>8</v>
      </c>
      <c r="AC6">
        <f t="shared" si="2"/>
        <v>0</v>
      </c>
      <c r="AD6">
        <f t="shared" si="2"/>
        <v>7</v>
      </c>
      <c r="AE6">
        <f t="shared" si="2"/>
        <v>0</v>
      </c>
      <c r="AF6">
        <f t="shared" si="2"/>
        <v>1</v>
      </c>
      <c r="AG6" s="13">
        <f>AB6/$AA6</f>
        <v>1</v>
      </c>
      <c r="AH6" s="13">
        <f t="shared" si="0"/>
        <v>0</v>
      </c>
      <c r="AI6" s="13">
        <f t="shared" si="0"/>
        <v>0.875</v>
      </c>
      <c r="AJ6" s="13">
        <f t="shared" si="0"/>
        <v>0</v>
      </c>
      <c r="AK6" s="13">
        <f t="shared" si="0"/>
        <v>0.125</v>
      </c>
    </row>
    <row r="7" spans="1:37" x14ac:dyDescent="0.25">
      <c r="A7" t="s">
        <v>15</v>
      </c>
      <c r="B7" t="s">
        <v>13</v>
      </c>
      <c r="C7" t="s">
        <v>11</v>
      </c>
      <c r="E7" t="s">
        <v>8</v>
      </c>
      <c r="F7" t="s">
        <v>9</v>
      </c>
      <c r="J7" s="9" t="s">
        <v>23</v>
      </c>
      <c r="K7" s="11">
        <v>7</v>
      </c>
      <c r="L7" s="11">
        <v>1</v>
      </c>
      <c r="M7" s="11">
        <v>8</v>
      </c>
      <c r="O7" s="9" t="s">
        <v>17</v>
      </c>
      <c r="P7" s="11">
        <v>2</v>
      </c>
      <c r="Q7" s="11">
        <v>2</v>
      </c>
      <c r="R7" s="11">
        <v>4</v>
      </c>
      <c r="U7" t="s">
        <v>15</v>
      </c>
      <c r="V7">
        <v>2</v>
      </c>
      <c r="W7">
        <v>2</v>
      </c>
      <c r="X7">
        <v>4</v>
      </c>
    </row>
    <row r="8" spans="1:37" x14ac:dyDescent="0.25">
      <c r="A8" t="s">
        <v>14</v>
      </c>
      <c r="B8" t="s">
        <v>13</v>
      </c>
      <c r="C8" t="s">
        <v>11</v>
      </c>
      <c r="E8" t="s">
        <v>8</v>
      </c>
      <c r="F8" t="s">
        <v>9</v>
      </c>
      <c r="O8" s="9" t="s">
        <v>15</v>
      </c>
      <c r="P8" s="11">
        <v>2</v>
      </c>
      <c r="Q8" s="11">
        <v>2</v>
      </c>
      <c r="R8" s="11">
        <v>4</v>
      </c>
      <c r="U8" t="s">
        <v>14</v>
      </c>
      <c r="V8">
        <v>2</v>
      </c>
      <c r="W8">
        <v>2</v>
      </c>
      <c r="X8">
        <v>4</v>
      </c>
    </row>
    <row r="9" spans="1:37" x14ac:dyDescent="0.25">
      <c r="A9" s="1" t="s">
        <v>19</v>
      </c>
      <c r="B9" s="1" t="s">
        <v>12</v>
      </c>
      <c r="C9" s="1" t="s">
        <v>11</v>
      </c>
      <c r="D9" s="4"/>
      <c r="E9" s="1" t="s">
        <v>8</v>
      </c>
      <c r="F9" s="1" t="s">
        <v>9</v>
      </c>
      <c r="G9" s="7"/>
      <c r="O9" s="9" t="s">
        <v>14</v>
      </c>
      <c r="P9" s="11">
        <v>2</v>
      </c>
      <c r="Q9" s="11">
        <v>2</v>
      </c>
      <c r="R9" s="11">
        <v>4</v>
      </c>
    </row>
    <row r="10" spans="1:37" x14ac:dyDescent="0.25">
      <c r="A10" s="2" t="s">
        <v>6</v>
      </c>
      <c r="B10" s="2" t="s">
        <v>12</v>
      </c>
      <c r="C10" s="2"/>
      <c r="D10" s="5">
        <v>107</v>
      </c>
      <c r="E10" s="2" t="s">
        <v>8</v>
      </c>
      <c r="F10" s="2" t="s">
        <v>9</v>
      </c>
      <c r="G10" s="8"/>
      <c r="O10" s="9" t="s">
        <v>25</v>
      </c>
      <c r="P10" s="11"/>
      <c r="Q10" s="11"/>
      <c r="R10" s="11"/>
    </row>
    <row r="11" spans="1:37" x14ac:dyDescent="0.25">
      <c r="A11" s="2" t="s">
        <v>18</v>
      </c>
      <c r="B11" s="2" t="s">
        <v>12</v>
      </c>
      <c r="C11" s="2"/>
      <c r="D11" s="5">
        <v>84.4</v>
      </c>
      <c r="E11" s="2" t="s">
        <v>8</v>
      </c>
      <c r="F11" s="2" t="s">
        <v>9</v>
      </c>
      <c r="G11" s="8"/>
      <c r="O11" s="9" t="s">
        <v>23</v>
      </c>
      <c r="P11" s="11">
        <v>15</v>
      </c>
      <c r="Q11" s="11">
        <v>13</v>
      </c>
      <c r="R11" s="11">
        <v>28</v>
      </c>
    </row>
    <row r="12" spans="1:37" x14ac:dyDescent="0.25">
      <c r="A12" t="s">
        <v>16</v>
      </c>
      <c r="B12" t="s">
        <v>12</v>
      </c>
      <c r="D12" s="3">
        <v>70.599999999999994</v>
      </c>
      <c r="E12" t="s">
        <v>8</v>
      </c>
      <c r="F12" t="s">
        <v>9</v>
      </c>
      <c r="G12" s="6" t="s">
        <v>21</v>
      </c>
    </row>
    <row r="13" spans="1:37" x14ac:dyDescent="0.25">
      <c r="A13" t="s">
        <v>17</v>
      </c>
      <c r="B13" t="s">
        <v>12</v>
      </c>
      <c r="D13" s="3">
        <v>123</v>
      </c>
      <c r="E13" t="s">
        <v>8</v>
      </c>
      <c r="F13" t="s">
        <v>9</v>
      </c>
      <c r="G13" s="6" t="s">
        <v>21</v>
      </c>
    </row>
    <row r="14" spans="1:37" x14ac:dyDescent="0.25">
      <c r="A14" t="s">
        <v>15</v>
      </c>
      <c r="B14" t="s">
        <v>12</v>
      </c>
      <c r="D14" s="3">
        <v>61.2</v>
      </c>
      <c r="E14" t="s">
        <v>8</v>
      </c>
      <c r="F14" t="s">
        <v>9</v>
      </c>
      <c r="G14" s="6" t="s">
        <v>21</v>
      </c>
    </row>
    <row r="15" spans="1:37" x14ac:dyDescent="0.25">
      <c r="A15" t="s">
        <v>14</v>
      </c>
      <c r="B15" t="s">
        <v>12</v>
      </c>
      <c r="D15" s="3">
        <v>60.3</v>
      </c>
      <c r="E15" t="s">
        <v>8</v>
      </c>
      <c r="F15" t="s">
        <v>9</v>
      </c>
      <c r="G15" s="6" t="s">
        <v>21</v>
      </c>
    </row>
    <row r="16" spans="1:37" x14ac:dyDescent="0.25">
      <c r="A16" s="1" t="s">
        <v>19</v>
      </c>
      <c r="B16" s="1" t="s">
        <v>10</v>
      </c>
      <c r="C16" s="1" t="s">
        <v>11</v>
      </c>
      <c r="D16" s="4"/>
      <c r="E16" s="1" t="s">
        <v>8</v>
      </c>
      <c r="F16" s="1" t="s">
        <v>9</v>
      </c>
      <c r="G16" s="7"/>
    </row>
    <row r="17" spans="1:7" x14ac:dyDescent="0.25">
      <c r="A17" s="2" t="s">
        <v>6</v>
      </c>
      <c r="B17" s="2" t="s">
        <v>10</v>
      </c>
      <c r="C17" s="2" t="s">
        <v>11</v>
      </c>
      <c r="D17" s="5"/>
      <c r="E17" s="2" t="s">
        <v>8</v>
      </c>
      <c r="F17" s="2" t="s">
        <v>9</v>
      </c>
      <c r="G17" s="8"/>
    </row>
    <row r="18" spans="1:7" x14ac:dyDescent="0.25">
      <c r="A18" s="2" t="s">
        <v>18</v>
      </c>
      <c r="B18" s="2" t="s">
        <v>10</v>
      </c>
      <c r="C18" s="2" t="s">
        <v>11</v>
      </c>
      <c r="D18" s="5"/>
      <c r="E18" s="2" t="s">
        <v>8</v>
      </c>
      <c r="F18" s="2" t="s">
        <v>9</v>
      </c>
      <c r="G18" s="8"/>
    </row>
    <row r="19" spans="1:7" x14ac:dyDescent="0.25">
      <c r="A19" t="s">
        <v>16</v>
      </c>
      <c r="B19" t="s">
        <v>10</v>
      </c>
      <c r="C19" t="s">
        <v>11</v>
      </c>
      <c r="E19" t="s">
        <v>8</v>
      </c>
      <c r="F19" t="s">
        <v>9</v>
      </c>
    </row>
    <row r="20" spans="1:7" x14ac:dyDescent="0.25">
      <c r="A20" t="s">
        <v>17</v>
      </c>
      <c r="B20" t="s">
        <v>10</v>
      </c>
      <c r="C20" t="s">
        <v>11</v>
      </c>
      <c r="E20" t="s">
        <v>8</v>
      </c>
      <c r="F20" t="s">
        <v>9</v>
      </c>
    </row>
    <row r="21" spans="1:7" x14ac:dyDescent="0.25">
      <c r="A21" t="s">
        <v>15</v>
      </c>
      <c r="B21" t="s">
        <v>10</v>
      </c>
      <c r="C21" t="s">
        <v>11</v>
      </c>
      <c r="E21" t="s">
        <v>8</v>
      </c>
      <c r="F21" t="s">
        <v>9</v>
      </c>
    </row>
    <row r="22" spans="1:7" x14ac:dyDescent="0.25">
      <c r="A22" t="s">
        <v>14</v>
      </c>
      <c r="B22" t="s">
        <v>10</v>
      </c>
      <c r="C22" t="s">
        <v>11</v>
      </c>
      <c r="E22" t="s">
        <v>8</v>
      </c>
      <c r="F22" t="s">
        <v>9</v>
      </c>
    </row>
    <row r="23" spans="1:7" x14ac:dyDescent="0.25">
      <c r="A23" s="1" t="s">
        <v>19</v>
      </c>
      <c r="B23" s="1" t="s">
        <v>7</v>
      </c>
      <c r="C23" s="1"/>
      <c r="D23" s="4">
        <v>1.57</v>
      </c>
      <c r="E23" s="1" t="s">
        <v>8</v>
      </c>
      <c r="F23" s="1" t="s">
        <v>9</v>
      </c>
      <c r="G23" s="7"/>
    </row>
    <row r="24" spans="1:7" x14ac:dyDescent="0.25">
      <c r="A24" s="2" t="s">
        <v>6</v>
      </c>
      <c r="B24" s="2" t="s">
        <v>7</v>
      </c>
      <c r="C24" s="2"/>
      <c r="D24" s="5">
        <v>17.600000000000001</v>
      </c>
      <c r="E24" s="2" t="s">
        <v>8</v>
      </c>
      <c r="F24" s="2" t="s">
        <v>9</v>
      </c>
      <c r="G24" s="8"/>
    </row>
    <row r="25" spans="1:7" x14ac:dyDescent="0.25">
      <c r="A25" s="2" t="s">
        <v>18</v>
      </c>
      <c r="B25" s="2" t="s">
        <v>7</v>
      </c>
      <c r="C25" s="2"/>
      <c r="D25" s="5">
        <v>34</v>
      </c>
      <c r="E25" s="2" t="s">
        <v>8</v>
      </c>
      <c r="F25" s="2" t="s">
        <v>9</v>
      </c>
      <c r="G25" s="8"/>
    </row>
    <row r="26" spans="1:7" x14ac:dyDescent="0.25">
      <c r="A26" t="s">
        <v>16</v>
      </c>
      <c r="B26" t="s">
        <v>7</v>
      </c>
      <c r="D26" s="3">
        <v>30.5</v>
      </c>
      <c r="E26" t="s">
        <v>8</v>
      </c>
      <c r="F26" t="s">
        <v>9</v>
      </c>
      <c r="G26" s="6" t="s">
        <v>21</v>
      </c>
    </row>
    <row r="27" spans="1:7" x14ac:dyDescent="0.25">
      <c r="A27" t="s">
        <v>17</v>
      </c>
      <c r="B27" t="s">
        <v>7</v>
      </c>
      <c r="D27" s="3">
        <v>62.8</v>
      </c>
      <c r="E27" t="s">
        <v>8</v>
      </c>
      <c r="F27" t="s">
        <v>9</v>
      </c>
      <c r="G27" s="6" t="s">
        <v>21</v>
      </c>
    </row>
    <row r="28" spans="1:7" x14ac:dyDescent="0.25">
      <c r="A28" t="s">
        <v>15</v>
      </c>
      <c r="B28" t="s">
        <v>7</v>
      </c>
      <c r="D28" s="3">
        <v>7.32</v>
      </c>
      <c r="E28" t="s">
        <v>8</v>
      </c>
      <c r="F28" t="s">
        <v>9</v>
      </c>
      <c r="G28" s="6" t="s">
        <v>50</v>
      </c>
    </row>
    <row r="29" spans="1:7" x14ac:dyDescent="0.25">
      <c r="A29" t="s">
        <v>14</v>
      </c>
      <c r="B29" t="s">
        <v>7</v>
      </c>
      <c r="D29" s="3">
        <v>34.6</v>
      </c>
      <c r="E29" t="s">
        <v>8</v>
      </c>
      <c r="F29" t="s">
        <v>9</v>
      </c>
      <c r="G29" s="6" t="s">
        <v>21</v>
      </c>
    </row>
  </sheetData>
  <sortState ref="A2:G29">
    <sortCondition ref="B2:B29"/>
  </sortState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25"/>
  <sheetViews>
    <sheetView topLeftCell="P1" workbookViewId="0">
      <selection activeCell="AH5" sqref="AH5"/>
    </sheetView>
  </sheetViews>
  <sheetFormatPr defaultRowHeight="15" x14ac:dyDescent="0.25"/>
  <cols>
    <col min="1" max="1" width="22.7109375" style="14" bestFit="1" customWidth="1"/>
    <col min="2" max="2" width="31" style="14" bestFit="1" customWidth="1"/>
    <col min="3" max="3" width="9.7109375" style="14" bestFit="1" customWidth="1"/>
    <col min="4" max="4" width="13.7109375" style="20" bestFit="1" customWidth="1"/>
    <col min="5" max="5" width="11.140625" style="14" bestFit="1" customWidth="1"/>
    <col min="6" max="6" width="9.7109375" style="14" bestFit="1" customWidth="1"/>
    <col min="7" max="7" width="25" style="19" bestFit="1" customWidth="1"/>
    <col min="8" max="8" width="9.140625" style="14"/>
    <col min="9" max="9" width="22.7109375" style="14" bestFit="1" customWidth="1"/>
    <col min="10" max="10" width="16.28515625" style="14" bestFit="1" customWidth="1"/>
    <col min="11" max="11" width="3.7109375" style="14" bestFit="1" customWidth="1"/>
    <col min="12" max="13" width="11.28515625" style="14" bestFit="1" customWidth="1"/>
    <col min="14" max="14" width="22.7109375" style="14" bestFit="1" customWidth="1"/>
    <col min="15" max="15" width="16.28515625" style="14" bestFit="1" customWidth="1"/>
    <col min="16" max="16" width="7.28515625" style="14" bestFit="1" customWidth="1"/>
    <col min="17" max="17" width="11.28515625" style="14" bestFit="1" customWidth="1"/>
    <col min="18" max="18" width="9.140625" style="14"/>
    <col min="19" max="19" width="13.28515625" style="14" customWidth="1"/>
    <col min="20" max="25" width="9.140625" style="14"/>
    <col min="26" max="26" width="18.140625" style="14" customWidth="1"/>
    <col min="27" max="16384" width="9.140625" style="14"/>
  </cols>
  <sheetData>
    <row r="1" spans="1:37" ht="120" x14ac:dyDescent="0.25">
      <c r="A1" s="14" t="s">
        <v>0</v>
      </c>
      <c r="B1" s="14" t="s">
        <v>1</v>
      </c>
      <c r="C1" s="14" t="s">
        <v>2</v>
      </c>
      <c r="D1" s="20" t="s">
        <v>3</v>
      </c>
      <c r="E1" s="14" t="s">
        <v>4</v>
      </c>
      <c r="F1" s="14" t="s">
        <v>5</v>
      </c>
      <c r="G1" s="6" t="s">
        <v>20</v>
      </c>
      <c r="I1" s="10" t="s">
        <v>26</v>
      </c>
      <c r="J1" s="10" t="s">
        <v>24</v>
      </c>
      <c r="K1"/>
      <c r="L1"/>
      <c r="M1"/>
      <c r="N1" s="10" t="s">
        <v>26</v>
      </c>
      <c r="O1" s="10" t="s">
        <v>24</v>
      </c>
      <c r="P1"/>
      <c r="Q1"/>
      <c r="S1" s="14" t="s">
        <v>22</v>
      </c>
      <c r="T1" s="14" t="s">
        <v>103</v>
      </c>
      <c r="U1" s="14" t="s">
        <v>29</v>
      </c>
      <c r="V1" s="14" t="s">
        <v>23</v>
      </c>
      <c r="Z1" s="12" t="s">
        <v>27</v>
      </c>
      <c r="AA1" s="12" t="s">
        <v>30</v>
      </c>
      <c r="AB1" s="12" t="s">
        <v>31</v>
      </c>
      <c r="AC1" s="12" t="s">
        <v>32</v>
      </c>
      <c r="AD1" s="12" t="s">
        <v>33</v>
      </c>
      <c r="AE1" s="12" t="s">
        <v>34</v>
      </c>
      <c r="AF1" s="12" t="s">
        <v>35</v>
      </c>
      <c r="AG1" s="12" t="s">
        <v>36</v>
      </c>
      <c r="AH1" s="12" t="s">
        <v>37</v>
      </c>
      <c r="AI1" s="12" t="s">
        <v>38</v>
      </c>
      <c r="AJ1" s="12" t="s">
        <v>39</v>
      </c>
      <c r="AK1" s="12" t="s">
        <v>40</v>
      </c>
    </row>
    <row r="2" spans="1:37" ht="30" x14ac:dyDescent="0.25">
      <c r="A2" s="15" t="s">
        <v>19</v>
      </c>
      <c r="B2" s="15" t="s">
        <v>13</v>
      </c>
      <c r="C2" s="15" t="s">
        <v>11</v>
      </c>
      <c r="D2" s="21"/>
      <c r="E2" s="15" t="s">
        <v>47</v>
      </c>
      <c r="F2" s="15" t="s">
        <v>48</v>
      </c>
      <c r="G2" s="17"/>
      <c r="I2" s="10" t="s">
        <v>22</v>
      </c>
      <c r="J2" t="s">
        <v>49</v>
      </c>
      <c r="K2" t="s">
        <v>50</v>
      </c>
      <c r="L2" t="s">
        <v>23</v>
      </c>
      <c r="M2"/>
      <c r="N2" s="10" t="s">
        <v>22</v>
      </c>
      <c r="O2" t="s">
        <v>11</v>
      </c>
      <c r="P2" t="s">
        <v>25</v>
      </c>
      <c r="Q2" t="s">
        <v>23</v>
      </c>
      <c r="S2" s="14" t="s">
        <v>19</v>
      </c>
      <c r="T2" s="14">
        <v>3</v>
      </c>
      <c r="U2" s="14">
        <v>1</v>
      </c>
      <c r="V2" s="14">
        <v>4</v>
      </c>
      <c r="Z2" s="12" t="s">
        <v>41</v>
      </c>
      <c r="AA2">
        <v>1</v>
      </c>
      <c r="AB2">
        <v>1</v>
      </c>
      <c r="AC2">
        <f>AA2-AB2</f>
        <v>0</v>
      </c>
      <c r="AD2">
        <v>0</v>
      </c>
      <c r="AE2">
        <v>0</v>
      </c>
      <c r="AF2">
        <v>1</v>
      </c>
      <c r="AG2" s="13">
        <f>AB2/$AA2</f>
        <v>1</v>
      </c>
      <c r="AH2" s="13">
        <f t="shared" ref="AH2:AK6" si="0">AC2/$AA2</f>
        <v>0</v>
      </c>
      <c r="AI2" s="13">
        <f t="shared" si="0"/>
        <v>0</v>
      </c>
      <c r="AJ2" s="13">
        <f t="shared" si="0"/>
        <v>0</v>
      </c>
      <c r="AK2" s="13">
        <f t="shared" si="0"/>
        <v>1</v>
      </c>
    </row>
    <row r="3" spans="1:37" ht="45" x14ac:dyDescent="0.25">
      <c r="A3" s="15" t="s">
        <v>19</v>
      </c>
      <c r="B3" s="15" t="s">
        <v>12</v>
      </c>
      <c r="C3" s="15" t="s">
        <v>11</v>
      </c>
      <c r="D3" s="21"/>
      <c r="E3" s="15" t="s">
        <v>47</v>
      </c>
      <c r="F3" s="15" t="s">
        <v>48</v>
      </c>
      <c r="G3" s="17"/>
      <c r="I3" s="9" t="s">
        <v>46</v>
      </c>
      <c r="J3" s="11">
        <v>1</v>
      </c>
      <c r="K3" s="11"/>
      <c r="L3" s="11">
        <v>1</v>
      </c>
      <c r="M3"/>
      <c r="N3" s="9" t="s">
        <v>19</v>
      </c>
      <c r="O3" s="11">
        <v>3</v>
      </c>
      <c r="P3" s="11">
        <v>1</v>
      </c>
      <c r="Q3" s="11">
        <v>4</v>
      </c>
      <c r="S3" s="14" t="s">
        <v>46</v>
      </c>
      <c r="T3" s="14">
        <v>3</v>
      </c>
      <c r="U3" s="14">
        <v>1</v>
      </c>
      <c r="V3" s="14">
        <v>4</v>
      </c>
      <c r="Z3" s="12" t="s">
        <v>42</v>
      </c>
      <c r="AA3">
        <v>1</v>
      </c>
      <c r="AB3">
        <v>1</v>
      </c>
      <c r="AC3">
        <f t="shared" ref="AC3:AC5" si="1">AA3-AB3</f>
        <v>0</v>
      </c>
      <c r="AD3">
        <v>0</v>
      </c>
      <c r="AE3">
        <v>0</v>
      </c>
      <c r="AF3">
        <v>1</v>
      </c>
      <c r="AG3" s="13">
        <f t="shared" ref="AG3:AG6" si="2">AB3/$AA3</f>
        <v>1</v>
      </c>
      <c r="AH3" s="13">
        <f t="shared" si="0"/>
        <v>0</v>
      </c>
      <c r="AI3" s="13">
        <f t="shared" si="0"/>
        <v>0</v>
      </c>
      <c r="AJ3" s="13">
        <f t="shared" si="0"/>
        <v>0</v>
      </c>
      <c r="AK3" s="13">
        <f t="shared" si="0"/>
        <v>1</v>
      </c>
    </row>
    <row r="4" spans="1:37" ht="30" x14ac:dyDescent="0.25">
      <c r="A4" s="15" t="s">
        <v>19</v>
      </c>
      <c r="B4" s="15" t="s">
        <v>10</v>
      </c>
      <c r="C4" s="15" t="s">
        <v>11</v>
      </c>
      <c r="D4" s="21"/>
      <c r="E4" s="15" t="s">
        <v>47</v>
      </c>
      <c r="F4" s="15" t="s">
        <v>48</v>
      </c>
      <c r="G4" s="17"/>
      <c r="I4" s="9" t="s">
        <v>16</v>
      </c>
      <c r="J4" s="11"/>
      <c r="K4" s="11">
        <v>1</v>
      </c>
      <c r="L4" s="11">
        <v>1</v>
      </c>
      <c r="M4"/>
      <c r="N4" s="9" t="s">
        <v>46</v>
      </c>
      <c r="O4" s="11">
        <v>3</v>
      </c>
      <c r="P4" s="11">
        <v>1</v>
      </c>
      <c r="Q4" s="11">
        <v>4</v>
      </c>
      <c r="S4" s="14" t="s">
        <v>16</v>
      </c>
      <c r="T4" s="14">
        <v>3</v>
      </c>
      <c r="U4" s="14">
        <v>1</v>
      </c>
      <c r="V4" s="14">
        <v>4</v>
      </c>
      <c r="Z4" s="12" t="s">
        <v>43</v>
      </c>
      <c r="AA4">
        <v>1</v>
      </c>
      <c r="AB4">
        <v>1</v>
      </c>
      <c r="AC4">
        <f t="shared" si="1"/>
        <v>0</v>
      </c>
      <c r="AD4">
        <v>0</v>
      </c>
      <c r="AE4">
        <v>0</v>
      </c>
      <c r="AF4">
        <v>1</v>
      </c>
      <c r="AG4" s="13">
        <f t="shared" si="2"/>
        <v>1</v>
      </c>
      <c r="AH4" s="13">
        <f t="shared" si="0"/>
        <v>0</v>
      </c>
      <c r="AI4" s="13">
        <f t="shared" si="0"/>
        <v>0</v>
      </c>
      <c r="AJ4" s="13">
        <f t="shared" si="0"/>
        <v>0</v>
      </c>
      <c r="AK4" s="13">
        <f t="shared" si="0"/>
        <v>1</v>
      </c>
    </row>
    <row r="5" spans="1:37" ht="45" x14ac:dyDescent="0.25">
      <c r="A5" s="15" t="s">
        <v>19</v>
      </c>
      <c r="B5" s="15" t="s">
        <v>7</v>
      </c>
      <c r="C5" s="15"/>
      <c r="D5" s="21">
        <v>11.9</v>
      </c>
      <c r="E5" s="15" t="s">
        <v>47</v>
      </c>
      <c r="F5" s="15" t="s">
        <v>48</v>
      </c>
      <c r="G5" s="17"/>
      <c r="I5" s="9" t="s">
        <v>17</v>
      </c>
      <c r="J5" s="11"/>
      <c r="K5" s="11">
        <v>1</v>
      </c>
      <c r="L5" s="11">
        <v>1</v>
      </c>
      <c r="M5"/>
      <c r="N5" s="9" t="s">
        <v>16</v>
      </c>
      <c r="O5" s="11">
        <v>3</v>
      </c>
      <c r="P5" s="11">
        <v>1</v>
      </c>
      <c r="Q5" s="11">
        <v>4</v>
      </c>
      <c r="S5" s="14" t="s">
        <v>17</v>
      </c>
      <c r="T5" s="14">
        <v>3</v>
      </c>
      <c r="U5" s="14">
        <v>1</v>
      </c>
      <c r="V5" s="14">
        <v>4</v>
      </c>
      <c r="Z5" s="12" t="s">
        <v>44</v>
      </c>
      <c r="AA5">
        <v>1</v>
      </c>
      <c r="AB5">
        <v>1</v>
      </c>
      <c r="AC5">
        <f t="shared" si="1"/>
        <v>0</v>
      </c>
      <c r="AD5">
        <v>0</v>
      </c>
      <c r="AE5">
        <v>0</v>
      </c>
      <c r="AF5">
        <v>1</v>
      </c>
      <c r="AG5" s="13">
        <f t="shared" si="2"/>
        <v>1</v>
      </c>
      <c r="AH5" s="13">
        <f t="shared" si="0"/>
        <v>0</v>
      </c>
      <c r="AI5" s="13">
        <f t="shared" si="0"/>
        <v>0</v>
      </c>
      <c r="AJ5" s="13">
        <f t="shared" si="0"/>
        <v>0</v>
      </c>
      <c r="AK5" s="13">
        <f t="shared" si="0"/>
        <v>1</v>
      </c>
    </row>
    <row r="6" spans="1:37" ht="30" x14ac:dyDescent="0.25">
      <c r="A6" s="16" t="s">
        <v>46</v>
      </c>
      <c r="B6" s="16" t="s">
        <v>13</v>
      </c>
      <c r="C6" s="16" t="s">
        <v>11</v>
      </c>
      <c r="D6" s="22"/>
      <c r="E6" s="16" t="s">
        <v>47</v>
      </c>
      <c r="F6" s="16" t="s">
        <v>48</v>
      </c>
      <c r="G6" s="18"/>
      <c r="I6" s="9" t="s">
        <v>15</v>
      </c>
      <c r="J6" s="11"/>
      <c r="K6" s="11">
        <v>1</v>
      </c>
      <c r="L6" s="11">
        <v>1</v>
      </c>
      <c r="M6"/>
      <c r="N6" s="9" t="s">
        <v>17</v>
      </c>
      <c r="O6" s="11">
        <v>3</v>
      </c>
      <c r="P6" s="11">
        <v>1</v>
      </c>
      <c r="Q6" s="11">
        <v>4</v>
      </c>
      <c r="S6" s="14" t="s">
        <v>15</v>
      </c>
      <c r="T6" s="14">
        <v>3</v>
      </c>
      <c r="U6" s="14">
        <v>1</v>
      </c>
      <c r="V6" s="14">
        <v>4</v>
      </c>
      <c r="Z6" s="12" t="s">
        <v>45</v>
      </c>
      <c r="AA6">
        <f>SUM(AA2:AA5)</f>
        <v>4</v>
      </c>
      <c r="AB6">
        <f t="shared" ref="AB6:AF6" si="3">SUM(AB2:AB5)</f>
        <v>4</v>
      </c>
      <c r="AC6">
        <f t="shared" si="3"/>
        <v>0</v>
      </c>
      <c r="AD6">
        <f t="shared" si="3"/>
        <v>0</v>
      </c>
      <c r="AE6">
        <f t="shared" si="3"/>
        <v>0</v>
      </c>
      <c r="AF6">
        <f t="shared" si="3"/>
        <v>4</v>
      </c>
      <c r="AG6" s="13">
        <f t="shared" si="2"/>
        <v>1</v>
      </c>
      <c r="AH6" s="13">
        <f t="shared" si="0"/>
        <v>0</v>
      </c>
      <c r="AI6" s="13">
        <f t="shared" si="0"/>
        <v>0</v>
      </c>
      <c r="AJ6" s="13">
        <f t="shared" si="0"/>
        <v>0</v>
      </c>
      <c r="AK6" s="13">
        <f t="shared" si="0"/>
        <v>1</v>
      </c>
    </row>
    <row r="7" spans="1:37" ht="30" x14ac:dyDescent="0.25">
      <c r="A7" s="16" t="s">
        <v>46</v>
      </c>
      <c r="B7" s="16" t="s">
        <v>12</v>
      </c>
      <c r="C7" s="16" t="s">
        <v>11</v>
      </c>
      <c r="D7" s="22"/>
      <c r="E7" s="16" t="s">
        <v>47</v>
      </c>
      <c r="F7" s="16" t="s">
        <v>48</v>
      </c>
      <c r="G7" s="18"/>
      <c r="I7" s="9" t="s">
        <v>14</v>
      </c>
      <c r="J7" s="11"/>
      <c r="K7" s="11">
        <v>1</v>
      </c>
      <c r="L7" s="11">
        <v>1</v>
      </c>
      <c r="M7"/>
      <c r="N7" s="9" t="s">
        <v>15</v>
      </c>
      <c r="O7" s="11">
        <v>3</v>
      </c>
      <c r="P7" s="11">
        <v>1</v>
      </c>
      <c r="Q7" s="11">
        <v>4</v>
      </c>
      <c r="S7" s="14" t="s">
        <v>14</v>
      </c>
      <c r="T7" s="14">
        <v>3</v>
      </c>
      <c r="U7" s="14">
        <v>1</v>
      </c>
      <c r="V7" s="14">
        <v>4</v>
      </c>
    </row>
    <row r="8" spans="1:37" x14ac:dyDescent="0.25">
      <c r="A8" s="16" t="s">
        <v>46</v>
      </c>
      <c r="B8" s="16" t="s">
        <v>10</v>
      </c>
      <c r="C8" s="16" t="s">
        <v>11</v>
      </c>
      <c r="D8" s="22"/>
      <c r="E8" s="16" t="s">
        <v>47</v>
      </c>
      <c r="F8" s="16" t="s">
        <v>48</v>
      </c>
      <c r="G8" s="18"/>
      <c r="I8" s="9" t="s">
        <v>23</v>
      </c>
      <c r="J8" s="11">
        <v>1</v>
      </c>
      <c r="K8" s="11">
        <v>4</v>
      </c>
      <c r="L8" s="11">
        <v>5</v>
      </c>
      <c r="M8"/>
      <c r="N8" s="9" t="s">
        <v>14</v>
      </c>
      <c r="O8" s="11">
        <v>3</v>
      </c>
      <c r="P8" s="11">
        <v>1</v>
      </c>
      <c r="Q8" s="11">
        <v>4</v>
      </c>
      <c r="S8" s="14" t="s">
        <v>25</v>
      </c>
    </row>
    <row r="9" spans="1:37" x14ac:dyDescent="0.25">
      <c r="A9" s="16" t="s">
        <v>46</v>
      </c>
      <c r="B9" s="16" t="s">
        <v>7</v>
      </c>
      <c r="C9" s="16"/>
      <c r="D9" s="22">
        <v>8.85</v>
      </c>
      <c r="E9" s="16" t="s">
        <v>47</v>
      </c>
      <c r="F9" s="16" t="s">
        <v>48</v>
      </c>
      <c r="G9" s="18" t="s">
        <v>49</v>
      </c>
      <c r="I9"/>
      <c r="J9"/>
      <c r="K9"/>
      <c r="L9"/>
      <c r="M9"/>
      <c r="N9" s="9" t="s">
        <v>25</v>
      </c>
      <c r="O9" s="11"/>
      <c r="P9" s="11"/>
      <c r="Q9" s="11"/>
      <c r="S9" s="14" t="s">
        <v>23</v>
      </c>
      <c r="T9" s="14">
        <v>18</v>
      </c>
      <c r="U9" s="14">
        <v>6</v>
      </c>
      <c r="V9" s="14">
        <v>24</v>
      </c>
    </row>
    <row r="10" spans="1:37" x14ac:dyDescent="0.25">
      <c r="A10" s="14" t="s">
        <v>16</v>
      </c>
      <c r="B10" s="14" t="s">
        <v>13</v>
      </c>
      <c r="C10" s="14" t="s">
        <v>11</v>
      </c>
      <c r="E10" s="14" t="s">
        <v>47</v>
      </c>
      <c r="F10" s="14" t="s">
        <v>48</v>
      </c>
      <c r="I10"/>
      <c r="J10"/>
      <c r="K10"/>
      <c r="L10"/>
      <c r="M10"/>
      <c r="N10" s="9" t="s">
        <v>23</v>
      </c>
      <c r="O10" s="11">
        <v>18</v>
      </c>
      <c r="P10" s="11">
        <v>6</v>
      </c>
      <c r="Q10" s="11">
        <v>24</v>
      </c>
    </row>
    <row r="11" spans="1:37" x14ac:dyDescent="0.25">
      <c r="A11" s="14" t="s">
        <v>16</v>
      </c>
      <c r="B11" s="14" t="s">
        <v>12</v>
      </c>
      <c r="C11" s="14" t="s">
        <v>11</v>
      </c>
      <c r="E11" s="14" t="s">
        <v>47</v>
      </c>
      <c r="F11" s="14" t="s">
        <v>48</v>
      </c>
      <c r="I11"/>
      <c r="J11"/>
      <c r="K11"/>
      <c r="N11"/>
      <c r="O11"/>
      <c r="P11"/>
    </row>
    <row r="12" spans="1:37" x14ac:dyDescent="0.25">
      <c r="A12" s="14" t="s">
        <v>16</v>
      </c>
      <c r="B12" s="14" t="s">
        <v>10</v>
      </c>
      <c r="C12" s="14" t="s">
        <v>11</v>
      </c>
      <c r="E12" s="14" t="s">
        <v>47</v>
      </c>
      <c r="F12" s="14" t="s">
        <v>48</v>
      </c>
      <c r="I12"/>
      <c r="J12"/>
      <c r="K12"/>
      <c r="N12"/>
      <c r="O12"/>
      <c r="P12"/>
    </row>
    <row r="13" spans="1:37" x14ac:dyDescent="0.25">
      <c r="A13" s="14" t="s">
        <v>16</v>
      </c>
      <c r="B13" s="14" t="s">
        <v>7</v>
      </c>
      <c r="D13" s="20">
        <v>2.1800000000000002</v>
      </c>
      <c r="E13" s="14" t="s">
        <v>47</v>
      </c>
      <c r="F13" s="14" t="s">
        <v>48</v>
      </c>
      <c r="G13" s="19" t="s">
        <v>50</v>
      </c>
      <c r="I13"/>
      <c r="J13"/>
      <c r="K13"/>
      <c r="N13"/>
      <c r="O13"/>
      <c r="P13"/>
    </row>
    <row r="14" spans="1:37" x14ac:dyDescent="0.25">
      <c r="A14" s="14" t="s">
        <v>17</v>
      </c>
      <c r="B14" s="14" t="s">
        <v>13</v>
      </c>
      <c r="C14" s="14" t="s">
        <v>11</v>
      </c>
      <c r="E14" s="14" t="s">
        <v>47</v>
      </c>
      <c r="F14" s="14" t="s">
        <v>48</v>
      </c>
      <c r="I14"/>
      <c r="J14"/>
      <c r="K14"/>
      <c r="N14"/>
      <c r="O14"/>
      <c r="P14"/>
    </row>
    <row r="15" spans="1:37" x14ac:dyDescent="0.25">
      <c r="A15" s="14" t="s">
        <v>17</v>
      </c>
      <c r="B15" s="14" t="s">
        <v>12</v>
      </c>
      <c r="C15" s="14" t="s">
        <v>11</v>
      </c>
      <c r="E15" s="14" t="s">
        <v>47</v>
      </c>
      <c r="F15" s="14" t="s">
        <v>48</v>
      </c>
      <c r="I15"/>
      <c r="J15"/>
      <c r="K15"/>
      <c r="N15"/>
      <c r="O15"/>
      <c r="P15"/>
    </row>
    <row r="16" spans="1:37" x14ac:dyDescent="0.25">
      <c r="A16" s="14" t="s">
        <v>17</v>
      </c>
      <c r="B16" s="14" t="s">
        <v>10</v>
      </c>
      <c r="C16" s="14" t="s">
        <v>11</v>
      </c>
      <c r="E16" s="14" t="s">
        <v>47</v>
      </c>
      <c r="F16" s="14" t="s">
        <v>48</v>
      </c>
      <c r="I16"/>
      <c r="J16"/>
      <c r="K16"/>
      <c r="N16"/>
      <c r="O16"/>
      <c r="P16"/>
    </row>
    <row r="17" spans="1:16" x14ac:dyDescent="0.25">
      <c r="A17" s="14" t="s">
        <v>17</v>
      </c>
      <c r="B17" s="14" t="s">
        <v>7</v>
      </c>
      <c r="D17" s="20">
        <v>12.6</v>
      </c>
      <c r="E17" s="14" t="s">
        <v>47</v>
      </c>
      <c r="F17" s="14" t="s">
        <v>48</v>
      </c>
      <c r="G17" s="19" t="s">
        <v>50</v>
      </c>
      <c r="I17"/>
      <c r="J17"/>
      <c r="K17"/>
      <c r="N17"/>
      <c r="O17"/>
      <c r="P17"/>
    </row>
    <row r="18" spans="1:16" x14ac:dyDescent="0.25">
      <c r="A18" s="14" t="s">
        <v>15</v>
      </c>
      <c r="B18" s="14" t="s">
        <v>13</v>
      </c>
      <c r="C18" s="14" t="s">
        <v>11</v>
      </c>
      <c r="E18" s="14" t="s">
        <v>47</v>
      </c>
      <c r="F18" s="14" t="s">
        <v>48</v>
      </c>
      <c r="I18"/>
      <c r="J18"/>
      <c r="K18"/>
      <c r="N18"/>
      <c r="O18"/>
      <c r="P18"/>
    </row>
    <row r="19" spans="1:16" x14ac:dyDescent="0.25">
      <c r="A19" s="14" t="s">
        <v>15</v>
      </c>
      <c r="B19" s="14" t="s">
        <v>12</v>
      </c>
      <c r="C19" s="14" t="s">
        <v>11</v>
      </c>
      <c r="E19" s="14" t="s">
        <v>47</v>
      </c>
      <c r="F19" s="14" t="s">
        <v>48</v>
      </c>
    </row>
    <row r="20" spans="1:16" x14ac:dyDescent="0.25">
      <c r="A20" s="14" t="s">
        <v>15</v>
      </c>
      <c r="B20" s="14" t="s">
        <v>10</v>
      </c>
      <c r="C20" s="14" t="s">
        <v>11</v>
      </c>
      <c r="E20" s="14" t="s">
        <v>47</v>
      </c>
      <c r="F20" s="14" t="s">
        <v>48</v>
      </c>
    </row>
    <row r="21" spans="1:16" x14ac:dyDescent="0.25">
      <c r="A21" s="14" t="s">
        <v>15</v>
      </c>
      <c r="B21" s="14" t="s">
        <v>7</v>
      </c>
      <c r="D21" s="20">
        <v>30.9</v>
      </c>
      <c r="E21" s="14" t="s">
        <v>47</v>
      </c>
      <c r="F21" s="14" t="s">
        <v>48</v>
      </c>
      <c r="G21" s="19" t="s">
        <v>50</v>
      </c>
    </row>
    <row r="22" spans="1:16" x14ac:dyDescent="0.25">
      <c r="A22" s="14" t="s">
        <v>14</v>
      </c>
      <c r="B22" s="14" t="s">
        <v>13</v>
      </c>
      <c r="C22" s="14" t="s">
        <v>11</v>
      </c>
      <c r="E22" s="14" t="s">
        <v>47</v>
      </c>
      <c r="F22" s="14" t="s">
        <v>48</v>
      </c>
    </row>
    <row r="23" spans="1:16" x14ac:dyDescent="0.25">
      <c r="A23" s="14" t="s">
        <v>14</v>
      </c>
      <c r="B23" s="14" t="s">
        <v>12</v>
      </c>
      <c r="C23" s="14" t="s">
        <v>11</v>
      </c>
      <c r="E23" s="14" t="s">
        <v>47</v>
      </c>
      <c r="F23" s="14" t="s">
        <v>48</v>
      </c>
    </row>
    <row r="24" spans="1:16" x14ac:dyDescent="0.25">
      <c r="A24" s="14" t="s">
        <v>14</v>
      </c>
      <c r="B24" s="14" t="s">
        <v>10</v>
      </c>
      <c r="C24" s="14" t="s">
        <v>11</v>
      </c>
      <c r="E24" s="14" t="s">
        <v>47</v>
      </c>
      <c r="F24" s="14" t="s">
        <v>48</v>
      </c>
    </row>
    <row r="25" spans="1:16" x14ac:dyDescent="0.25">
      <c r="A25" s="14" t="s">
        <v>14</v>
      </c>
      <c r="B25" s="14" t="s">
        <v>7</v>
      </c>
      <c r="D25" s="20">
        <v>2.2599999999999998</v>
      </c>
      <c r="E25" s="14" t="s">
        <v>47</v>
      </c>
      <c r="F25" s="14" t="s">
        <v>48</v>
      </c>
      <c r="G25" s="19" t="s">
        <v>50</v>
      </c>
    </row>
  </sheetData>
  <sortState ref="A2:G25">
    <sortCondition ref="A2:A2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1"/>
  <sheetViews>
    <sheetView topLeftCell="I1" zoomScale="70" zoomScaleNormal="70" workbookViewId="0">
      <selection activeCell="AI31" sqref="AI31"/>
    </sheetView>
  </sheetViews>
  <sheetFormatPr defaultRowHeight="15" x14ac:dyDescent="0.25"/>
  <cols>
    <col min="1" max="1" width="17.42578125" customWidth="1"/>
    <col min="2" max="2" width="15.7109375" customWidth="1"/>
  </cols>
  <sheetData>
    <row r="1" spans="1:13" ht="120" x14ac:dyDescent="0.25">
      <c r="A1" s="23" t="s">
        <v>27</v>
      </c>
      <c r="B1" s="23" t="s">
        <v>51</v>
      </c>
      <c r="C1" s="23" t="s">
        <v>30</v>
      </c>
      <c r="D1" s="23" t="s">
        <v>31</v>
      </c>
      <c r="E1" s="23" t="s">
        <v>32</v>
      </c>
      <c r="F1" s="23" t="s">
        <v>33</v>
      </c>
      <c r="G1" s="23" t="s">
        <v>34</v>
      </c>
      <c r="H1" s="23" t="s">
        <v>35</v>
      </c>
      <c r="I1" s="23" t="s">
        <v>36</v>
      </c>
      <c r="J1" s="23" t="s">
        <v>37</v>
      </c>
      <c r="K1" s="23" t="s">
        <v>38</v>
      </c>
      <c r="L1" s="23" t="s">
        <v>39</v>
      </c>
      <c r="M1" s="23" t="s">
        <v>57</v>
      </c>
    </row>
    <row r="2" spans="1:13" ht="30" x14ac:dyDescent="0.25">
      <c r="A2" s="50" t="s">
        <v>104</v>
      </c>
      <c r="B2" s="12" t="s">
        <v>59</v>
      </c>
      <c r="C2" s="24">
        <v>8</v>
      </c>
      <c r="D2" s="24">
        <v>8</v>
      </c>
      <c r="E2" s="24">
        <v>0</v>
      </c>
      <c r="F2" s="24">
        <v>7</v>
      </c>
      <c r="G2" s="24">
        <v>0</v>
      </c>
      <c r="H2" s="24">
        <v>1</v>
      </c>
      <c r="I2" s="25">
        <v>1</v>
      </c>
      <c r="J2" s="25">
        <v>0</v>
      </c>
      <c r="K2" s="25">
        <f>7/8</f>
        <v>0.875</v>
      </c>
      <c r="L2" s="25">
        <v>0</v>
      </c>
      <c r="M2" s="25">
        <f>1/8</f>
        <v>0.125</v>
      </c>
    </row>
    <row r="3" spans="1:13" ht="30" x14ac:dyDescent="0.25">
      <c r="A3" s="51"/>
      <c r="B3" s="12" t="s">
        <v>58</v>
      </c>
      <c r="C3" s="24">
        <v>4</v>
      </c>
      <c r="D3" s="24">
        <v>4</v>
      </c>
      <c r="E3" s="24">
        <v>0</v>
      </c>
      <c r="F3" s="24"/>
      <c r="G3" s="24">
        <v>0</v>
      </c>
      <c r="H3" s="24">
        <v>4</v>
      </c>
      <c r="I3" s="24">
        <v>1</v>
      </c>
      <c r="J3" s="24">
        <v>0</v>
      </c>
      <c r="K3" s="24">
        <v>0</v>
      </c>
      <c r="L3" s="24">
        <v>0</v>
      </c>
      <c r="M3" s="24">
        <v>1</v>
      </c>
    </row>
    <row r="4" spans="1:13" ht="30" x14ac:dyDescent="0.25">
      <c r="A4" s="50" t="s">
        <v>53</v>
      </c>
      <c r="B4" s="12" t="s">
        <v>61</v>
      </c>
      <c r="C4" s="24">
        <v>2</v>
      </c>
      <c r="D4" s="24">
        <v>2</v>
      </c>
      <c r="E4" s="24">
        <v>0</v>
      </c>
      <c r="F4" s="24">
        <v>2</v>
      </c>
      <c r="G4" s="24">
        <v>0</v>
      </c>
      <c r="H4" s="24"/>
      <c r="I4" s="25">
        <v>1</v>
      </c>
      <c r="J4" s="25">
        <v>0</v>
      </c>
      <c r="K4" s="25">
        <v>1</v>
      </c>
      <c r="L4" s="25">
        <v>0</v>
      </c>
      <c r="M4" s="25">
        <v>0</v>
      </c>
    </row>
    <row r="5" spans="1:13" ht="30" x14ac:dyDescent="0.25">
      <c r="A5" s="51"/>
      <c r="B5" s="12" t="s">
        <v>60</v>
      </c>
      <c r="C5" s="24">
        <v>1</v>
      </c>
      <c r="D5" s="24">
        <v>1</v>
      </c>
      <c r="E5" s="24">
        <v>0</v>
      </c>
      <c r="F5" s="24"/>
      <c r="G5" s="24">
        <v>0</v>
      </c>
      <c r="H5" s="24">
        <v>1</v>
      </c>
      <c r="I5" s="24">
        <v>1</v>
      </c>
      <c r="J5" s="24">
        <v>0</v>
      </c>
      <c r="K5" s="24">
        <v>0</v>
      </c>
      <c r="L5" s="24">
        <v>0</v>
      </c>
      <c r="M5" s="24">
        <v>1</v>
      </c>
    </row>
    <row r="6" spans="1:13" ht="30" x14ac:dyDescent="0.25">
      <c r="A6" s="50" t="s">
        <v>54</v>
      </c>
      <c r="B6" s="12" t="s">
        <v>61</v>
      </c>
      <c r="C6" s="24">
        <v>2</v>
      </c>
      <c r="D6" s="24">
        <v>2</v>
      </c>
      <c r="E6" s="24">
        <v>0</v>
      </c>
      <c r="F6" s="24">
        <v>2</v>
      </c>
      <c r="G6" s="24">
        <v>0</v>
      </c>
      <c r="H6" s="24"/>
      <c r="I6" s="25">
        <v>1</v>
      </c>
      <c r="J6" s="25">
        <v>0</v>
      </c>
      <c r="K6" s="25">
        <v>1</v>
      </c>
      <c r="L6" s="25">
        <v>0</v>
      </c>
      <c r="M6" s="25">
        <v>0</v>
      </c>
    </row>
    <row r="7" spans="1:13" ht="30" x14ac:dyDescent="0.25">
      <c r="A7" s="51"/>
      <c r="B7" s="12" t="s">
        <v>60</v>
      </c>
      <c r="C7" s="24">
        <v>1</v>
      </c>
      <c r="D7" s="24">
        <v>1</v>
      </c>
      <c r="E7" s="24">
        <v>0</v>
      </c>
      <c r="F7" s="24"/>
      <c r="G7" s="24">
        <v>0</v>
      </c>
      <c r="H7" s="24">
        <v>1</v>
      </c>
      <c r="I7" s="24">
        <v>1</v>
      </c>
      <c r="J7" s="24">
        <v>0</v>
      </c>
      <c r="K7" s="24">
        <v>0</v>
      </c>
      <c r="L7" s="24">
        <v>0</v>
      </c>
      <c r="M7" s="24">
        <v>1</v>
      </c>
    </row>
    <row r="8" spans="1:13" ht="30" x14ac:dyDescent="0.25">
      <c r="A8" s="50" t="s">
        <v>55</v>
      </c>
      <c r="B8" s="12" t="s">
        <v>61</v>
      </c>
      <c r="C8" s="24">
        <v>2</v>
      </c>
      <c r="D8" s="24">
        <v>2</v>
      </c>
      <c r="E8" s="24">
        <v>0</v>
      </c>
      <c r="F8" s="24">
        <v>1</v>
      </c>
      <c r="G8" s="24">
        <v>0</v>
      </c>
      <c r="H8" s="24">
        <v>1</v>
      </c>
      <c r="I8" s="25">
        <v>1</v>
      </c>
      <c r="J8" s="25">
        <v>0</v>
      </c>
      <c r="K8" s="25">
        <v>0.5</v>
      </c>
      <c r="L8" s="25">
        <v>0</v>
      </c>
      <c r="M8" s="25">
        <v>0.5</v>
      </c>
    </row>
    <row r="9" spans="1:13" ht="30" x14ac:dyDescent="0.25">
      <c r="A9" s="51"/>
      <c r="B9" s="12" t="s">
        <v>60</v>
      </c>
      <c r="C9" s="24">
        <v>1</v>
      </c>
      <c r="D9" s="24">
        <v>1</v>
      </c>
      <c r="E9" s="24">
        <v>0</v>
      </c>
      <c r="F9" s="24"/>
      <c r="G9" s="24">
        <v>0</v>
      </c>
      <c r="H9" s="24">
        <v>1</v>
      </c>
      <c r="I9" s="24">
        <v>1</v>
      </c>
      <c r="J9" s="24">
        <v>0</v>
      </c>
      <c r="K9" s="24">
        <v>0</v>
      </c>
      <c r="L9" s="24">
        <v>0</v>
      </c>
      <c r="M9" s="24">
        <v>1</v>
      </c>
    </row>
    <row r="10" spans="1:13" ht="30" x14ac:dyDescent="0.25">
      <c r="A10" s="50" t="s">
        <v>56</v>
      </c>
      <c r="B10" s="12" t="s">
        <v>61</v>
      </c>
      <c r="C10" s="24">
        <v>2</v>
      </c>
      <c r="D10" s="24">
        <v>2</v>
      </c>
      <c r="E10" s="24">
        <v>0</v>
      </c>
      <c r="F10" s="24">
        <v>2</v>
      </c>
      <c r="G10" s="24">
        <v>0</v>
      </c>
      <c r="H10" s="24"/>
      <c r="I10" s="25">
        <v>1</v>
      </c>
      <c r="J10" s="25">
        <v>0</v>
      </c>
      <c r="K10" s="25">
        <v>1</v>
      </c>
      <c r="L10" s="25">
        <v>0</v>
      </c>
      <c r="M10" s="25">
        <v>0</v>
      </c>
    </row>
    <row r="11" spans="1:13" ht="30" x14ac:dyDescent="0.25">
      <c r="A11" s="51"/>
      <c r="B11" s="12" t="s">
        <v>60</v>
      </c>
      <c r="C11" s="24">
        <v>1</v>
      </c>
      <c r="D11" s="24">
        <v>1</v>
      </c>
      <c r="E11" s="24">
        <v>0</v>
      </c>
      <c r="F11" s="24"/>
      <c r="G11" s="24">
        <v>0</v>
      </c>
      <c r="H11" s="24">
        <v>1</v>
      </c>
      <c r="I11" s="24">
        <v>1</v>
      </c>
      <c r="J11" s="24">
        <v>0</v>
      </c>
      <c r="K11" s="24">
        <v>0</v>
      </c>
      <c r="L11" s="24">
        <v>0</v>
      </c>
      <c r="M11" s="24">
        <v>1</v>
      </c>
    </row>
  </sheetData>
  <sortState ref="A2:M11">
    <sortCondition ref="A2:A11"/>
    <sortCondition descending="1" ref="B2:B11"/>
  </sortState>
  <mergeCells count="5">
    <mergeCell ref="A2:A3"/>
    <mergeCell ref="A4:A5"/>
    <mergeCell ref="A6:A7"/>
    <mergeCell ref="A8:A9"/>
    <mergeCell ref="A10:A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33"/>
  <sheetViews>
    <sheetView tabSelected="1" topLeftCell="X1" zoomScale="80" zoomScaleNormal="80" workbookViewId="0">
      <selection activeCell="AJ3" sqref="AJ3"/>
    </sheetView>
  </sheetViews>
  <sheetFormatPr defaultRowHeight="15" x14ac:dyDescent="0.25"/>
  <cols>
    <col min="1" max="1" width="12.140625" bestFit="1" customWidth="1"/>
    <col min="2" max="2" width="31" bestFit="1" customWidth="1"/>
    <col min="3" max="3" width="9.7109375" bestFit="1" customWidth="1"/>
    <col min="4" max="4" width="13.7109375" bestFit="1" customWidth="1"/>
    <col min="5" max="5" width="8.42578125" bestFit="1" customWidth="1"/>
    <col min="6" max="6" width="7.85546875" bestFit="1" customWidth="1"/>
    <col min="7" max="7" width="25" bestFit="1" customWidth="1"/>
    <col min="13" max="13" width="31" bestFit="1" customWidth="1"/>
    <col min="14" max="14" width="28.5703125" bestFit="1" customWidth="1"/>
    <col min="15" max="15" width="28.28515625" bestFit="1" customWidth="1"/>
    <col min="17" max="17" width="31" bestFit="1" customWidth="1"/>
    <col min="22" max="22" width="27.7109375" customWidth="1"/>
    <col min="26" max="26" width="12" customWidth="1"/>
    <col min="27" max="27" width="14.28515625" customWidth="1"/>
    <col min="28" max="28" width="12.7109375" customWidth="1"/>
    <col min="29" max="29" width="13" customWidth="1"/>
    <col min="31" max="31" width="40" bestFit="1" customWidth="1"/>
    <col min="32" max="32" width="16.28515625" bestFit="1" customWidth="1"/>
    <col min="33" max="33" width="3.7109375" bestFit="1" customWidth="1"/>
    <col min="34" max="35" width="11.28515625" bestFit="1" customWidth="1"/>
    <col min="36" max="36" width="9.85546875" customWidth="1"/>
    <col min="37" max="37" width="35" customWidth="1"/>
    <col min="38" max="39" width="12.85546875" customWidth="1"/>
    <col min="40" max="40" width="7.28515625" bestFit="1" customWidth="1"/>
    <col min="41" max="41" width="30.140625" customWidth="1"/>
    <col min="42" max="43" width="8.5703125" customWidth="1"/>
  </cols>
  <sheetData>
    <row r="1" spans="1:43" s="14" customFormat="1" ht="21.75" customHeight="1" x14ac:dyDescent="0.25">
      <c r="A1" s="14" t="s">
        <v>0</v>
      </c>
      <c r="B1" s="14" t="s">
        <v>1</v>
      </c>
      <c r="C1" s="14" t="s">
        <v>2</v>
      </c>
      <c r="D1" s="20" t="s">
        <v>62</v>
      </c>
      <c r="E1" s="14" t="s">
        <v>63</v>
      </c>
      <c r="F1" s="14" t="s">
        <v>64</v>
      </c>
      <c r="G1" s="19" t="s">
        <v>65</v>
      </c>
      <c r="H1" s="20" t="s">
        <v>66</v>
      </c>
      <c r="I1" s="14" t="s">
        <v>67</v>
      </c>
      <c r="J1" s="14" t="s">
        <v>68</v>
      </c>
      <c r="K1" s="19" t="s">
        <v>69</v>
      </c>
      <c r="M1" s="10" t="s">
        <v>0</v>
      </c>
      <c r="N1" t="s">
        <v>70</v>
      </c>
      <c r="O1"/>
      <c r="Q1" s="14" t="s">
        <v>73</v>
      </c>
      <c r="R1" s="14" t="s">
        <v>72</v>
      </c>
      <c r="S1" s="14" t="s">
        <v>71</v>
      </c>
      <c r="V1" s="28" t="s">
        <v>74</v>
      </c>
      <c r="W1" s="28" t="s">
        <v>9</v>
      </c>
      <c r="X1" s="28" t="s">
        <v>75</v>
      </c>
      <c r="Z1" s="12"/>
      <c r="AA1" s="34" t="s">
        <v>77</v>
      </c>
      <c r="AB1" s="34" t="s">
        <v>79</v>
      </c>
      <c r="AC1" s="34" t="s">
        <v>78</v>
      </c>
      <c r="AE1" s="10" t="s">
        <v>85</v>
      </c>
      <c r="AF1" s="10" t="s">
        <v>24</v>
      </c>
      <c r="AG1"/>
      <c r="AH1"/>
      <c r="AI1"/>
      <c r="AJ1" s="52" t="s">
        <v>86</v>
      </c>
      <c r="AK1" s="52"/>
      <c r="AL1" s="53" t="s">
        <v>87</v>
      </c>
      <c r="AM1" s="54"/>
      <c r="AN1"/>
      <c r="AO1" s="28" t="s">
        <v>74</v>
      </c>
      <c r="AP1" s="28" t="s">
        <v>9</v>
      </c>
      <c r="AQ1" s="28" t="s">
        <v>75</v>
      </c>
    </row>
    <row r="2" spans="1:43" ht="15" customHeight="1" x14ac:dyDescent="0.25">
      <c r="A2" t="s">
        <v>16</v>
      </c>
      <c r="B2" t="s">
        <v>13</v>
      </c>
      <c r="C2" t="s">
        <v>11</v>
      </c>
      <c r="D2" s="3"/>
      <c r="E2" t="s">
        <v>8</v>
      </c>
      <c r="F2" t="s">
        <v>9</v>
      </c>
      <c r="G2" s="6"/>
      <c r="Q2" s="44" t="s">
        <v>7</v>
      </c>
      <c r="R2" s="44">
        <v>4</v>
      </c>
      <c r="S2" s="44">
        <v>4</v>
      </c>
      <c r="T2" s="44" t="s">
        <v>98</v>
      </c>
      <c r="V2" s="48" t="s">
        <v>7</v>
      </c>
      <c r="W2" s="49" t="s">
        <v>76</v>
      </c>
      <c r="X2" s="49" t="s">
        <v>76</v>
      </c>
      <c r="Z2" s="24" t="s">
        <v>80</v>
      </c>
      <c r="AA2" s="29">
        <v>1</v>
      </c>
      <c r="AB2" s="29">
        <v>1</v>
      </c>
      <c r="AC2" s="29">
        <v>0</v>
      </c>
      <c r="AE2" s="10" t="s">
        <v>22</v>
      </c>
      <c r="AF2" t="s">
        <v>50</v>
      </c>
      <c r="AG2" t="s">
        <v>23</v>
      </c>
      <c r="AJ2" s="35" t="s">
        <v>88</v>
      </c>
      <c r="AK2" s="35" t="s">
        <v>89</v>
      </c>
      <c r="AL2" s="35" t="s">
        <v>9</v>
      </c>
      <c r="AM2" s="35" t="s">
        <v>75</v>
      </c>
      <c r="AO2" s="24" t="s">
        <v>7</v>
      </c>
      <c r="AP2" s="30" t="s">
        <v>50</v>
      </c>
      <c r="AQ2" s="30" t="s">
        <v>50</v>
      </c>
    </row>
    <row r="3" spans="1:43" ht="15" customHeight="1" thickBot="1" x14ac:dyDescent="0.3">
      <c r="A3" t="s">
        <v>16</v>
      </c>
      <c r="B3" t="s">
        <v>12</v>
      </c>
      <c r="D3" s="3">
        <v>70.599999999999994</v>
      </c>
      <c r="E3" t="s">
        <v>8</v>
      </c>
      <c r="F3" t="s">
        <v>9</v>
      </c>
      <c r="G3" s="6" t="s">
        <v>21</v>
      </c>
      <c r="M3" s="10" t="s">
        <v>22</v>
      </c>
      <c r="N3" t="s">
        <v>72</v>
      </c>
      <c r="O3" t="s">
        <v>71</v>
      </c>
      <c r="Q3" s="45" t="s">
        <v>12</v>
      </c>
      <c r="R3" s="45">
        <v>4</v>
      </c>
      <c r="S3" s="45"/>
      <c r="T3" s="45" t="s">
        <v>99</v>
      </c>
      <c r="V3" s="27" t="s">
        <v>12</v>
      </c>
      <c r="W3" s="31" t="s">
        <v>76</v>
      </c>
      <c r="X3" s="32"/>
      <c r="Z3" s="24" t="s">
        <v>81</v>
      </c>
      <c r="AA3" s="29">
        <v>1</v>
      </c>
      <c r="AB3" s="29">
        <v>1</v>
      </c>
      <c r="AC3" s="29">
        <v>0</v>
      </c>
      <c r="AE3" s="9" t="s">
        <v>7</v>
      </c>
      <c r="AF3" s="11">
        <v>4</v>
      </c>
      <c r="AG3" s="11">
        <v>4</v>
      </c>
      <c r="AJ3" s="36" t="s">
        <v>90</v>
      </c>
      <c r="AK3" s="37" t="s">
        <v>91</v>
      </c>
      <c r="AL3" s="30">
        <v>0</v>
      </c>
      <c r="AM3" s="30">
        <v>0</v>
      </c>
      <c r="AO3" s="24" t="s">
        <v>12</v>
      </c>
      <c r="AP3" s="30" t="s">
        <v>21</v>
      </c>
      <c r="AQ3" s="43"/>
    </row>
    <row r="4" spans="1:43" ht="15" customHeight="1" x14ac:dyDescent="0.25">
      <c r="A4" t="s">
        <v>16</v>
      </c>
      <c r="B4" t="s">
        <v>10</v>
      </c>
      <c r="C4" t="s">
        <v>11</v>
      </c>
      <c r="D4" s="3"/>
      <c r="E4" t="s">
        <v>8</v>
      </c>
      <c r="F4" t="s">
        <v>9</v>
      </c>
      <c r="G4" s="6"/>
      <c r="M4" s="9" t="s">
        <v>13</v>
      </c>
      <c r="N4" s="11"/>
      <c r="O4" s="11"/>
      <c r="Q4" t="s">
        <v>13</v>
      </c>
      <c r="V4" s="26" t="s">
        <v>52</v>
      </c>
      <c r="W4" s="33">
        <f>COUNTA(W2:W3)</f>
        <v>2</v>
      </c>
      <c r="X4" s="33">
        <f>COUNTA(X2:X3)</f>
        <v>1</v>
      </c>
      <c r="Z4" s="24" t="s">
        <v>82</v>
      </c>
      <c r="AA4" s="29">
        <v>1</v>
      </c>
      <c r="AB4" s="29">
        <v>1</v>
      </c>
      <c r="AC4" s="29">
        <v>0</v>
      </c>
      <c r="AE4" s="9" t="s">
        <v>23</v>
      </c>
      <c r="AF4" s="11">
        <v>4</v>
      </c>
      <c r="AG4" s="11">
        <v>4</v>
      </c>
      <c r="AJ4" s="36" t="s">
        <v>49</v>
      </c>
      <c r="AK4" s="37" t="s">
        <v>92</v>
      </c>
      <c r="AL4" s="30">
        <v>0</v>
      </c>
      <c r="AM4" s="30">
        <v>0</v>
      </c>
    </row>
    <row r="5" spans="1:43" ht="45" customHeight="1" x14ac:dyDescent="0.25">
      <c r="A5" t="s">
        <v>16</v>
      </c>
      <c r="B5" t="s">
        <v>7</v>
      </c>
      <c r="D5" s="3">
        <v>30.5</v>
      </c>
      <c r="E5" t="s">
        <v>8</v>
      </c>
      <c r="F5" t="s">
        <v>9</v>
      </c>
      <c r="G5" s="6" t="s">
        <v>21</v>
      </c>
      <c r="M5" s="9" t="s">
        <v>12</v>
      </c>
      <c r="N5" s="11">
        <v>4</v>
      </c>
      <c r="O5" s="11"/>
      <c r="Q5" t="s">
        <v>10</v>
      </c>
      <c r="Z5" s="24" t="s">
        <v>83</v>
      </c>
      <c r="AA5" s="29">
        <v>1</v>
      </c>
      <c r="AB5" s="29">
        <v>1</v>
      </c>
      <c r="AC5" s="29">
        <v>0</v>
      </c>
      <c r="AJ5" s="36" t="s">
        <v>50</v>
      </c>
      <c r="AK5" s="37" t="s">
        <v>93</v>
      </c>
      <c r="AL5" s="30">
        <v>1</v>
      </c>
      <c r="AM5" s="30">
        <v>1</v>
      </c>
    </row>
    <row r="6" spans="1:43" ht="45" customHeight="1" x14ac:dyDescent="0.25">
      <c r="A6" t="s">
        <v>17</v>
      </c>
      <c r="B6" t="s">
        <v>13</v>
      </c>
      <c r="C6" t="s">
        <v>11</v>
      </c>
      <c r="D6" s="3"/>
      <c r="E6" t="s">
        <v>8</v>
      </c>
      <c r="F6" t="s">
        <v>9</v>
      </c>
      <c r="G6" s="6"/>
      <c r="M6" s="9" t="s">
        <v>10</v>
      </c>
      <c r="N6" s="11"/>
      <c r="O6" s="11"/>
      <c r="AJ6" s="38" t="s">
        <v>21</v>
      </c>
      <c r="AK6" s="37" t="s">
        <v>94</v>
      </c>
      <c r="AL6" s="30">
        <v>1</v>
      </c>
      <c r="AM6" s="30">
        <v>0</v>
      </c>
    </row>
    <row r="7" spans="1:43" ht="30" customHeight="1" thickBot="1" x14ac:dyDescent="0.3">
      <c r="A7" t="s">
        <v>17</v>
      </c>
      <c r="B7" t="s">
        <v>12</v>
      </c>
      <c r="D7" s="3">
        <v>123</v>
      </c>
      <c r="E7" t="s">
        <v>8</v>
      </c>
      <c r="F7" t="s">
        <v>9</v>
      </c>
      <c r="G7" s="6" t="s">
        <v>21</v>
      </c>
      <c r="M7" s="9" t="s">
        <v>7</v>
      </c>
      <c r="N7" s="11">
        <v>4</v>
      </c>
      <c r="O7" s="11">
        <v>4</v>
      </c>
      <c r="AJ7" s="39"/>
      <c r="AK7" s="40" t="s">
        <v>95</v>
      </c>
      <c r="AL7" s="41" t="s">
        <v>96</v>
      </c>
      <c r="AM7" s="41" t="s">
        <v>96</v>
      </c>
    </row>
    <row r="8" spans="1:43" ht="29.25" customHeight="1" x14ac:dyDescent="0.25">
      <c r="A8" t="s">
        <v>17</v>
      </c>
      <c r="B8" t="s">
        <v>10</v>
      </c>
      <c r="C8" t="s">
        <v>11</v>
      </c>
      <c r="D8" s="3"/>
      <c r="E8" t="s">
        <v>8</v>
      </c>
      <c r="F8" t="s">
        <v>9</v>
      </c>
      <c r="G8" s="6"/>
      <c r="M8" s="9" t="s">
        <v>25</v>
      </c>
      <c r="N8" s="11"/>
      <c r="O8" s="11"/>
      <c r="AJ8" s="26"/>
      <c r="AK8" s="42" t="s">
        <v>97</v>
      </c>
      <c r="AL8" s="33">
        <f>SUM(AL3:AL6)</f>
        <v>2</v>
      </c>
      <c r="AM8" s="33">
        <f>SUM(AM3:AM6)</f>
        <v>1</v>
      </c>
    </row>
    <row r="9" spans="1:43" x14ac:dyDescent="0.25">
      <c r="A9" t="s">
        <v>17</v>
      </c>
      <c r="B9" t="s">
        <v>7</v>
      </c>
      <c r="D9" s="3">
        <v>62.8</v>
      </c>
      <c r="E9" t="s">
        <v>8</v>
      </c>
      <c r="F9" t="s">
        <v>9</v>
      </c>
      <c r="G9" s="6" t="s">
        <v>21</v>
      </c>
      <c r="M9" s="9" t="s">
        <v>23</v>
      </c>
      <c r="N9" s="11">
        <v>8</v>
      </c>
      <c r="O9" s="11">
        <v>4</v>
      </c>
    </row>
    <row r="10" spans="1:43" ht="14.25" customHeight="1" x14ac:dyDescent="0.25">
      <c r="A10" t="s">
        <v>15</v>
      </c>
      <c r="B10" t="s">
        <v>13</v>
      </c>
      <c r="C10" t="s">
        <v>11</v>
      </c>
      <c r="D10" s="3"/>
      <c r="E10" t="s">
        <v>8</v>
      </c>
      <c r="F10" t="s">
        <v>9</v>
      </c>
      <c r="G10" s="6"/>
      <c r="Q10" s="46" t="s">
        <v>100</v>
      </c>
      <c r="R10" s="46" t="s">
        <v>9</v>
      </c>
      <c r="S10" s="46" t="s">
        <v>75</v>
      </c>
      <c r="AE10" s="10" t="s">
        <v>84</v>
      </c>
      <c r="AF10" s="10" t="s">
        <v>24</v>
      </c>
    </row>
    <row r="11" spans="1:43" ht="14.25" customHeight="1" x14ac:dyDescent="0.25">
      <c r="A11" t="s">
        <v>15</v>
      </c>
      <c r="B11" t="s">
        <v>12</v>
      </c>
      <c r="D11" s="3">
        <v>61.2</v>
      </c>
      <c r="E11" t="s">
        <v>8</v>
      </c>
      <c r="F11" t="s">
        <v>9</v>
      </c>
      <c r="G11" s="6" t="s">
        <v>21</v>
      </c>
      <c r="Q11" s="24" t="s">
        <v>55</v>
      </c>
      <c r="R11" s="29">
        <v>2</v>
      </c>
      <c r="S11" s="29">
        <v>1</v>
      </c>
      <c r="AE11" s="10" t="s">
        <v>22</v>
      </c>
      <c r="AF11" t="s">
        <v>21</v>
      </c>
      <c r="AG11" t="s">
        <v>50</v>
      </c>
      <c r="AH11" t="s">
        <v>23</v>
      </c>
    </row>
    <row r="12" spans="1:43" ht="14.25" customHeight="1" x14ac:dyDescent="0.25">
      <c r="A12" t="s">
        <v>15</v>
      </c>
      <c r="B12" t="s">
        <v>10</v>
      </c>
      <c r="C12" t="s">
        <v>11</v>
      </c>
      <c r="D12" s="3"/>
      <c r="E12" t="s">
        <v>8</v>
      </c>
      <c r="F12" t="s">
        <v>9</v>
      </c>
      <c r="G12" s="6"/>
      <c r="Q12" s="24" t="s">
        <v>53</v>
      </c>
      <c r="R12" s="29">
        <v>2</v>
      </c>
      <c r="S12" s="29">
        <v>1</v>
      </c>
      <c r="AE12" s="9" t="s">
        <v>12</v>
      </c>
      <c r="AF12" s="11">
        <v>4</v>
      </c>
      <c r="AG12" s="11"/>
      <c r="AH12" s="11">
        <v>4</v>
      </c>
    </row>
    <row r="13" spans="1:43" ht="14.25" customHeight="1" x14ac:dyDescent="0.25">
      <c r="A13" t="s">
        <v>15</v>
      </c>
      <c r="B13" t="s">
        <v>7</v>
      </c>
      <c r="D13" s="3">
        <v>7.32</v>
      </c>
      <c r="E13" t="s">
        <v>8</v>
      </c>
      <c r="F13" t="s">
        <v>9</v>
      </c>
      <c r="G13" s="6" t="s">
        <v>50</v>
      </c>
      <c r="Q13" s="24" t="s">
        <v>56</v>
      </c>
      <c r="R13" s="29">
        <v>2</v>
      </c>
      <c r="S13" s="29">
        <v>1</v>
      </c>
      <c r="AE13" s="9" t="s">
        <v>7</v>
      </c>
      <c r="AF13" s="11">
        <v>3</v>
      </c>
      <c r="AG13" s="11">
        <v>1</v>
      </c>
      <c r="AH13" s="11">
        <v>4</v>
      </c>
    </row>
    <row r="14" spans="1:43" ht="14.25" customHeight="1" x14ac:dyDescent="0.25">
      <c r="A14" t="s">
        <v>14</v>
      </c>
      <c r="B14" t="s">
        <v>13</v>
      </c>
      <c r="C14" t="s">
        <v>11</v>
      </c>
      <c r="D14" s="3"/>
      <c r="E14" t="s">
        <v>8</v>
      </c>
      <c r="F14" t="s">
        <v>9</v>
      </c>
      <c r="G14" s="6"/>
      <c r="Q14" s="24" t="s">
        <v>54</v>
      </c>
      <c r="R14" s="29">
        <v>2</v>
      </c>
      <c r="S14" s="29">
        <v>1</v>
      </c>
      <c r="AE14" s="9" t="s">
        <v>23</v>
      </c>
      <c r="AF14" s="11">
        <v>7</v>
      </c>
      <c r="AG14" s="11">
        <v>1</v>
      </c>
      <c r="AH14" s="11">
        <v>8</v>
      </c>
    </row>
    <row r="15" spans="1:43" ht="14.25" customHeight="1" x14ac:dyDescent="0.25">
      <c r="A15" t="s">
        <v>14</v>
      </c>
      <c r="B15" t="s">
        <v>12</v>
      </c>
      <c r="D15" s="3">
        <v>60.3</v>
      </c>
      <c r="E15" t="s">
        <v>8</v>
      </c>
      <c r="F15" t="s">
        <v>9</v>
      </c>
      <c r="G15" s="6" t="s">
        <v>21</v>
      </c>
      <c r="Q15" s="24" t="s">
        <v>52</v>
      </c>
      <c r="R15" s="29">
        <f>SUM(R11:R14)</f>
        <v>8</v>
      </c>
      <c r="S15" s="29">
        <f>SUM(S11:S14)</f>
        <v>4</v>
      </c>
    </row>
    <row r="16" spans="1:43" ht="14.25" customHeight="1" x14ac:dyDescent="0.25">
      <c r="A16" t="s">
        <v>14</v>
      </c>
      <c r="B16" t="s">
        <v>10</v>
      </c>
      <c r="C16" t="s">
        <v>11</v>
      </c>
      <c r="D16" s="3"/>
      <c r="E16" t="s">
        <v>8</v>
      </c>
      <c r="F16" t="s">
        <v>9</v>
      </c>
      <c r="G16" s="6"/>
      <c r="R16" s="6"/>
      <c r="S16" s="6"/>
    </row>
    <row r="17" spans="1:19" ht="14.25" customHeight="1" x14ac:dyDescent="0.25">
      <c r="A17" t="s">
        <v>14</v>
      </c>
      <c r="B17" t="s">
        <v>7</v>
      </c>
      <c r="D17" s="3">
        <v>34.6</v>
      </c>
      <c r="E17" t="s">
        <v>8</v>
      </c>
      <c r="F17" t="s">
        <v>9</v>
      </c>
      <c r="G17" s="6" t="s">
        <v>21</v>
      </c>
      <c r="Q17" s="46" t="s">
        <v>101</v>
      </c>
      <c r="R17" s="47" t="s">
        <v>9</v>
      </c>
      <c r="S17" s="47" t="s">
        <v>75</v>
      </c>
    </row>
    <row r="18" spans="1:19" ht="14.25" customHeight="1" x14ac:dyDescent="0.25">
      <c r="A18" s="14" t="s">
        <v>16</v>
      </c>
      <c r="B18" s="14" t="s">
        <v>13</v>
      </c>
      <c r="C18" s="14" t="s">
        <v>11</v>
      </c>
      <c r="H18" s="20"/>
      <c r="I18" s="14" t="s">
        <v>47</v>
      </c>
      <c r="J18" s="14" t="s">
        <v>48</v>
      </c>
      <c r="K18" s="19"/>
      <c r="Q18" s="24" t="s">
        <v>55</v>
      </c>
      <c r="R18" s="29">
        <v>2</v>
      </c>
      <c r="S18" s="29">
        <v>3</v>
      </c>
    </row>
    <row r="19" spans="1:19" ht="14.25" customHeight="1" x14ac:dyDescent="0.25">
      <c r="A19" s="14" t="s">
        <v>16</v>
      </c>
      <c r="B19" s="14" t="s">
        <v>12</v>
      </c>
      <c r="C19" s="14" t="s">
        <v>11</v>
      </c>
      <c r="H19" s="20"/>
      <c r="I19" s="14" t="s">
        <v>47</v>
      </c>
      <c r="J19" s="14" t="s">
        <v>48</v>
      </c>
      <c r="K19" s="19"/>
      <c r="Q19" s="24" t="s">
        <v>53</v>
      </c>
      <c r="R19" s="29">
        <v>2</v>
      </c>
      <c r="S19" s="29">
        <v>3</v>
      </c>
    </row>
    <row r="20" spans="1:19" ht="14.25" customHeight="1" x14ac:dyDescent="0.25">
      <c r="A20" s="14" t="s">
        <v>16</v>
      </c>
      <c r="B20" s="14" t="s">
        <v>10</v>
      </c>
      <c r="C20" s="14" t="s">
        <v>11</v>
      </c>
      <c r="H20" s="20"/>
      <c r="I20" s="14" t="s">
        <v>47</v>
      </c>
      <c r="J20" s="14" t="s">
        <v>48</v>
      </c>
      <c r="K20" s="19"/>
      <c r="Q20" s="24" t="s">
        <v>56</v>
      </c>
      <c r="R20" s="29">
        <v>2</v>
      </c>
      <c r="S20" s="29">
        <v>3</v>
      </c>
    </row>
    <row r="21" spans="1:19" ht="14.25" customHeight="1" x14ac:dyDescent="0.25">
      <c r="A21" s="14" t="s">
        <v>16</v>
      </c>
      <c r="B21" s="14" t="s">
        <v>7</v>
      </c>
      <c r="C21" s="14"/>
      <c r="H21" s="20">
        <v>2.1800000000000002</v>
      </c>
      <c r="I21" s="14" t="s">
        <v>47</v>
      </c>
      <c r="J21" s="14" t="s">
        <v>48</v>
      </c>
      <c r="K21" s="19" t="s">
        <v>50</v>
      </c>
      <c r="Q21" s="24" t="s">
        <v>54</v>
      </c>
      <c r="R21" s="29">
        <v>2</v>
      </c>
      <c r="S21" s="29">
        <v>3</v>
      </c>
    </row>
    <row r="22" spans="1:19" ht="14.25" customHeight="1" x14ac:dyDescent="0.25">
      <c r="A22" s="14" t="s">
        <v>17</v>
      </c>
      <c r="B22" s="14" t="s">
        <v>13</v>
      </c>
      <c r="C22" s="14" t="s">
        <v>11</v>
      </c>
      <c r="H22" s="20"/>
      <c r="I22" s="14" t="s">
        <v>47</v>
      </c>
      <c r="J22" s="14" t="s">
        <v>48</v>
      </c>
      <c r="K22" s="19"/>
      <c r="Q22" s="24" t="s">
        <v>52</v>
      </c>
      <c r="R22" s="29">
        <f>SUM(R18:R21)</f>
        <v>8</v>
      </c>
      <c r="S22" s="29">
        <f>SUM(S18:S21)</f>
        <v>12</v>
      </c>
    </row>
    <row r="23" spans="1:19" ht="14.25" customHeight="1" x14ac:dyDescent="0.25">
      <c r="A23" s="14" t="s">
        <v>17</v>
      </c>
      <c r="B23" s="14" t="s">
        <v>12</v>
      </c>
      <c r="C23" s="14" t="s">
        <v>11</v>
      </c>
      <c r="H23" s="20"/>
      <c r="I23" s="14" t="s">
        <v>47</v>
      </c>
      <c r="J23" s="14" t="s">
        <v>48</v>
      </c>
      <c r="K23" s="19"/>
      <c r="R23" s="6"/>
      <c r="S23" s="6"/>
    </row>
    <row r="24" spans="1:19" ht="14.25" customHeight="1" x14ac:dyDescent="0.25">
      <c r="A24" s="14" t="s">
        <v>17</v>
      </c>
      <c r="B24" s="14" t="s">
        <v>10</v>
      </c>
      <c r="C24" s="14" t="s">
        <v>11</v>
      </c>
      <c r="H24" s="20"/>
      <c r="I24" s="14" t="s">
        <v>47</v>
      </c>
      <c r="J24" s="14" t="s">
        <v>48</v>
      </c>
      <c r="K24" s="19"/>
      <c r="Q24" s="46" t="s">
        <v>102</v>
      </c>
      <c r="R24" s="47" t="s">
        <v>9</v>
      </c>
      <c r="S24" s="47" t="s">
        <v>75</v>
      </c>
    </row>
    <row r="25" spans="1:19" ht="14.25" customHeight="1" x14ac:dyDescent="0.25">
      <c r="A25" s="14" t="s">
        <v>17</v>
      </c>
      <c r="B25" s="14" t="s">
        <v>7</v>
      </c>
      <c r="C25" s="14"/>
      <c r="H25" s="20">
        <v>12.6</v>
      </c>
      <c r="I25" s="14" t="s">
        <v>47</v>
      </c>
      <c r="J25" s="14" t="s">
        <v>48</v>
      </c>
      <c r="K25" s="19" t="s">
        <v>50</v>
      </c>
      <c r="Q25" s="24" t="s">
        <v>55</v>
      </c>
      <c r="R25" s="29">
        <v>0</v>
      </c>
      <c r="S25" s="29">
        <v>0</v>
      </c>
    </row>
    <row r="26" spans="1:19" ht="14.25" customHeight="1" x14ac:dyDescent="0.25">
      <c r="A26" s="14" t="s">
        <v>15</v>
      </c>
      <c r="B26" s="14" t="s">
        <v>13</v>
      </c>
      <c r="C26" s="14" t="s">
        <v>11</v>
      </c>
      <c r="H26" s="20"/>
      <c r="I26" s="14" t="s">
        <v>47</v>
      </c>
      <c r="J26" s="14" t="s">
        <v>48</v>
      </c>
      <c r="K26" s="19"/>
      <c r="Q26" s="24" t="s">
        <v>53</v>
      </c>
      <c r="R26" s="29">
        <v>0</v>
      </c>
      <c r="S26" s="29">
        <v>0</v>
      </c>
    </row>
    <row r="27" spans="1:19" ht="14.25" customHeight="1" x14ac:dyDescent="0.25">
      <c r="A27" s="14" t="s">
        <v>15</v>
      </c>
      <c r="B27" s="14" t="s">
        <v>12</v>
      </c>
      <c r="C27" s="14" t="s">
        <v>11</v>
      </c>
      <c r="H27" s="20"/>
      <c r="I27" s="14" t="s">
        <v>47</v>
      </c>
      <c r="J27" s="14" t="s">
        <v>48</v>
      </c>
      <c r="K27" s="19"/>
      <c r="Q27" s="24" t="s">
        <v>56</v>
      </c>
      <c r="R27" s="29">
        <v>0</v>
      </c>
      <c r="S27" s="29">
        <v>0</v>
      </c>
    </row>
    <row r="28" spans="1:19" ht="14.25" customHeight="1" x14ac:dyDescent="0.25">
      <c r="A28" s="14" t="s">
        <v>15</v>
      </c>
      <c r="B28" s="14" t="s">
        <v>10</v>
      </c>
      <c r="C28" s="14" t="s">
        <v>11</v>
      </c>
      <c r="H28" s="20"/>
      <c r="I28" s="14" t="s">
        <v>47</v>
      </c>
      <c r="J28" s="14" t="s">
        <v>48</v>
      </c>
      <c r="K28" s="19"/>
      <c r="Q28" s="24" t="s">
        <v>54</v>
      </c>
      <c r="R28" s="29">
        <v>0</v>
      </c>
      <c r="S28" s="29">
        <v>0</v>
      </c>
    </row>
    <row r="29" spans="1:19" ht="14.25" customHeight="1" x14ac:dyDescent="0.25">
      <c r="A29" s="14" t="s">
        <v>15</v>
      </c>
      <c r="B29" s="14" t="s">
        <v>7</v>
      </c>
      <c r="C29" s="14"/>
      <c r="H29" s="20">
        <v>30.9</v>
      </c>
      <c r="I29" s="14" t="s">
        <v>47</v>
      </c>
      <c r="J29" s="14" t="s">
        <v>48</v>
      </c>
      <c r="K29" s="19" t="s">
        <v>50</v>
      </c>
      <c r="Q29" s="24" t="s">
        <v>52</v>
      </c>
      <c r="R29" s="29">
        <f>SUM(R25:R28)</f>
        <v>0</v>
      </c>
      <c r="S29" s="29">
        <f>SUM(S25:S28)</f>
        <v>0</v>
      </c>
    </row>
    <row r="30" spans="1:19" ht="30" x14ac:dyDescent="0.25">
      <c r="A30" s="14" t="s">
        <v>14</v>
      </c>
      <c r="B30" s="14" t="s">
        <v>13</v>
      </c>
      <c r="C30" s="14" t="s">
        <v>11</v>
      </c>
      <c r="H30" s="20"/>
      <c r="I30" s="14" t="s">
        <v>47</v>
      </c>
      <c r="J30" s="14" t="s">
        <v>48</v>
      </c>
      <c r="K30" s="19"/>
    </row>
    <row r="31" spans="1:19" ht="30" x14ac:dyDescent="0.25">
      <c r="A31" s="14" t="s">
        <v>14</v>
      </c>
      <c r="B31" s="14" t="s">
        <v>12</v>
      </c>
      <c r="C31" s="14" t="s">
        <v>11</v>
      </c>
      <c r="H31" s="20"/>
      <c r="I31" s="14" t="s">
        <v>47</v>
      </c>
      <c r="J31" s="14" t="s">
        <v>48</v>
      </c>
      <c r="K31" s="19"/>
    </row>
    <row r="32" spans="1:19" ht="30" x14ac:dyDescent="0.25">
      <c r="A32" s="14" t="s">
        <v>14</v>
      </c>
      <c r="B32" s="14" t="s">
        <v>10</v>
      </c>
      <c r="C32" s="14" t="s">
        <v>11</v>
      </c>
      <c r="H32" s="20"/>
      <c r="I32" s="14" t="s">
        <v>47</v>
      </c>
      <c r="J32" s="14" t="s">
        <v>48</v>
      </c>
      <c r="K32" s="19"/>
    </row>
    <row r="33" spans="1:11" ht="30" x14ac:dyDescent="0.25">
      <c r="A33" s="14" t="s">
        <v>14</v>
      </c>
      <c r="B33" s="14" t="s">
        <v>7</v>
      </c>
      <c r="C33" s="14"/>
      <c r="H33" s="20">
        <v>2.2599999999999998</v>
      </c>
      <c r="I33" s="14" t="s">
        <v>47</v>
      </c>
      <c r="J33" s="14" t="s">
        <v>48</v>
      </c>
      <c r="K33" s="19" t="s">
        <v>50</v>
      </c>
    </row>
  </sheetData>
  <autoFilter ref="A1:K33" xr:uid="{00000000-0009-0000-0000-000003000000}"/>
  <mergeCells count="2">
    <mergeCell ref="AJ1:AK1"/>
    <mergeCell ref="AL1:AM1"/>
  </mergeCell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Alkylphenols-SPMD-QA</vt:lpstr>
      <vt:lpstr>Alkylphenols-WATER-QA</vt:lpstr>
      <vt:lpstr>ALKYLPHENOL-Blank-summary</vt:lpstr>
      <vt:lpstr>ALKYLPHENOL-deteciton-summary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Sunderman-Barnes, Stephanie</dc:creator>
  <cp:lastModifiedBy>Sunderman-Barnes, Stephanie</cp:lastModifiedBy>
  <dcterms:created xsi:type="dcterms:W3CDTF">2018-02-21T16:01:16Z</dcterms:created>
  <dcterms:modified xsi:type="dcterms:W3CDTF">2018-06-04T13:19:57Z</dcterms:modified>
</cp:coreProperties>
</file>