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esoc_04192018\"/>
    </mc:Choice>
  </mc:AlternateContent>
  <bookViews>
    <workbookView xWindow="0" yWindow="0" windowWidth="20490" windowHeight="7530"/>
  </bookViews>
  <sheets>
    <sheet name="APALCHA" sheetId="1" r:id="rId1"/>
  </sheets>
  <calcPr calcId="171027"/>
</workbook>
</file>

<file path=xl/calcChain.xml><?xml version="1.0" encoding="utf-8"?>
<calcChain xmlns="http://schemas.openxmlformats.org/spreadsheetml/2006/main">
  <c r="N37" i="1" l="1"/>
  <c r="M38" i="1"/>
  <c r="N38" i="1"/>
  <c r="M39" i="1"/>
  <c r="N39" i="1"/>
  <c r="M15" i="1"/>
  <c r="J15" i="1"/>
  <c r="N15" i="1" s="1"/>
  <c r="K15" i="1"/>
  <c r="I15" i="1"/>
  <c r="O15" i="1" s="1"/>
</calcChain>
</file>

<file path=xl/sharedStrings.xml><?xml version="1.0" encoding="utf-8"?>
<sst xmlns="http://schemas.openxmlformats.org/spreadsheetml/2006/main" count="143" uniqueCount="77">
  <si>
    <t>SAMPLE_NO</t>
  </si>
  <si>
    <t>COMPOUND</t>
  </si>
  <si>
    <t>2,4,4'-TriBDE</t>
  </si>
  <si>
    <t>SPMD</t>
  </si>
  <si>
    <t>2',3,4-TriBDE</t>
  </si>
  <si>
    <t>2,2',4,4'-TeBDE</t>
  </si>
  <si>
    <t>2,2',4,4',5-PeBDE</t>
  </si>
  <si>
    <t>2,2',4,4',6-PeBDE</t>
  </si>
  <si>
    <t>2,2',4,4',5,5'-HxBDE</t>
  </si>
  <si>
    <t>2,2',4,4',5,6'-HxBDE</t>
  </si>
  <si>
    <t>2,2',3,4,4',5',6-HpBDE</t>
  </si>
  <si>
    <t>2,2',3,3',4,4',5,5',6,6'-DeBDE</t>
  </si>
  <si>
    <t>SP-APALACH</t>
  </si>
  <si>
    <t>U</t>
  </si>
  <si>
    <t>Category/Use</t>
  </si>
  <si>
    <t>Aqueous</t>
  </si>
  <si>
    <t>996 pg/TUBE</t>
  </si>
  <si>
    <t>382 pg/TUBE</t>
  </si>
  <si>
    <t>147 pg/TUBE</t>
  </si>
  <si>
    <t># of PBDE detected by sample type</t>
  </si>
  <si>
    <t>Apalachicola</t>
  </si>
  <si>
    <t>Detected</t>
  </si>
  <si>
    <t>Undetected</t>
  </si>
  <si>
    <t>Not Quantifiable</t>
  </si>
  <si>
    <t>L27158-5</t>
  </si>
  <si>
    <t>PBrDPE</t>
  </si>
  <si>
    <t>41318-75-6</t>
  </si>
  <si>
    <t>28 + 33</t>
  </si>
  <si>
    <t>J</t>
  </si>
  <si>
    <t>pg/TUBE</t>
  </si>
  <si>
    <t>TUBE</t>
  </si>
  <si>
    <t>FL DEP EMERGING CONTAMINANTS ESOC PILOT</t>
  </si>
  <si>
    <t>AXYS METHOD MLA-033 Rev 06</t>
  </si>
  <si>
    <t>WG59421</t>
  </si>
  <si>
    <t>SA</t>
  </si>
  <si>
    <t>REG</t>
  </si>
  <si>
    <t>147217-78-5</t>
  </si>
  <si>
    <t>AXYS_ID</t>
  </si>
  <si>
    <t>ANALYSIS_DATE</t>
  </si>
  <si>
    <t>ANALYSIS</t>
  </si>
  <si>
    <t>CAS_NO</t>
  </si>
  <si>
    <t>IUPAC_NO</t>
  </si>
  <si>
    <t>COELUTIONS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</si>
  <si>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</si>
  <si>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</si>
  <si>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</si>
  <si>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</si>
  <si>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</si>
  <si>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</si>
  <si>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</si>
  <si>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</si>
  <si>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</si>
  <si>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</si>
  <si>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</si>
  <si>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</si>
  <si>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</si>
  <si>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</si>
  <si>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</si>
  <si>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</si>
  <si>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</si>
  <si>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</si>
  <si>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Coelutions</t>
  </si>
  <si>
    <t>Qualifier</t>
  </si>
  <si>
    <t>K, J</t>
  </si>
  <si>
    <t xml:space="preserve">17.8 pg/L </t>
  </si>
  <si>
    <t xml:space="preserve">8.5 pg/L </t>
  </si>
  <si>
    <t>3.18 pg/L</t>
  </si>
  <si>
    <t xml:space="preserve">393 pg/L </t>
  </si>
  <si>
    <t xml:space="preserve">77.5 pg/TUBE </t>
  </si>
  <si>
    <t xml:space="preserve">40 pg/TUBE </t>
  </si>
  <si>
    <t xml:space="preserve">39.8 pg/TUBE </t>
  </si>
  <si>
    <t xml:space="preserve">30 pg/TUBE K </t>
  </si>
  <si>
    <t>520 pg/TUBE</t>
  </si>
  <si>
    <t>SPMD Only</t>
  </si>
  <si>
    <t>Grab Only</t>
  </si>
  <si>
    <t>SPMD &amp; Grab</t>
  </si>
  <si>
    <t>Grab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</si>
</sst>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m\-yy\ hh:mm:ss"/>
  </numFmts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0" tint="-0.49998474074526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  <xf numFmtId="49" fontId="16" fillId="0" borderId="0" xfId="0" applyNumberFormat="1" applyFont="1"/>
    <xf numFmtId="0" fontId="16" fillId="0" borderId="0" xfId="0" applyFont="1"/>
    <xf numFmtId="49" fontId="0" fillId="33" borderId="0" xfId="0" applyNumberFormat="1" applyFill="1"/>
    <xf numFmtId="0" fontId="0" fillId="33" borderId="0" xfId="0" applyFill="1"/>
    <xf numFmtId="0" fontId="16" fillId="0" borderId="10" xfId="0" applyFont="1" applyBorder="1"/>
    <xf numFmtId="0" fontId="0" fillId="0" borderId="10" xfId="0" applyBorder="1"/>
    <xf numFmtId="0" fontId="0" fillId="34" borderId="10" xfId="0" applyFill="1" applyBorder="1"/>
    <xf numFmtId="0" fontId="16" fillId="0" borderId="11" xfId="0" applyFont="1" applyBorder="1"/>
    <xf numFmtId="0" fontId="16" fillId="0" borderId="12" xfId="0" applyFont="1" applyBorder="1"/>
    <xf numFmtId="0" fontId="16" fillId="0" borderId="13" xfId="0" applyFont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6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</dxfs>
  <tableStyles count="0" defaultTableStyle="TableStyleMedium9" defaultPivotStyle="PivotStyleLight16"/>
  <colors>
    <mruColors>
      <color rgb="FFE46C0A"/>
      <color rgb="FFA6A6A6"/>
      <color rgb="FF806C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solidFill>
              <a:srgbClr val="A6A6A6"/>
            </a:solidFill>
          </c:spPr>
          <c:dPt>
            <c:idx val="0"/>
            <c:bubble3D val="0"/>
            <c:spPr>
              <a:solidFill>
                <a:srgbClr val="E46C0A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4D2-4879-A4F4-0A2B1A2084F1}"/>
              </c:ext>
            </c:extLst>
          </c:dPt>
          <c:dPt>
            <c:idx val="1"/>
            <c:bubble3D val="0"/>
            <c:spPr>
              <a:solidFill>
                <a:srgbClr val="A6A6A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4D2-4879-A4F4-0A2B1A2084F1}"/>
              </c:ext>
            </c:extLst>
          </c:dPt>
          <c:dPt>
            <c:idx val="2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4D2-4879-A4F4-0A2B1A2084F1}"/>
              </c:ext>
            </c:extLst>
          </c:dPt>
          <c:dLbls>
            <c:dLbl>
              <c:idx val="0"/>
              <c:layout>
                <c:manualLayout>
                  <c:x val="-0.14916773182341339"/>
                  <c:y val="-9.614984053766734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D2-4879-A4F4-0A2B1A2084F1}"/>
                </c:ext>
              </c:extLst>
            </c:dLbl>
            <c:dLbl>
              <c:idx val="2"/>
              <c:layout>
                <c:manualLayout>
                  <c:x val="0.13450571758938976"/>
                  <c:y val="9.683706012720949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D2-4879-A4F4-0A2B1A2084F1}"/>
                </c:ext>
              </c:extLst>
            </c:dLbl>
            <c:spPr>
              <a:solidFill>
                <a:schemeClr val="tx1">
                  <a:lumMod val="75000"/>
                  <a:lumOff val="25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APALCHA!$I$14:$K$14</c:f>
              <c:strCache>
                <c:ptCount val="3"/>
                <c:pt idx="0">
                  <c:v>SPMD Only</c:v>
                </c:pt>
                <c:pt idx="1">
                  <c:v>Grab Only</c:v>
                </c:pt>
                <c:pt idx="2">
                  <c:v>SPMD &amp; Grab</c:v>
                </c:pt>
              </c:strCache>
            </c:strRef>
          </c:cat>
          <c:val>
            <c:numRef>
              <c:f>APALCHA!$I$15:$K$15</c:f>
              <c:numCache>
                <c:formatCode>General</c:formatCode>
                <c:ptCount val="3"/>
                <c:pt idx="0">
                  <c:v>4</c:v>
                </c:pt>
                <c:pt idx="1">
                  <c:v>0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BB-408C-AE11-E685E3735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7003153857788045"/>
          <c:y val="0.34723796825168018"/>
          <c:w val="0.27011328780569732"/>
          <c:h val="0.314677021207589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8D7-4856-A1AF-D4D12CDB3BFA}"/>
              </c:ext>
            </c:extLst>
          </c:dPt>
          <c:dPt>
            <c:idx val="2"/>
            <c:invertIfNegative val="0"/>
            <c:bubble3D val="0"/>
            <c:spPr>
              <a:solidFill>
                <a:srgbClr val="E46C0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A8D7-4856-A1AF-D4D12CDB3BFA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APALCHA!$M$14:$O$14</c:f>
              <c:strCache>
                <c:ptCount val="3"/>
                <c:pt idx="0">
                  <c:v>SPMD &amp; Grab</c:v>
                </c:pt>
                <c:pt idx="1">
                  <c:v>Grab Only</c:v>
                </c:pt>
                <c:pt idx="2">
                  <c:v>SPMD Only</c:v>
                </c:pt>
              </c:strCache>
            </c:strRef>
          </c:cat>
          <c:val>
            <c:numRef>
              <c:f>APALCHA!$M$15:$O$15</c:f>
              <c:numCache>
                <c:formatCode>General</c:formatCode>
                <c:ptCount val="3"/>
                <c:pt idx="0">
                  <c:v>4</c:v>
                </c:pt>
                <c:pt idx="1">
                  <c:v>0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A2-4151-8EBF-B99DE4C63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38418160"/>
        <c:axId val="438420128"/>
      </c:barChart>
      <c:catAx>
        <c:axId val="4384181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0128"/>
        <c:crosses val="autoZero"/>
        <c:auto val="1"/>
        <c:lblAlgn val="ctr"/>
        <c:lblOffset val="100"/>
        <c:noMultiLvlLbl val="0"/>
      </c:catAx>
      <c:valAx>
        <c:axId val="4384201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18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1410074</xdr:colOff>
      <xdr:row>16</xdr:row>
      <xdr:rowOff>45321</xdr:rowOff>
    </xdr:from>
    <xdr:to>
      <xdr:col>15</xdr:col>
      <xdr:colOff>148166</xdr:colOff>
      <xdr:row>33</xdr:row>
      <xdr:rowOff>121521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816B217-084E-404F-985B-5EAFB9E246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138208</xdr:colOff>
      <xdr:row>15</xdr:row>
      <xdr:rowOff>108821</xdr:rowOff>
    </xdr:from>
    <xdr:to>
      <xdr:col>9</xdr:col>
      <xdr:colOff>74085</xdr:colOff>
      <xdr:row>33</xdr:row>
      <xdr:rowOff>26271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ABA952A-4590-4CA6-9CC7-C5CFFD6D8E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e1" displayName="Table1" ref="I3:K15" totalsRowShown="0" headerRowDxfId="15">
  <tableColumns count="3">
    <tableColumn id="1" name="SPMD Only"/>
    <tableColumn id="2" name="Grab Only"/>
    <tableColumn id="3" name="SPMD &amp; Grab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5" name="Table26" displayName="Table26" ref="L36:N39" totalsRowShown="0" headerRowDxfId="6" headerRowBorderDxfId="4" tableBorderDxfId="5" totalsRowBorderDxfId="3">
  <tableColumns count="3">
    <tableColumn id="1" name="Apalachicola" dataDxfId="2"/>
    <tableColumn id="2" name="SPMD" dataDxfId="1">
      <calculatedColumnFormula>Table2[[#This Row],[SPMD]]+Table2[[#This Row],[SPMD &amp; Grab]]</calculatedColumnFormula>
    </tableColumn>
    <tableColumn id="3" name="Grab" dataDxfId="0">
      <calculatedColumnFormula>Table2[[#This Row],[Grab]]+Table2[[#This Row],[SPMD &amp; Grab]]</calculatedColumn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Table2" displayName="Table2" ref="G36:J39" totalsRowShown="0" headerRowDxfId="7" headerRowBorderDxfId="13" tableBorderDxfId="14" totalsRowBorderDxfId="12">
  <tableColumns count="4">
    <tableColumn id="1" name="Apalachicola" dataDxfId="11"/>
    <tableColumn id="2" name="SPMD" dataDxfId="10"/>
    <tableColumn id="3" name="Grab" dataDxfId="9"/>
    <tableColumn id="4" name="SPMD &amp; Grab" dataDxfId="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tabSelected="1" topLeftCell="J22" zoomScale="90" zoomScaleNormal="90" workbookViewId="0">
      <selection activeCell="L36" sqref="L36:N39"/>
    </sheetView>
  </sheetViews>
  <sheetFormatPr defaultRowHeight="12.75" x14ac:dyDescent="0.2"/>
  <cols>
    <col min="1" max="1" width="14.140625" customWidth="1"/>
    <col min="2" max="2" width="26.28515625" customWidth="1"/>
    <col min="3" max="6" width="14.28515625" customWidth="1"/>
    <col min="7" max="7" width="14.5703125" customWidth="1"/>
    <col min="8" max="8" width="11.5703125" customWidth="1"/>
    <col min="9" max="9" width="26.28515625" customWidth="1"/>
    <col min="10" max="10" width="17.28515625" customWidth="1"/>
    <col min="11" max="11" width="24.7109375" bestFit="1" customWidth="1"/>
    <col min="12" max="12" width="15.42578125" customWidth="1"/>
  </cols>
  <sheetData>
    <row r="1" spans="1:15" s="5" customFormat="1" x14ac:dyDescent="0.2">
      <c r="A1" s="4" t="s">
        <v>0</v>
      </c>
      <c r="B1" s="5" t="s">
        <v>1</v>
      </c>
      <c r="C1" s="5" t="s">
        <v>14</v>
      </c>
      <c r="D1" s="5" t="s">
        <v>3</v>
      </c>
      <c r="E1" s="5" t="s">
        <v>62</v>
      </c>
      <c r="F1" s="5" t="s">
        <v>15</v>
      </c>
      <c r="G1" s="5" t="s">
        <v>62</v>
      </c>
    </row>
    <row r="2" spans="1:15" x14ac:dyDescent="0.2">
      <c r="A2" s="1" t="s">
        <v>12</v>
      </c>
      <c r="B2" t="s">
        <v>2</v>
      </c>
      <c r="D2" t="s">
        <v>68</v>
      </c>
      <c r="E2" t="s">
        <v>28</v>
      </c>
      <c r="F2" t="s">
        <v>13</v>
      </c>
      <c r="G2" t="s">
        <v>13</v>
      </c>
      <c r="H2" s="5" t="s">
        <v>61</v>
      </c>
    </row>
    <row r="3" spans="1:15" x14ac:dyDescent="0.2">
      <c r="A3" s="6" t="s">
        <v>12</v>
      </c>
      <c r="B3" s="7" t="s">
        <v>4</v>
      </c>
      <c r="C3" s="7"/>
      <c r="D3" s="7"/>
      <c r="E3" s="7"/>
      <c r="F3" s="7"/>
      <c r="G3" s="7"/>
      <c r="H3" s="5" t="s">
        <v>61</v>
      </c>
      <c r="I3" s="8" t="s">
        <v>73</v>
      </c>
      <c r="J3" s="8" t="s">
        <v>74</v>
      </c>
      <c r="K3" s="8" t="s">
        <v>75</v>
      </c>
    </row>
    <row r="4" spans="1:15" x14ac:dyDescent="0.2">
      <c r="A4" s="1" t="s">
        <v>12</v>
      </c>
      <c r="B4" t="s">
        <v>5</v>
      </c>
      <c r="D4" t="s">
        <v>16</v>
      </c>
      <c r="F4" t="s">
        <v>64</v>
      </c>
      <c r="G4" t="s">
        <v>28</v>
      </c>
      <c r="I4" s="9" t="s">
        <v>2</v>
      </c>
      <c r="J4" s="10"/>
      <c r="K4" s="9" t="s">
        <v>5</v>
      </c>
    </row>
    <row r="5" spans="1:15" x14ac:dyDescent="0.2">
      <c r="A5" s="1" t="s">
        <v>12</v>
      </c>
      <c r="B5" t="s">
        <v>6</v>
      </c>
      <c r="D5" t="s">
        <v>17</v>
      </c>
      <c r="F5" t="s">
        <v>65</v>
      </c>
      <c r="G5" t="s">
        <v>28</v>
      </c>
      <c r="I5" s="9" t="s">
        <v>8</v>
      </c>
      <c r="J5" s="10"/>
      <c r="K5" s="9" t="s">
        <v>6</v>
      </c>
    </row>
    <row r="6" spans="1:15" x14ac:dyDescent="0.2">
      <c r="A6" s="1" t="s">
        <v>12</v>
      </c>
      <c r="B6" t="s">
        <v>7</v>
      </c>
      <c r="D6" t="s">
        <v>18</v>
      </c>
      <c r="F6" t="s">
        <v>66</v>
      </c>
      <c r="G6" t="s">
        <v>63</v>
      </c>
      <c r="I6" s="9" t="s">
        <v>9</v>
      </c>
      <c r="J6" s="10"/>
      <c r="K6" s="9" t="s">
        <v>7</v>
      </c>
    </row>
    <row r="7" spans="1:15" x14ac:dyDescent="0.2">
      <c r="A7" s="1" t="s">
        <v>12</v>
      </c>
      <c r="B7" t="s">
        <v>8</v>
      </c>
      <c r="D7" t="s">
        <v>69</v>
      </c>
      <c r="E7" t="s">
        <v>28</v>
      </c>
      <c r="F7" t="s">
        <v>13</v>
      </c>
      <c r="G7" t="s">
        <v>13</v>
      </c>
      <c r="I7" s="9" t="s">
        <v>10</v>
      </c>
      <c r="J7" s="10"/>
      <c r="K7" s="9" t="s">
        <v>11</v>
      </c>
    </row>
    <row r="8" spans="1:15" x14ac:dyDescent="0.2">
      <c r="A8" s="1" t="s">
        <v>12</v>
      </c>
      <c r="B8" t="s">
        <v>9</v>
      </c>
      <c r="D8" t="s">
        <v>70</v>
      </c>
      <c r="E8" t="s">
        <v>28</v>
      </c>
      <c r="F8" t="s">
        <v>13</v>
      </c>
      <c r="G8" t="s">
        <v>13</v>
      </c>
      <c r="I8" s="9"/>
      <c r="J8" s="10"/>
      <c r="K8" s="9"/>
    </row>
    <row r="9" spans="1:15" x14ac:dyDescent="0.2">
      <c r="A9" s="1" t="s">
        <v>12</v>
      </c>
      <c r="B9" t="s">
        <v>10</v>
      </c>
      <c r="D9" t="s">
        <v>71</v>
      </c>
      <c r="E9" t="s">
        <v>63</v>
      </c>
      <c r="F9" t="s">
        <v>13</v>
      </c>
      <c r="G9" t="s">
        <v>13</v>
      </c>
      <c r="I9" s="9"/>
      <c r="J9" s="10"/>
      <c r="K9" s="9"/>
    </row>
    <row r="10" spans="1:15" x14ac:dyDescent="0.2">
      <c r="A10" s="1" t="s">
        <v>12</v>
      </c>
      <c r="B10" t="s">
        <v>11</v>
      </c>
      <c r="D10" t="s">
        <v>72</v>
      </c>
      <c r="E10" t="s">
        <v>28</v>
      </c>
      <c r="F10" t="s">
        <v>67</v>
      </c>
      <c r="G10" t="s">
        <v>28</v>
      </c>
      <c r="I10" s="9"/>
      <c r="J10" s="10"/>
      <c r="K10" s="9"/>
    </row>
    <row r="11" spans="1:15" x14ac:dyDescent="0.2">
      <c r="I11" s="9"/>
      <c r="J11" s="10"/>
      <c r="K11" s="9"/>
    </row>
    <row r="13" spans="1:15" x14ac:dyDescent="0.2">
      <c r="I13" t="s">
        <v>19</v>
      </c>
      <c r="M13" t="s">
        <v>19</v>
      </c>
    </row>
    <row r="14" spans="1:15" x14ac:dyDescent="0.2">
      <c r="I14" t="s">
        <v>73</v>
      </c>
      <c r="J14" t="s">
        <v>74</v>
      </c>
      <c r="K14" t="s">
        <v>75</v>
      </c>
      <c r="M14" t="s">
        <v>75</v>
      </c>
      <c r="N14" t="s">
        <v>74</v>
      </c>
      <c r="O14" t="s">
        <v>73</v>
      </c>
    </row>
    <row r="15" spans="1:15" x14ac:dyDescent="0.2">
      <c r="I15">
        <f>COUNTA(I4:I11)</f>
        <v>4</v>
      </c>
      <c r="J15">
        <f t="shared" ref="J15:K15" si="0">COUNTA(J4:J11)</f>
        <v>0</v>
      </c>
      <c r="K15">
        <f t="shared" si="0"/>
        <v>4</v>
      </c>
      <c r="M15">
        <f>Table1[[#This Row],[SPMD &amp; Grab]]</f>
        <v>4</v>
      </c>
      <c r="N15">
        <f>Table1[[#This Row],[Grab Only]]</f>
        <v>0</v>
      </c>
      <c r="O15">
        <f>Table1[[#This Row],[SPMD Only]]</f>
        <v>4</v>
      </c>
    </row>
    <row r="36" spans="1:27" x14ac:dyDescent="0.2">
      <c r="G36" s="11" t="s">
        <v>20</v>
      </c>
      <c r="H36" s="12" t="s">
        <v>3</v>
      </c>
      <c r="I36" s="12" t="s">
        <v>76</v>
      </c>
      <c r="J36" s="13" t="s">
        <v>75</v>
      </c>
      <c r="L36" s="11" t="s">
        <v>20</v>
      </c>
      <c r="M36" s="12" t="s">
        <v>3</v>
      </c>
      <c r="N36" s="12" t="s">
        <v>76</v>
      </c>
    </row>
    <row r="37" spans="1:27" x14ac:dyDescent="0.2">
      <c r="G37" s="14" t="s">
        <v>21</v>
      </c>
      <c r="H37" s="9">
        <v>4</v>
      </c>
      <c r="I37" s="9">
        <v>0</v>
      </c>
      <c r="J37" s="15">
        <v>4</v>
      </c>
      <c r="L37" s="14" t="s">
        <v>21</v>
      </c>
      <c r="M37" s="9">
        <v>8</v>
      </c>
      <c r="N37" s="9">
        <f>Table2[[#This Row],[Grab]]+Table2[[#This Row],[SPMD &amp; Grab]]</f>
        <v>4</v>
      </c>
    </row>
    <row r="38" spans="1:27" x14ac:dyDescent="0.2">
      <c r="G38" s="14" t="s">
        <v>22</v>
      </c>
      <c r="H38" s="9">
        <v>0</v>
      </c>
      <c r="I38" s="9">
        <v>4</v>
      </c>
      <c r="J38" s="15"/>
      <c r="L38" s="14" t="s">
        <v>22</v>
      </c>
      <c r="M38" s="9">
        <f>Table2[[#This Row],[SPMD]]+Table2[[#This Row],[SPMD &amp; Grab]]</f>
        <v>0</v>
      </c>
      <c r="N38" s="9">
        <f>Table2[[#This Row],[Grab]]+Table2[[#This Row],[SPMD &amp; Grab]]</f>
        <v>4</v>
      </c>
    </row>
    <row r="39" spans="1:27" x14ac:dyDescent="0.2">
      <c r="G39" s="16" t="s">
        <v>23</v>
      </c>
      <c r="H39" s="17">
        <v>0</v>
      </c>
      <c r="I39" s="17">
        <v>0</v>
      </c>
      <c r="J39" s="18">
        <v>0</v>
      </c>
      <c r="L39" s="16" t="s">
        <v>23</v>
      </c>
      <c r="M39" s="9">
        <f>Table2[[#This Row],[SPMD]]+Table2[[#This Row],[SPMD &amp; Grab]]</f>
        <v>0</v>
      </c>
      <c r="N39" s="9">
        <f>Table2[[#This Row],[Grab]]+Table2[[#This Row],[SPMD &amp; Grab]]</f>
        <v>0</v>
      </c>
    </row>
    <row r="40" spans="1:27" x14ac:dyDescent="0.2">
      <c r="A40" s="1" t="s">
        <v>0</v>
      </c>
      <c r="B40" t="s">
        <v>37</v>
      </c>
      <c r="C40" s="2" t="s">
        <v>38</v>
      </c>
      <c r="D40" t="s">
        <v>39</v>
      </c>
      <c r="F40" t="s">
        <v>1</v>
      </c>
      <c r="G40" s="1" t="s">
        <v>40</v>
      </c>
      <c r="H40" t="s">
        <v>41</v>
      </c>
      <c r="I40" t="s">
        <v>42</v>
      </c>
      <c r="J40" t="s">
        <v>43</v>
      </c>
      <c r="K40" t="s">
        <v>44</v>
      </c>
      <c r="L40" t="s">
        <v>45</v>
      </c>
      <c r="M40" t="s">
        <v>46</v>
      </c>
      <c r="N40" t="s">
        <v>47</v>
      </c>
      <c r="O40" t="s">
        <v>48</v>
      </c>
      <c r="P40" t="s">
        <v>49</v>
      </c>
      <c r="Q40" t="s">
        <v>50</v>
      </c>
      <c r="R40" s="3" t="s">
        <v>51</v>
      </c>
      <c r="S40" s="3" t="s">
        <v>52</v>
      </c>
      <c r="T40" s="3" t="s">
        <v>53</v>
      </c>
      <c r="U40" t="s">
        <v>54</v>
      </c>
      <c r="V40" t="s">
        <v>55</v>
      </c>
      <c r="W40" t="s">
        <v>56</v>
      </c>
      <c r="X40" t="s">
        <v>57</v>
      </c>
      <c r="Y40" t="s">
        <v>58</v>
      </c>
      <c r="Z40" t="s">
        <v>59</v>
      </c>
      <c r="AA40" t="s">
        <v>60</v>
      </c>
    </row>
    <row r="41" spans="1:27" x14ac:dyDescent="0.2">
      <c r="A41" s="1" t="s">
        <v>12</v>
      </c>
      <c r="B41" t="s">
        <v>24</v>
      </c>
      <c r="C41" s="2">
        <v>42870.720949074072</v>
      </c>
      <c r="D41" t="s">
        <v>25</v>
      </c>
      <c r="F41" t="s">
        <v>2</v>
      </c>
      <c r="G41" s="1" t="s">
        <v>26</v>
      </c>
      <c r="H41">
        <v>28</v>
      </c>
      <c r="I41" t="s">
        <v>27</v>
      </c>
      <c r="J41" t="s">
        <v>28</v>
      </c>
      <c r="K41">
        <v>77.5</v>
      </c>
      <c r="L41">
        <v>7.01</v>
      </c>
      <c r="M41" t="s">
        <v>29</v>
      </c>
      <c r="N41">
        <v>0.88</v>
      </c>
      <c r="O41">
        <v>1</v>
      </c>
      <c r="P41">
        <v>2</v>
      </c>
      <c r="Q41" t="s">
        <v>30</v>
      </c>
      <c r="R41" s="3">
        <v>42858</v>
      </c>
      <c r="S41" s="3">
        <v>42845</v>
      </c>
      <c r="T41" s="3">
        <v>42842.447916666664</v>
      </c>
      <c r="U41" t="s">
        <v>31</v>
      </c>
      <c r="V41" t="s">
        <v>3</v>
      </c>
      <c r="W41" t="s">
        <v>32</v>
      </c>
      <c r="X41" t="s">
        <v>33</v>
      </c>
      <c r="Y41" t="s">
        <v>34</v>
      </c>
      <c r="Z41" t="s">
        <v>35</v>
      </c>
      <c r="AA41">
        <v>280</v>
      </c>
    </row>
    <row r="42" spans="1:27" x14ac:dyDescent="0.2">
      <c r="A42" s="1" t="s">
        <v>12</v>
      </c>
      <c r="B42" t="s">
        <v>24</v>
      </c>
      <c r="C42" s="2">
        <v>42870.720949074072</v>
      </c>
      <c r="D42" t="s">
        <v>25</v>
      </c>
      <c r="F42" t="s">
        <v>4</v>
      </c>
      <c r="G42" s="1" t="s">
        <v>36</v>
      </c>
      <c r="H42">
        <v>33</v>
      </c>
      <c r="I42" t="s">
        <v>27</v>
      </c>
      <c r="M42" t="s">
        <v>29</v>
      </c>
      <c r="P42">
        <v>2</v>
      </c>
      <c r="Q42" t="s">
        <v>30</v>
      </c>
      <c r="R42" s="3">
        <v>42858</v>
      </c>
      <c r="S42" s="3">
        <v>42845</v>
      </c>
      <c r="T42" s="3">
        <v>42842.447916666664</v>
      </c>
      <c r="U42" t="s">
        <v>31</v>
      </c>
      <c r="V42" t="s">
        <v>3</v>
      </c>
      <c r="W42" t="s">
        <v>32</v>
      </c>
      <c r="X42" t="s">
        <v>33</v>
      </c>
      <c r="Y42" t="s">
        <v>34</v>
      </c>
      <c r="Z42" t="s">
        <v>35</v>
      </c>
      <c r="AA42">
        <v>330</v>
      </c>
    </row>
  </sheetData>
  <pageMargins left="0.75" right="0.75" top="1" bottom="1" header="0.5" footer="0.5"/>
  <pageSetup orientation="portrait" r:id="rId1"/>
  <drawing r:id="rId2"/>
  <tableParts count="3"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APALCHA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Chury</dc:creator>
  <cp:lastModifiedBy>Administrator</cp:lastModifiedBy>
  <dcterms:created xsi:type="dcterms:W3CDTF">2017-05-30T23:45:25Z</dcterms:created>
  <dcterms:modified xsi:type="dcterms:W3CDTF">2018-04-20T07:33:40Z</dcterms:modified>
</cp:coreProperties>
</file>