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PBDE\"/>
    </mc:Choice>
  </mc:AlternateContent>
  <xr:revisionPtr revIDLastSave="0" documentId="13_ncr:1_{A4F17FFB-542F-40C8-B201-865F78A8087A}" xr6:coauthVersionLast="32" xr6:coauthVersionMax="32" xr10:uidLastSave="{00000000-0000-0000-0000-000000000000}"/>
  <bookViews>
    <workbookView xWindow="0" yWindow="0" windowWidth="20490" windowHeight="7530" activeTab="3" xr2:uid="{00000000-000D-0000-FFFF-FFFF00000000}"/>
  </bookViews>
  <sheets>
    <sheet name="PBDE-SPMD-QA" sheetId="1" r:id="rId1"/>
    <sheet name="PBDE-Grab-QA" sheetId="2" r:id="rId2"/>
    <sheet name="PBDE-Blank-summary" sheetId="3" r:id="rId3"/>
    <sheet name="PBDE-deteciton-summary" sheetId="4" r:id="rId4"/>
  </sheets>
  <definedNames>
    <definedName name="_xlnm._FilterDatabase" localSheetId="1" hidden="1">'PBDE-Grab-QA'!$A$1:$Y$134</definedName>
  </definedNames>
  <calcPr calcId="179017"/>
  <pivotCaches>
    <pivotCache cacheId="0" r:id="rId5"/>
    <pivotCache cacheId="1" r:id="rId6"/>
    <pivotCache cacheId="2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21" i="4" l="1"/>
  <c r="AO21" i="4"/>
  <c r="AP14" i="4"/>
  <c r="AO14" i="4"/>
  <c r="AP7" i="4"/>
  <c r="AO7" i="4"/>
  <c r="AK4" i="4" l="1"/>
  <c r="AL4" i="4"/>
  <c r="AK5" i="4"/>
  <c r="AL5" i="4"/>
  <c r="AK6" i="4"/>
  <c r="AL6" i="4"/>
  <c r="AL3" i="4"/>
  <c r="AK3" i="4"/>
  <c r="AK7" i="4" s="1"/>
  <c r="AH7" i="4"/>
  <c r="AG7" i="4"/>
  <c r="AF7" i="4"/>
  <c r="AL7" i="4" l="1"/>
  <c r="X11" i="4"/>
  <c r="W11" i="4"/>
  <c r="AC19" i="4" l="1"/>
  <c r="AB19" i="4"/>
  <c r="AM3" i="2" l="1"/>
  <c r="AI4" i="2"/>
  <c r="AI5" i="2"/>
  <c r="AI6" i="2"/>
  <c r="AI3" i="2"/>
  <c r="AN3" i="2" s="1"/>
  <c r="AK7" i="2"/>
  <c r="AP7" i="2" s="1"/>
  <c r="AO3" i="2"/>
  <c r="AP3" i="2"/>
  <c r="AQ3" i="2"/>
  <c r="AN4" i="2"/>
  <c r="AO4" i="2"/>
  <c r="AP4" i="2"/>
  <c r="AQ4" i="2"/>
  <c r="AN5" i="2"/>
  <c r="AO5" i="2"/>
  <c r="AP5" i="2"/>
  <c r="AQ5" i="2"/>
  <c r="AN6" i="2"/>
  <c r="AO6" i="2"/>
  <c r="AP6" i="2"/>
  <c r="AQ6" i="2"/>
  <c r="AM4" i="2"/>
  <c r="AM5" i="2"/>
  <c r="AM6" i="2"/>
  <c r="AL7" i="2"/>
  <c r="AQ7" i="2" s="1"/>
  <c r="AJ7" i="2"/>
  <c r="AO7" i="2" s="1"/>
  <c r="AH7" i="2"/>
  <c r="AM7" i="2" s="1"/>
  <c r="AG7" i="2"/>
  <c r="AC4" i="2"/>
  <c r="AD4" i="2"/>
  <c r="AC5" i="2"/>
  <c r="AD5" i="2"/>
  <c r="AC6" i="2"/>
  <c r="AD6" i="2"/>
  <c r="AC7" i="2"/>
  <c r="AD7" i="2"/>
  <c r="AD3" i="2"/>
  <c r="AC3" i="2"/>
  <c r="AJ3" i="1"/>
  <c r="AK3" i="1"/>
  <c r="AL3" i="1"/>
  <c r="AM3" i="1"/>
  <c r="AJ4" i="1"/>
  <c r="AK4" i="1"/>
  <c r="AL4" i="1"/>
  <c r="AM4" i="1"/>
  <c r="AJ5" i="1"/>
  <c r="AK5" i="1"/>
  <c r="AL5" i="1"/>
  <c r="AM5" i="1"/>
  <c r="AJ6" i="1"/>
  <c r="AK6" i="1"/>
  <c r="AL6" i="1"/>
  <c r="AM6" i="1"/>
  <c r="AM7" i="1"/>
  <c r="AI4" i="1"/>
  <c r="AI5" i="1"/>
  <c r="AI6" i="1"/>
  <c r="AI3" i="1"/>
  <c r="AH7" i="1"/>
  <c r="AG7" i="1"/>
  <c r="AL7" i="1" s="1"/>
  <c r="AF7" i="1"/>
  <c r="AK7" i="1" s="1"/>
  <c r="AE7" i="1"/>
  <c r="AJ7" i="1" s="1"/>
  <c r="AD7" i="1"/>
  <c r="AC7" i="1"/>
  <c r="AI7" i="1" s="1"/>
  <c r="Y4" i="1"/>
  <c r="Y5" i="1"/>
  <c r="Y6" i="1"/>
  <c r="Y7" i="1"/>
  <c r="Y3" i="1"/>
  <c r="AI7" i="2" l="1"/>
  <c r="AN7" i="2" s="1"/>
</calcChain>
</file>

<file path=xl/sharedStrings.xml><?xml version="1.0" encoding="utf-8"?>
<sst xmlns="http://schemas.openxmlformats.org/spreadsheetml/2006/main" count="1228" uniqueCount="116">
  <si>
    <t>SAMPLE_NO</t>
  </si>
  <si>
    <t>COMPOUND</t>
  </si>
  <si>
    <t>LAB_FLAG</t>
  </si>
  <si>
    <t>CONC_FOUND</t>
  </si>
  <si>
    <t>UNIT</t>
  </si>
  <si>
    <t>MATRIX</t>
  </si>
  <si>
    <t>QA/QC BLANK DAY ZERO</t>
  </si>
  <si>
    <t>2,4,4'-TriBDE</t>
  </si>
  <si>
    <t>J</t>
  </si>
  <si>
    <t>pg/TUBE</t>
  </si>
  <si>
    <t>SPMD</t>
  </si>
  <si>
    <t>2,2',4,4'-TeBDE</t>
  </si>
  <si>
    <t>2,2',4,4',5-PeBDE</t>
  </si>
  <si>
    <t>2,2',4,4',6-PeBDE</t>
  </si>
  <si>
    <t>2,2',4,4',5,5'-HxBDE</t>
  </si>
  <si>
    <t>2,2',4,4',5,6'-HxBDE</t>
  </si>
  <si>
    <t>K J</t>
  </si>
  <si>
    <t>2,2',3,4,4',5',6-HpBDE</t>
  </si>
  <si>
    <t>2,2',3,3',4,4',5,5',6,6'-DeBDE</t>
  </si>
  <si>
    <t>SP-WITHLAC</t>
  </si>
  <si>
    <t>SP-OCHLCK</t>
  </si>
  <si>
    <t>SP-ALAFIA</t>
  </si>
  <si>
    <t>SP-APALACH</t>
  </si>
  <si>
    <t>QA/QC BLANK PASSIVE FIELD</t>
  </si>
  <si>
    <t>Lab Blank</t>
  </si>
  <si>
    <t>U</t>
  </si>
  <si>
    <t>SOLVENT</t>
  </si>
  <si>
    <t>QA/ QC BLANK SW FIELD</t>
  </si>
  <si>
    <t>pg/L</t>
  </si>
  <si>
    <t>AQUEOUS</t>
  </si>
  <si>
    <t>DEP FLAG - BLANK DETECTS</t>
  </si>
  <si>
    <t>G</t>
  </si>
  <si>
    <t>V</t>
  </si>
  <si>
    <t>VG</t>
  </si>
  <si>
    <t>Row Labels</t>
  </si>
  <si>
    <t>(blank)</t>
  </si>
  <si>
    <t>Grand Total</t>
  </si>
  <si>
    <t>Count of COMPOUND</t>
  </si>
  <si>
    <t>Column Labels</t>
  </si>
  <si>
    <t>Detects (J + KJ + blank)</t>
  </si>
  <si>
    <t>Nondetects (U)</t>
  </si>
  <si>
    <t>Site</t>
  </si>
  <si>
    <t># Detects</t>
  </si>
  <si>
    <t># V or G</t>
  </si>
  <si>
    <t># Not V or G</t>
  </si>
  <si>
    <t>#G</t>
  </si>
  <si>
    <t>#V</t>
  </si>
  <si>
    <t>#VG</t>
  </si>
  <si>
    <t>% V or G</t>
  </si>
  <si>
    <t>%  Not V or G</t>
  </si>
  <si>
    <t>% G Qualified 
(Field Blank Detects)</t>
  </si>
  <si>
    <t>% V Qualified 
(Lab Blank Detects)</t>
  </si>
  <si>
    <t>% V AND G Qualified 
(Lab or Field Blank Detects)</t>
  </si>
  <si>
    <t>Detects(J + KJ + blank)</t>
  </si>
  <si>
    <t>Alafia 
(8 Detects)</t>
  </si>
  <si>
    <t>Apalachicola 
(8 Detects)</t>
  </si>
  <si>
    <t>Ochlockonee  
(8 Detects)</t>
  </si>
  <si>
    <t>Withlacoochee  
(8 Detects)</t>
  </si>
  <si>
    <t>Total  
(32 Detects)</t>
  </si>
  <si>
    <t>matrix</t>
  </si>
  <si>
    <t>% V and G Qualified 
(Lab and Field Blank Detects)</t>
  </si>
  <si>
    <t>Total</t>
  </si>
  <si>
    <t>Grab 
(4 Detects)</t>
  </si>
  <si>
    <t>Alafia</t>
  </si>
  <si>
    <t>Apalachicola</t>
  </si>
  <si>
    <t>Ochlockonee</t>
  </si>
  <si>
    <t>Withlacoochee</t>
  </si>
  <si>
    <t>Alafia 
(7 Detects)</t>
  </si>
  <si>
    <t>Apalachicola 
(4 Detects)</t>
  </si>
  <si>
    <t>Withlacoochee  
(7 Detects)</t>
  </si>
  <si>
    <t>No nondetects</t>
  </si>
  <si>
    <t>Grab 
(26 Detects)</t>
  </si>
  <si>
    <t>SPMD  
(32 Detects)</t>
  </si>
  <si>
    <t>Grab 
(7 Detects)</t>
  </si>
  <si>
    <t>SPMD 
(8 Detects)</t>
  </si>
  <si>
    <t>Grab 
(8 Detects)</t>
  </si>
  <si>
    <t>SPMD_CONC_FOUND</t>
  </si>
  <si>
    <t>SPMD_UNIT</t>
  </si>
  <si>
    <t>SPMD_MATRIX</t>
  </si>
  <si>
    <t>SPMD_DEP FLAG - BLANK DETECTS</t>
  </si>
  <si>
    <t>Grab_CONC_FOUND</t>
  </si>
  <si>
    <t>Grab_UNIT</t>
  </si>
  <si>
    <t>Grab_MATRIX</t>
  </si>
  <si>
    <t>Grab_DEP FLAG - BLANK DETECTS</t>
  </si>
  <si>
    <t>Count of SPMD_CONC_FOUND</t>
  </si>
  <si>
    <t>Count of Grab_CONC_FOUND</t>
  </si>
  <si>
    <t>Detected at any site  (count &lt;&gt; 0)</t>
  </si>
  <si>
    <t>Compound</t>
  </si>
  <si>
    <t>Grab</t>
  </si>
  <si>
    <t>Detected at all sites  (count = 4)</t>
  </si>
  <si>
    <t>Y</t>
  </si>
  <si>
    <t>Legend</t>
  </si>
  <si>
    <t>Number of Compounds</t>
  </si>
  <si>
    <t>Symbol</t>
  </si>
  <si>
    <t>Description</t>
  </si>
  <si>
    <t>●</t>
  </si>
  <si>
    <t>Compound detected. Data not qualified due to blank detections.</t>
  </si>
  <si>
    <t>Compound detected in both sample and lab blank. Blank result &gt; 10% of sample result.</t>
  </si>
  <si>
    <t>Compound detected in sample, lab blank, and field blank. Both blank results &gt; 10% of sample result.</t>
  </si>
  <si>
    <t>Compound detected in both sample and field blank. Blank result &gt; 10% of sample result.</t>
  </si>
  <si>
    <t>Compound not detected.</t>
  </si>
  <si>
    <t>NA</t>
  </si>
  <si>
    <t>Total Compounds Detected</t>
  </si>
  <si>
    <t>Grab Only</t>
  </si>
  <si>
    <t>OCHLOCK</t>
  </si>
  <si>
    <t>ALAFIA</t>
  </si>
  <si>
    <t>WITHLAC</t>
  </si>
  <si>
    <t>APALACH</t>
  </si>
  <si>
    <t>SPMD &amp;Grab</t>
  </si>
  <si>
    <t>SPMD Only</t>
  </si>
  <si>
    <t>Total (All Sites)</t>
  </si>
  <si>
    <t xml:space="preserve">SPMD </t>
  </si>
  <si>
    <t xml:space="preserve">Grab </t>
  </si>
  <si>
    <t>Detections</t>
  </si>
  <si>
    <t>Non-detects</t>
  </si>
  <si>
    <t>Not Quantifiable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</si>
</sst>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0" fillId="0" borderId="0" xfId="0"/>
    <xf numFmtId="0" fontId="1" fillId="0" borderId="0" xfId="1"/>
    <xf numFmtId="49" fontId="1" fillId="0" borderId="0" xfId="1" applyNumberFormat="1"/>
    <xf numFmtId="0" fontId="0" fillId="0" borderId="0" xfId="0" applyAlignment="1">
      <alignment horizontal="center"/>
    </xf>
    <xf numFmtId="49" fontId="1" fillId="33" borderId="0" xfId="1" applyNumberFormat="1" applyFill="1"/>
    <xf numFmtId="0" fontId="1" fillId="33" borderId="0" xfId="1" applyFill="1"/>
    <xf numFmtId="0" fontId="0" fillId="33" borderId="0" xfId="0" applyFill="1"/>
    <xf numFmtId="49" fontId="1" fillId="34" borderId="0" xfId="1" applyNumberFormat="1" applyFill="1"/>
    <xf numFmtId="0" fontId="1" fillId="34" borderId="0" xfId="1" applyFill="1"/>
    <xf numFmtId="0" fontId="0" fillId="34" borderId="0" xfId="0" applyFill="1"/>
    <xf numFmtId="2" fontId="0" fillId="0" borderId="0" xfId="0" applyNumberFormat="1"/>
    <xf numFmtId="2" fontId="0" fillId="33" borderId="0" xfId="0" applyNumberFormat="1" applyFill="1"/>
    <xf numFmtId="2" fontId="0" fillId="34" borderId="0" xfId="0" applyNumberFormat="1" applyFill="1"/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164" fontId="1" fillId="0" borderId="0" xfId="1" applyNumberFormat="1"/>
    <xf numFmtId="164" fontId="1" fillId="34" borderId="0" xfId="1" applyNumberFormat="1" applyFill="1"/>
    <xf numFmtId="164" fontId="1" fillId="33" borderId="0" xfId="1" applyNumberFormat="1" applyFill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0" xfId="0" applyBorder="1" applyAlignment="1">
      <alignment wrapText="1"/>
    </xf>
    <xf numFmtId="9" fontId="0" fillId="0" borderId="0" xfId="0" applyNumberFormat="1"/>
    <xf numFmtId="0" fontId="0" fillId="0" borderId="10" xfId="0" applyBorder="1"/>
    <xf numFmtId="9" fontId="0" fillId="0" borderId="10" xfId="0" applyNumberFormat="1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49" fontId="1" fillId="0" borderId="0" xfId="1" applyNumberFormat="1" applyAlignment="1">
      <alignment wrapText="1"/>
    </xf>
    <xf numFmtId="0" fontId="1" fillId="0" borderId="0" xfId="1" applyAlignment="1">
      <alignment wrapText="1"/>
    </xf>
    <xf numFmtId="164" fontId="1" fillId="0" borderId="0" xfId="1" applyNumberFormat="1" applyAlignment="1">
      <alignment wrapText="1"/>
    </xf>
    <xf numFmtId="0" fontId="0" fillId="0" borderId="0" xfId="0" applyAlignment="1">
      <alignment horizontal="center" wrapText="1"/>
    </xf>
    <xf numFmtId="0" fontId="18" fillId="35" borderId="10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/>
    </xf>
    <xf numFmtId="0" fontId="18" fillId="35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37" borderId="15" xfId="0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12" xfId="0" applyBorder="1"/>
    <xf numFmtId="0" fontId="0" fillId="0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18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18" fillId="35" borderId="10" xfId="0" applyFont="1" applyFill="1" applyBorder="1" applyAlignment="1">
      <alignment horizontal="center" vertical="center" wrapText="1"/>
    </xf>
    <xf numFmtId="0" fontId="0" fillId="0" borderId="12" xfId="0" applyFill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36" borderId="15" xfId="0" applyFill="1" applyBorder="1" applyAlignment="1">
      <alignment horizontal="center"/>
    </xf>
    <xf numFmtId="0" fontId="19" fillId="38" borderId="10" xfId="0" applyFont="1" applyFill="1" applyBorder="1" applyAlignment="1">
      <alignment horizontal="center" vertical="center" wrapText="1"/>
    </xf>
    <xf numFmtId="0" fontId="0" fillId="38" borderId="10" xfId="0" applyFill="1" applyBorder="1" applyAlignment="1">
      <alignment horizontal="left" vertical="center" wrapText="1"/>
    </xf>
    <xf numFmtId="0" fontId="0" fillId="38" borderId="10" xfId="0" applyFill="1" applyBorder="1" applyAlignment="1">
      <alignment horizontal="center" vertical="center"/>
    </xf>
    <xf numFmtId="0" fontId="19" fillId="39" borderId="10" xfId="0" applyFont="1" applyFill="1" applyBorder="1" applyAlignment="1">
      <alignment horizontal="center" vertical="center" wrapText="1"/>
    </xf>
    <xf numFmtId="0" fontId="0" fillId="39" borderId="10" xfId="0" applyFill="1" applyBorder="1" applyAlignment="1">
      <alignment horizontal="left" vertical="center" wrapText="1"/>
    </xf>
    <xf numFmtId="0" fontId="0" fillId="39" borderId="10" xfId="0" applyFill="1" applyBorder="1" applyAlignment="1">
      <alignment horizontal="center" vertical="center"/>
    </xf>
    <xf numFmtId="0" fontId="19" fillId="40" borderId="10" xfId="0" applyFont="1" applyFill="1" applyBorder="1" applyAlignment="1">
      <alignment horizontal="center" vertical="center" wrapText="1"/>
    </xf>
    <xf numFmtId="0" fontId="0" fillId="40" borderId="10" xfId="0" applyFill="1" applyBorder="1" applyAlignment="1">
      <alignment horizontal="left" vertical="center" wrapText="1"/>
    </xf>
    <xf numFmtId="0" fontId="0" fillId="40" borderId="10" xfId="0" applyFill="1" applyBorder="1" applyAlignment="1">
      <alignment horizontal="center" vertical="center"/>
    </xf>
    <xf numFmtId="0" fontId="1" fillId="38" borderId="10" xfId="0" applyFont="1" applyFill="1" applyBorder="1" applyAlignment="1">
      <alignment horizontal="center" vertical="center" wrapText="1"/>
    </xf>
    <xf numFmtId="0" fontId="0" fillId="38" borderId="10" xfId="0" applyFill="1" applyBorder="1"/>
    <xf numFmtId="0" fontId="0" fillId="0" borderId="10" xfId="0" applyFill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18" fillId="35" borderId="10" xfId="0" applyFont="1" applyFill="1" applyBorder="1" applyAlignment="1">
      <alignment horizontal="center" vertical="center" wrapText="1"/>
    </xf>
    <xf numFmtId="0" fontId="18" fillId="35" borderId="13" xfId="0" applyFont="1" applyFill="1" applyBorder="1" applyAlignment="1">
      <alignment horizontal="center" vertical="center"/>
    </xf>
    <xf numFmtId="0" fontId="18" fillId="35" borderId="14" xfId="0" applyFont="1" applyFill="1" applyBorder="1" applyAlignment="1">
      <alignment horizontal="center" vertical="center"/>
    </xf>
    <xf numFmtId="0" fontId="0" fillId="41" borderId="10" xfId="0" applyFill="1" applyBorder="1"/>
    <xf numFmtId="0" fontId="0" fillId="41" borderId="10" xfId="0" applyFill="1" applyBorder="1" applyAlignment="1">
      <alignment horizontal="center"/>
    </xf>
  </cellXfs>
  <cellStyles count="43">
    <cellStyle name="20% - Accent1 2" xfId="20" xr:uid="{00000000-0005-0000-0000-000000000000}"/>
    <cellStyle name="20% - Accent2 2" xfId="24" xr:uid="{00000000-0005-0000-0000-000001000000}"/>
    <cellStyle name="20% - Accent3 2" xfId="28" xr:uid="{00000000-0005-0000-0000-000002000000}"/>
    <cellStyle name="20% - Accent4 2" xfId="32" xr:uid="{00000000-0005-0000-0000-000003000000}"/>
    <cellStyle name="20% - Accent5 2" xfId="36" xr:uid="{00000000-0005-0000-0000-000004000000}"/>
    <cellStyle name="20% - Accent6 2" xfId="40" xr:uid="{00000000-0005-0000-0000-000005000000}"/>
    <cellStyle name="40% - Accent1 2" xfId="21" xr:uid="{00000000-0005-0000-0000-000006000000}"/>
    <cellStyle name="40% - Accent2 2" xfId="25" xr:uid="{00000000-0005-0000-0000-000007000000}"/>
    <cellStyle name="40% - Accent3 2" xfId="29" xr:uid="{00000000-0005-0000-0000-000008000000}"/>
    <cellStyle name="40% - Accent4 2" xfId="33" xr:uid="{00000000-0005-0000-0000-000009000000}"/>
    <cellStyle name="40% - Accent5 2" xfId="37" xr:uid="{00000000-0005-0000-0000-00000A000000}"/>
    <cellStyle name="40% - Accent6 2" xfId="41" xr:uid="{00000000-0005-0000-0000-00000B000000}"/>
    <cellStyle name="60% - Accent1 2" xfId="22" xr:uid="{00000000-0005-0000-0000-00000C000000}"/>
    <cellStyle name="60% - Accent2 2" xfId="26" xr:uid="{00000000-0005-0000-0000-00000D000000}"/>
    <cellStyle name="60% - Accent3 2" xfId="30" xr:uid="{00000000-0005-0000-0000-00000E000000}"/>
    <cellStyle name="60% - Accent4 2" xfId="34" xr:uid="{00000000-0005-0000-0000-00000F000000}"/>
    <cellStyle name="60% - Accent5 2" xfId="38" xr:uid="{00000000-0005-0000-0000-000010000000}"/>
    <cellStyle name="60% - Accent6 2" xfId="42" xr:uid="{00000000-0005-0000-0000-000011000000}"/>
    <cellStyle name="Accent1 2" xfId="19" xr:uid="{00000000-0005-0000-0000-000012000000}"/>
    <cellStyle name="Accent2 2" xfId="23" xr:uid="{00000000-0005-0000-0000-000013000000}"/>
    <cellStyle name="Accent3 2" xfId="27" xr:uid="{00000000-0005-0000-0000-000014000000}"/>
    <cellStyle name="Accent4 2" xfId="31" xr:uid="{00000000-0005-0000-0000-000015000000}"/>
    <cellStyle name="Accent5 2" xfId="35" xr:uid="{00000000-0005-0000-0000-000016000000}"/>
    <cellStyle name="Accent6 2" xfId="39" xr:uid="{00000000-0005-0000-0000-000017000000}"/>
    <cellStyle name="Bad 2" xfId="8" xr:uid="{00000000-0005-0000-0000-000018000000}"/>
    <cellStyle name="Calculation 2" xfId="12" xr:uid="{00000000-0005-0000-0000-000019000000}"/>
    <cellStyle name="Check Cell 2" xfId="14" xr:uid="{00000000-0005-0000-0000-00001A000000}"/>
    <cellStyle name="Explanatory Text 2" xfId="17" xr:uid="{00000000-0005-0000-0000-00001B000000}"/>
    <cellStyle name="Good 2" xfId="7" xr:uid="{00000000-0005-0000-0000-00001C000000}"/>
    <cellStyle name="Heading 1 2" xfId="3" xr:uid="{00000000-0005-0000-0000-00001D000000}"/>
    <cellStyle name="Heading 2 2" xfId="4" xr:uid="{00000000-0005-0000-0000-00001E000000}"/>
    <cellStyle name="Heading 3 2" xfId="5" xr:uid="{00000000-0005-0000-0000-00001F000000}"/>
    <cellStyle name="Heading 4 2" xfId="6" xr:uid="{00000000-0005-0000-0000-000020000000}"/>
    <cellStyle name="Input 2" xfId="10" xr:uid="{00000000-0005-0000-0000-000021000000}"/>
    <cellStyle name="Linked Cell 2" xfId="13" xr:uid="{00000000-0005-0000-0000-000022000000}"/>
    <cellStyle name="Neutral 2" xfId="9" xr:uid="{00000000-0005-0000-0000-000023000000}"/>
    <cellStyle name="Normal" xfId="0" builtinId="0"/>
    <cellStyle name="Normal 2" xfId="1" xr:uid="{00000000-0005-0000-0000-000025000000}"/>
    <cellStyle name="Note 2" xfId="16" xr:uid="{00000000-0005-0000-0000-000026000000}"/>
    <cellStyle name="Output 2" xfId="11" xr:uid="{00000000-0005-0000-0000-000027000000}"/>
    <cellStyle name="Title 2" xfId="2" xr:uid="{00000000-0005-0000-0000-000028000000}"/>
    <cellStyle name="Total 2" xfId="18" xr:uid="{00000000-0005-0000-0000-000029000000}"/>
    <cellStyle name="Warning Text 2" xfId="15" xr:uid="{00000000-0005-0000-0000-00002A000000}"/>
  </cellStyles>
  <dxfs count="8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PBDE Detections Qualified Due to Blank Detections</a:t>
            </a:r>
            <a:endParaRPr lang="en-US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39516056551521"/>
          <c:y val="0.10678282235997096"/>
          <c:w val="0.84124856316477448"/>
          <c:h val="0.5937515218005157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'PBDE-Blank-summary'!$L$1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'PBDE-Blank-summary'!$A$2:$B$11</c:f>
              <c:multiLvlStrCache>
                <c:ptCount val="10"/>
                <c:lvl>
                  <c:pt idx="0">
                    <c:v>SPMD  
(32 Detects)</c:v>
                  </c:pt>
                  <c:pt idx="1">
                    <c:v>Grab 
(26 Detects)</c:v>
                  </c:pt>
                  <c:pt idx="2">
                    <c:v>SPMD 
(8 Detects)</c:v>
                  </c:pt>
                  <c:pt idx="3">
                    <c:v>Grab 
(7 Detects)</c:v>
                  </c:pt>
                  <c:pt idx="4">
                    <c:v>SPMD 
(8 Detects)</c:v>
                  </c:pt>
                  <c:pt idx="5">
                    <c:v>Grab 
(4 Detects)</c:v>
                  </c:pt>
                  <c:pt idx="6">
                    <c:v>SPMD 
(8 Detects)</c:v>
                  </c:pt>
                  <c:pt idx="7">
                    <c:v>Grab 
(8 Detects)</c:v>
                  </c:pt>
                  <c:pt idx="8">
                    <c:v>SPMD 
(8 Detects)</c:v>
                  </c:pt>
                  <c:pt idx="9">
                    <c:v>Grab 
(7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'PBDE-Blank-summary'!$L$2:$L$11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025-4796-91DB-09D67B75DC38}"/>
            </c:ext>
          </c:extLst>
        </c:ser>
        <c:ser>
          <c:idx val="2"/>
          <c:order val="1"/>
          <c:tx>
            <c:strRef>
              <c:f>'PBDE-Blank-summary'!$M$1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7C6AC7F-5EBA-45B6-ADE7-9ACA89DC82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8025-4796-91DB-09D67B75DC3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12B327E-D542-48DA-AF22-6E22199727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025-4796-91DB-09D67B75DC3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3A686DF-1E0F-483A-8B6B-25B5893446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025-4796-91DB-09D67B75DC3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FA69F70-8752-4743-B5BD-866044E98A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8025-4796-91DB-09D67B75DC3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F3F5E0E-5F61-4819-9009-5200920B93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8025-4796-91DB-09D67B75DC3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8BC811D-1911-48C5-B0F0-C1B08BF771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8025-4796-91DB-09D67B75DC3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B850B33-2818-4DB9-9B97-37E6D97276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8025-4796-91DB-09D67B75DC3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4A37546-E697-4B75-9601-485A9EA77C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8025-4796-91DB-09D67B75DC3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F908FB5-C943-43C6-A7C1-4C0F80E1C1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8025-4796-91DB-09D67B75DC3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878BA2B-6416-4709-B561-B967D20B5C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8025-4796-91DB-09D67B75D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'PBDE-Blank-summary'!$A$2:$B$11</c:f>
              <c:multiLvlStrCache>
                <c:ptCount val="10"/>
                <c:lvl>
                  <c:pt idx="0">
                    <c:v>SPMD  
(32 Detects)</c:v>
                  </c:pt>
                  <c:pt idx="1">
                    <c:v>Grab 
(26 Detects)</c:v>
                  </c:pt>
                  <c:pt idx="2">
                    <c:v>SPMD 
(8 Detects)</c:v>
                  </c:pt>
                  <c:pt idx="3">
                    <c:v>Grab 
(7 Detects)</c:v>
                  </c:pt>
                  <c:pt idx="4">
                    <c:v>SPMD 
(8 Detects)</c:v>
                  </c:pt>
                  <c:pt idx="5">
                    <c:v>Grab 
(4 Detects)</c:v>
                  </c:pt>
                  <c:pt idx="6">
                    <c:v>SPMD 
(8 Detects)</c:v>
                  </c:pt>
                  <c:pt idx="7">
                    <c:v>Grab 
(8 Detects)</c:v>
                  </c:pt>
                  <c:pt idx="8">
                    <c:v>SPMD 
(8 Detects)</c:v>
                  </c:pt>
                  <c:pt idx="9">
                    <c:v>Grab 
(7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'PBDE-Blank-summary'!$M$2:$M$11</c:f>
              <c:numCache>
                <c:formatCode>0%</c:formatCode>
                <c:ptCount val="10"/>
                <c:pt idx="0">
                  <c:v>0.125</c:v>
                </c:pt>
                <c:pt idx="1">
                  <c:v>0.46153846153846156</c:v>
                </c:pt>
                <c:pt idx="2">
                  <c:v>0.125</c:v>
                </c:pt>
                <c:pt idx="3">
                  <c:v>0.42857142857142855</c:v>
                </c:pt>
                <c:pt idx="4">
                  <c:v>0.125</c:v>
                </c:pt>
                <c:pt idx="5">
                  <c:v>0.75</c:v>
                </c:pt>
                <c:pt idx="6">
                  <c:v>0.125</c:v>
                </c:pt>
                <c:pt idx="7">
                  <c:v>0.375</c:v>
                </c:pt>
                <c:pt idx="8">
                  <c:v>0.125</c:v>
                </c:pt>
                <c:pt idx="9">
                  <c:v>0.42857142857142855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'PBDE-Blank-summary'!$H$2:$H$11</c15:f>
                <c15:dlblRangeCache>
                  <c:ptCount val="10"/>
                  <c:pt idx="0">
                    <c:v>4</c:v>
                  </c:pt>
                  <c:pt idx="1">
                    <c:v>12</c:v>
                  </c:pt>
                  <c:pt idx="2">
                    <c:v>1</c:v>
                  </c:pt>
                  <c:pt idx="3">
                    <c:v>3</c:v>
                  </c:pt>
                  <c:pt idx="4">
                    <c:v>1</c:v>
                  </c:pt>
                  <c:pt idx="5">
                    <c:v>3</c:v>
                  </c:pt>
                  <c:pt idx="6">
                    <c:v>1</c:v>
                  </c:pt>
                  <c:pt idx="7">
                    <c:v>3</c:v>
                  </c:pt>
                  <c:pt idx="8">
                    <c:v>1</c:v>
                  </c:pt>
                  <c:pt idx="9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9-8025-4796-91DB-09D67B75DC38}"/>
            </c:ext>
          </c:extLst>
        </c:ser>
        <c:ser>
          <c:idx val="0"/>
          <c:order val="2"/>
          <c:tx>
            <c:strRef>
              <c:f>'PBDE-Blank-summary'!$K$1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9FE63AE-1AD7-4C00-A4CD-B0CCEFEBC8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8025-4796-91DB-09D67B75DC3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ED31016-96F9-47DB-8B73-163BF20C83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8025-4796-91DB-09D67B75DC3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221117E-4D55-4965-ADAA-B63DFD01EC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8025-4796-91DB-09D67B75DC3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7BBAFB2-753C-487B-A389-27A0090DED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8025-4796-91DB-09D67B75DC3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464902F-847B-4E9C-971B-510B4C33D3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8025-4796-91DB-09D67B75DC3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559FDA8-4B6F-4FF8-AAF7-2C6D53037B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8025-4796-91DB-09D67B75DC3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D51D09B-0CA7-4956-85BD-1460AEE49C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8025-4796-91DB-09D67B75DC3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9388890-C3BF-4F29-A649-4B88662C46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8025-4796-91DB-09D67B75DC3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AF89157-8887-40ED-A78C-4F8940CDAF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8025-4796-91DB-09D67B75DC3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27D39E9-CD6B-4C48-AA8F-304C67367B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8025-4796-91DB-09D67B75D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'PBDE-Blank-summary'!$A$2:$B$11</c:f>
              <c:multiLvlStrCache>
                <c:ptCount val="10"/>
                <c:lvl>
                  <c:pt idx="0">
                    <c:v>SPMD  
(32 Detects)</c:v>
                  </c:pt>
                  <c:pt idx="1">
                    <c:v>Grab 
(26 Detects)</c:v>
                  </c:pt>
                  <c:pt idx="2">
                    <c:v>SPMD 
(8 Detects)</c:v>
                  </c:pt>
                  <c:pt idx="3">
                    <c:v>Grab 
(7 Detects)</c:v>
                  </c:pt>
                  <c:pt idx="4">
                    <c:v>SPMD 
(8 Detects)</c:v>
                  </c:pt>
                  <c:pt idx="5">
                    <c:v>Grab 
(4 Detects)</c:v>
                  </c:pt>
                  <c:pt idx="6">
                    <c:v>SPMD 
(8 Detects)</c:v>
                  </c:pt>
                  <c:pt idx="7">
                    <c:v>Grab 
(8 Detects)</c:v>
                  </c:pt>
                  <c:pt idx="8">
                    <c:v>SPMD 
(8 Detects)</c:v>
                  </c:pt>
                  <c:pt idx="9">
                    <c:v>Grab 
(7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'PBDE-Blank-summary'!$K$2:$K$11</c:f>
              <c:numCache>
                <c:formatCode>0%</c:formatCode>
                <c:ptCount val="10"/>
                <c:pt idx="0">
                  <c:v>0.875</c:v>
                </c:pt>
                <c:pt idx="1">
                  <c:v>0.46153846153846156</c:v>
                </c:pt>
                <c:pt idx="2">
                  <c:v>0.875</c:v>
                </c:pt>
                <c:pt idx="3">
                  <c:v>0.5714285714285714</c:v>
                </c:pt>
                <c:pt idx="4">
                  <c:v>0.875</c:v>
                </c:pt>
                <c:pt idx="5">
                  <c:v>0.25</c:v>
                </c:pt>
                <c:pt idx="6">
                  <c:v>0.875</c:v>
                </c:pt>
                <c:pt idx="7">
                  <c:v>0.5</c:v>
                </c:pt>
                <c:pt idx="8">
                  <c:v>0.875</c:v>
                </c:pt>
                <c:pt idx="9">
                  <c:v>0.42857142857142855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'PBDE-Blank-summary'!$F$2:$F$11</c15:f>
                <c15:dlblRangeCache>
                  <c:ptCount val="10"/>
                  <c:pt idx="0">
                    <c:v>28</c:v>
                  </c:pt>
                  <c:pt idx="1">
                    <c:v>12</c:v>
                  </c:pt>
                  <c:pt idx="2">
                    <c:v>7</c:v>
                  </c:pt>
                  <c:pt idx="3">
                    <c:v>4</c:v>
                  </c:pt>
                  <c:pt idx="4">
                    <c:v>7</c:v>
                  </c:pt>
                  <c:pt idx="5">
                    <c:v>1</c:v>
                  </c:pt>
                  <c:pt idx="6">
                    <c:v>7</c:v>
                  </c:pt>
                  <c:pt idx="7">
                    <c:v>4</c:v>
                  </c:pt>
                  <c:pt idx="8">
                    <c:v>7</c:v>
                  </c:pt>
                  <c:pt idx="9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8025-4796-91DB-09D67B75D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1610480"/>
        <c:axId val="471608840"/>
      </c:barChart>
      <c:catAx>
        <c:axId val="47161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08840"/>
        <c:crosses val="autoZero"/>
        <c:auto val="1"/>
        <c:lblAlgn val="ctr"/>
        <c:lblOffset val="100"/>
        <c:noMultiLvlLbl val="0"/>
      </c:catAx>
      <c:valAx>
        <c:axId val="4716088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Percentage of PBDE Detections Qualified 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Due to Lab Blank or Field Blank Detections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1048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593954349953149"/>
          <c:y val="0.85854531182393012"/>
          <c:w val="0.67670910201696033"/>
          <c:h val="6.6140991635304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PBDE Detections Qualified Due to Blank Detections</a:t>
            </a:r>
            <a:endParaRPr lang="en-US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475934853481725"/>
          <c:y val="0.12448825302188632"/>
          <c:w val="0.53409877000293693"/>
          <c:h val="0.7126314171019686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'PBDE-Blank-summary'!$L$1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'PBDE-Blank-summary'!$A$2:$B$11</c:f>
              <c:multiLvlStrCache>
                <c:ptCount val="10"/>
                <c:lvl>
                  <c:pt idx="0">
                    <c:v>SPMD  
(32 Detects)</c:v>
                  </c:pt>
                  <c:pt idx="1">
                    <c:v>Grab 
(26 Detects)</c:v>
                  </c:pt>
                  <c:pt idx="2">
                    <c:v>SPMD 
(8 Detects)</c:v>
                  </c:pt>
                  <c:pt idx="3">
                    <c:v>Grab 
(7 Detects)</c:v>
                  </c:pt>
                  <c:pt idx="4">
                    <c:v>SPMD 
(8 Detects)</c:v>
                  </c:pt>
                  <c:pt idx="5">
                    <c:v>Grab 
(4 Detects)</c:v>
                  </c:pt>
                  <c:pt idx="6">
                    <c:v>SPMD 
(8 Detects)</c:v>
                  </c:pt>
                  <c:pt idx="7">
                    <c:v>Grab 
(8 Detects)</c:v>
                  </c:pt>
                  <c:pt idx="8">
                    <c:v>SPMD 
(8 Detects)</c:v>
                  </c:pt>
                  <c:pt idx="9">
                    <c:v>Grab 
(7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'PBDE-Blank-summary'!$L$2:$L$3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6-42E4-924D-60FD2597951F}"/>
            </c:ext>
          </c:extLst>
        </c:ser>
        <c:ser>
          <c:idx val="2"/>
          <c:order val="1"/>
          <c:tx>
            <c:strRef>
              <c:f>'PBDE-Blank-summary'!$M$1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9B4C2C3-2EC1-478A-A585-7863C2CEB4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346-42E4-924D-60FD2597951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9D55A20-A837-4558-88FF-790301E697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346-42E4-924D-60FD2597951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'PBDE-Blank-summary'!$A$2:$B$11</c:f>
              <c:multiLvlStrCache>
                <c:ptCount val="10"/>
                <c:lvl>
                  <c:pt idx="0">
                    <c:v>SPMD  
(32 Detects)</c:v>
                  </c:pt>
                  <c:pt idx="1">
                    <c:v>Grab 
(26 Detects)</c:v>
                  </c:pt>
                  <c:pt idx="2">
                    <c:v>SPMD 
(8 Detects)</c:v>
                  </c:pt>
                  <c:pt idx="3">
                    <c:v>Grab 
(7 Detects)</c:v>
                  </c:pt>
                  <c:pt idx="4">
                    <c:v>SPMD 
(8 Detects)</c:v>
                  </c:pt>
                  <c:pt idx="5">
                    <c:v>Grab 
(4 Detects)</c:v>
                  </c:pt>
                  <c:pt idx="6">
                    <c:v>SPMD 
(8 Detects)</c:v>
                  </c:pt>
                  <c:pt idx="7">
                    <c:v>Grab 
(8 Detects)</c:v>
                  </c:pt>
                  <c:pt idx="8">
                    <c:v>SPMD 
(8 Detects)</c:v>
                  </c:pt>
                  <c:pt idx="9">
                    <c:v>Grab 
(7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'PBDE-Blank-summary'!$M$2:$M$3</c:f>
              <c:numCache>
                <c:formatCode>0%</c:formatCode>
                <c:ptCount val="2"/>
                <c:pt idx="0">
                  <c:v>0.125</c:v>
                </c:pt>
                <c:pt idx="1">
                  <c:v>0.46153846153846156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'PBDE-Blank-summary'!$H$2:$H$11</c15:f>
                <c15:dlblRangeCache>
                  <c:ptCount val="10"/>
                  <c:pt idx="0">
                    <c:v>4</c:v>
                  </c:pt>
                  <c:pt idx="1">
                    <c:v>12</c:v>
                  </c:pt>
                  <c:pt idx="2">
                    <c:v>1</c:v>
                  </c:pt>
                  <c:pt idx="3">
                    <c:v>3</c:v>
                  </c:pt>
                  <c:pt idx="4">
                    <c:v>1</c:v>
                  </c:pt>
                  <c:pt idx="5">
                    <c:v>3</c:v>
                  </c:pt>
                  <c:pt idx="6">
                    <c:v>1</c:v>
                  </c:pt>
                  <c:pt idx="7">
                    <c:v>3</c:v>
                  </c:pt>
                  <c:pt idx="8">
                    <c:v>1</c:v>
                  </c:pt>
                  <c:pt idx="9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D346-42E4-924D-60FD2597951F}"/>
            </c:ext>
          </c:extLst>
        </c:ser>
        <c:ser>
          <c:idx val="0"/>
          <c:order val="2"/>
          <c:tx>
            <c:strRef>
              <c:f>'PBDE-Blank-summary'!$K$1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1F55A4E-7E2F-4420-B0D9-DFEA6EB21B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346-42E4-924D-60FD2597951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3C410C0-3D61-494E-BC5B-FB910BC2EB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346-42E4-924D-60FD2597951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'PBDE-Blank-summary'!$A$2:$B$11</c:f>
              <c:multiLvlStrCache>
                <c:ptCount val="10"/>
                <c:lvl>
                  <c:pt idx="0">
                    <c:v>SPMD  
(32 Detects)</c:v>
                  </c:pt>
                  <c:pt idx="1">
                    <c:v>Grab 
(26 Detects)</c:v>
                  </c:pt>
                  <c:pt idx="2">
                    <c:v>SPMD 
(8 Detects)</c:v>
                  </c:pt>
                  <c:pt idx="3">
                    <c:v>Grab 
(7 Detects)</c:v>
                  </c:pt>
                  <c:pt idx="4">
                    <c:v>SPMD 
(8 Detects)</c:v>
                  </c:pt>
                  <c:pt idx="5">
                    <c:v>Grab 
(4 Detects)</c:v>
                  </c:pt>
                  <c:pt idx="6">
                    <c:v>SPMD 
(8 Detects)</c:v>
                  </c:pt>
                  <c:pt idx="7">
                    <c:v>Grab 
(8 Detects)</c:v>
                  </c:pt>
                  <c:pt idx="8">
                    <c:v>SPMD 
(8 Detects)</c:v>
                  </c:pt>
                  <c:pt idx="9">
                    <c:v>Grab 
(7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'PBDE-Blank-summary'!$K$2:$K$3</c:f>
              <c:numCache>
                <c:formatCode>0%</c:formatCode>
                <c:ptCount val="2"/>
                <c:pt idx="0">
                  <c:v>0.875</c:v>
                </c:pt>
                <c:pt idx="1">
                  <c:v>0.46153846153846156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'PBDE-Blank-summary'!$F$2:$F$11</c15:f>
                <c15:dlblRangeCache>
                  <c:ptCount val="10"/>
                  <c:pt idx="0">
                    <c:v>28</c:v>
                  </c:pt>
                  <c:pt idx="1">
                    <c:v>12</c:v>
                  </c:pt>
                  <c:pt idx="2">
                    <c:v>7</c:v>
                  </c:pt>
                  <c:pt idx="3">
                    <c:v>4</c:v>
                  </c:pt>
                  <c:pt idx="4">
                    <c:v>7</c:v>
                  </c:pt>
                  <c:pt idx="5">
                    <c:v>1</c:v>
                  </c:pt>
                  <c:pt idx="6">
                    <c:v>7</c:v>
                  </c:pt>
                  <c:pt idx="7">
                    <c:v>4</c:v>
                  </c:pt>
                  <c:pt idx="8">
                    <c:v>7</c:v>
                  </c:pt>
                  <c:pt idx="9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D346-42E4-924D-60FD25979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1610480"/>
        <c:axId val="471608840"/>
      </c:barChart>
      <c:catAx>
        <c:axId val="47161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08840"/>
        <c:crosses val="autoZero"/>
        <c:auto val="1"/>
        <c:lblAlgn val="ctr"/>
        <c:lblOffset val="100"/>
        <c:noMultiLvlLbl val="0"/>
      </c:catAx>
      <c:valAx>
        <c:axId val="4716088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Percentage of PBDE Detections Qualified 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Due to Blank Detections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1048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641096126838498"/>
          <c:y val="0.26643983432901092"/>
          <c:w val="0.2759122675400198"/>
          <c:h val="0.21342567549804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600075</xdr:colOff>
      <xdr:row>0</xdr:row>
      <xdr:rowOff>1190625</xdr:rowOff>
    </xdr:from>
    <xdr:to>
      <xdr:col>27</xdr:col>
      <xdr:colOff>228602</xdr:colOff>
      <xdr:row>20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E95F5C-816C-4F4E-85A7-5C98388D1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</xdr:colOff>
      <xdr:row>1</xdr:row>
      <xdr:rowOff>0</xdr:rowOff>
    </xdr:from>
    <xdr:to>
      <xdr:col>39</xdr:col>
      <xdr:colOff>449035</xdr:colOff>
      <xdr:row>17</xdr:row>
      <xdr:rowOff>68036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7A334B-C51C-43B4-A0A2-B4E04F49D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0.28577</cdr:x>
      <cdr:y>0.93488</cdr:y>
    </cdr:from>
    <cdr:to>
      <cdr:x>0.86583</cdr:x>
      <cdr:y>0.98665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2BF8132-29D9-4A91-A936-E89C50A756CF}"/>
            </a:ext>
          </a:extLst>
        </cdr:cNvPr>
        <cdr:cNvSpPr txBox="1"/>
      </cdr:nvSpPr>
      <cdr:spPr>
        <a:xfrm xmlns:a="http://schemas.openxmlformats.org/drawingml/2006/main">
          <a:off x="2174875" y="4603750"/>
          <a:ext cx="4414491" cy="254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0.71212</cdr:x>
      <cdr:y>0.53737</cdr:y>
    </cdr:from>
    <cdr:to>
      <cdr:x>0.99621</cdr:x>
      <cdr:y>0.72629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2BF8132-29D9-4A91-A936-E89C50A756CF}"/>
            </a:ext>
          </a:extLst>
        </cdr:cNvPr>
        <cdr:cNvSpPr txBox="1"/>
      </cdr:nvSpPr>
      <cdr:spPr>
        <a:xfrm xmlns:a="http://schemas.openxmlformats.org/drawingml/2006/main">
          <a:off x="5116285" y="2698142"/>
          <a:ext cx="2041071" cy="948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3153.842495138888" createdVersion="6" refreshedVersion="6" minRefreshableVersion="3" recordCount="57" xr:uid="{00000000-000A-0000-FFFF-FFFF00000000}">
  <cacheSource type="worksheet">
    <worksheetSource ref="A1:G1048576" sheet="PBDE-SPMD-QA"/>
  </cacheSource>
  <cacheFields count="7">
    <cacheField name="SAMPLE_NO" numFmtId="0">
      <sharedItems containsBlank="1" count="8">
        <s v="Lab Blank"/>
        <s v="QA/QC BLANK PASSIVE FIELD"/>
        <s v="QA/QC BLANK DAY ZERO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4">
        <m/>
        <s v="J"/>
        <s v="K J"/>
        <s v="U"/>
      </sharedItems>
    </cacheField>
    <cacheField name="CONC_FOUND" numFmtId="164">
      <sharedItems containsString="0" containsBlank="1" containsNumber="1" minValue="4.13" maxValue="4650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4">
        <m/>
        <s v="V"/>
        <s v="VG"/>
        <s v="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3153.86922789352" createdVersion="6" refreshedVersion="6" minRefreshableVersion="3" recordCount="49" xr:uid="{00000000-000A-0000-FFFF-FFFF01000000}">
  <cacheSource type="worksheet">
    <worksheetSource ref="A1:G1048576" sheet="PBDE-Grab-QA"/>
  </cacheSource>
  <cacheFields count="7">
    <cacheField name="SAMPLE_NO" numFmtId="0">
      <sharedItems containsBlank="1" count="7">
        <s v="Lab Blank"/>
        <s v="QA/ QC BLANK SW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4">
        <s v="U"/>
        <m/>
        <s v="J"/>
        <s v="K J"/>
      </sharedItems>
    </cacheField>
    <cacheField name="CONC_FOUND" numFmtId="2">
      <sharedItems containsString="0" containsBlank="1" containsNumber="1" minValue="1.41" maxValue="1090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4">
        <m/>
        <s v="G"/>
        <s v="V"/>
        <s v="V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3153.93401365741" createdVersion="6" refreshedVersion="6" minRefreshableVersion="3" recordCount="66" xr:uid="{00000000-000A-0000-FFFF-FFFF02000000}">
  <cacheSource type="worksheet">
    <worksheetSource ref="A1:K1048576" sheet="PBDE-deteciton-summary"/>
  </cacheSource>
  <cacheFields count="11">
    <cacheField name="SAMPLE_NO" numFmtId="0">
      <sharedItems containsBlank="1" count="5">
        <s v="SP-ALAFIA"/>
        <s v="SP-APALACH"/>
        <s v="SP-OCHLCK"/>
        <s v="SP-WITHLAC"/>
        <m/>
      </sharedItems>
    </cacheField>
    <cacheField name="COMPOUND" numFmtId="0">
      <sharedItems containsBlank="1" count="9">
        <s v="2,2',3,3',4,4',5,5',6,6'-DeBDE"/>
        <s v="2,2',3,4,4',5',6-HpBDE"/>
        <s v="2,2',4,4',5,5'-HxBDE"/>
        <s v="2,2',4,4',5,6'-HxBDE"/>
        <s v="2,2',4,4',5-PeBDE"/>
        <s v="2,2',4,4',6-PeBDE"/>
        <s v="2,2',4,4'-TeBDE"/>
        <s v="2,4,4'-TriBDE"/>
        <m/>
      </sharedItems>
    </cacheField>
    <cacheField name="LAB_FLAG" numFmtId="0">
      <sharedItems containsBlank="1"/>
    </cacheField>
    <cacheField name="SPMD_CONC_FOUND" numFmtId="0">
      <sharedItems containsString="0" containsBlank="1" containsNumber="1" minValue="20.100000000000001" maxValue="1180"/>
    </cacheField>
    <cacheField name="SPMD_UNIT" numFmtId="0">
      <sharedItems containsBlank="1"/>
    </cacheField>
    <cacheField name="SPMD_MATRIX" numFmtId="0">
      <sharedItems containsBlank="1"/>
    </cacheField>
    <cacheField name="SPMD_DEP FLAG - BLANK DETECTS" numFmtId="0">
      <sharedItems containsBlank="1" count="3">
        <s v="VG"/>
        <s v="G"/>
        <m/>
      </sharedItems>
    </cacheField>
    <cacheField name="Grab_CONC_FOUND" numFmtId="0">
      <sharedItems containsString="0" containsBlank="1" containsNumber="1" minValue="1.41" maxValue="1090"/>
    </cacheField>
    <cacheField name="Grab_UNIT" numFmtId="0">
      <sharedItems containsBlank="1"/>
    </cacheField>
    <cacheField name="Grab_MATRIX" numFmtId="0">
      <sharedItems containsBlank="1"/>
    </cacheField>
    <cacheField name="Grab_DEP FLAG - BLANK DETECTS" numFmtId="0">
      <sharedItems containsBlank="1" count="3">
        <m/>
        <s v="G"/>
        <s v="V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7">
  <r>
    <x v="0"/>
    <s v="2,2',3,3',4,4',5,5',6,6'-DeBDE"/>
    <x v="0"/>
    <n v="4650"/>
    <s v="pg/TUBE"/>
    <s v="SOLVENT"/>
    <x v="0"/>
  </r>
  <r>
    <x v="1"/>
    <s v="2,2',3,3',4,4',5,5',6,6'-DeBDE"/>
    <x v="1"/>
    <n v="443"/>
    <s v="pg/TUBE"/>
    <s v="SPMD"/>
    <x v="1"/>
  </r>
  <r>
    <x v="2"/>
    <s v="2,2',3,3',4,4',5,5',6,6'-DeBDE"/>
    <x v="1"/>
    <n v="456"/>
    <s v="pg/TUBE"/>
    <s v="SPMD"/>
    <x v="1"/>
  </r>
  <r>
    <x v="3"/>
    <s v="2,2',3,3',4,4',5,5',6,6'-DeBDE"/>
    <x v="1"/>
    <n v="401"/>
    <s v="pg/TUBE"/>
    <s v="SPMD"/>
    <x v="2"/>
  </r>
  <r>
    <x v="4"/>
    <s v="2,2',3,3',4,4',5,5',6,6'-DeBDE"/>
    <x v="1"/>
    <n v="520"/>
    <s v="pg/TUBE"/>
    <s v="SPMD"/>
    <x v="2"/>
  </r>
  <r>
    <x v="5"/>
    <s v="2,2',3,3',4,4',5,5',6,6'-DeBDE"/>
    <x v="1"/>
    <n v="664"/>
    <s v="pg/TUBE"/>
    <s v="SPMD"/>
    <x v="2"/>
  </r>
  <r>
    <x v="6"/>
    <s v="2,2',3,3',4,4',5,5',6,6'-DeBDE"/>
    <x v="2"/>
    <n v="749"/>
    <s v="pg/TUBE"/>
    <s v="SPMD"/>
    <x v="2"/>
  </r>
  <r>
    <x v="0"/>
    <s v="2,2',3,4,4',5',6-HpBDE"/>
    <x v="3"/>
    <m/>
    <s v="pg/TUBE"/>
    <s v="SOLVENT"/>
    <x v="0"/>
  </r>
  <r>
    <x v="2"/>
    <s v="2,2',3,4,4',5',6-HpBDE"/>
    <x v="2"/>
    <n v="11.3"/>
    <s v="pg/TUBE"/>
    <s v="SPMD"/>
    <x v="0"/>
  </r>
  <r>
    <x v="1"/>
    <s v="2,2',3,4,4',5',6-HpBDE"/>
    <x v="1"/>
    <n v="23.6"/>
    <s v="pg/TUBE"/>
    <s v="SPMD"/>
    <x v="0"/>
  </r>
  <r>
    <x v="5"/>
    <s v="2,2',3,4,4',5',6-HpBDE"/>
    <x v="2"/>
    <n v="20.100000000000001"/>
    <s v="pg/TUBE"/>
    <s v="SPMD"/>
    <x v="3"/>
  </r>
  <r>
    <x v="4"/>
    <s v="2,2',3,4,4',5',6-HpBDE"/>
    <x v="2"/>
    <n v="30"/>
    <s v="pg/TUBE"/>
    <s v="SPMD"/>
    <x v="3"/>
  </r>
  <r>
    <x v="3"/>
    <s v="2,2',3,4,4',5',6-HpBDE"/>
    <x v="1"/>
    <n v="30.3"/>
    <s v="pg/TUBE"/>
    <s v="SPMD"/>
    <x v="3"/>
  </r>
  <r>
    <x v="6"/>
    <s v="2,2',3,4,4',5',6-HpBDE"/>
    <x v="1"/>
    <n v="35.1"/>
    <s v="pg/TUBE"/>
    <s v="SPMD"/>
    <x v="3"/>
  </r>
  <r>
    <x v="0"/>
    <s v="2,2',4,4',5,5'-HxBDE"/>
    <x v="3"/>
    <m/>
    <s v="pg/TUBE"/>
    <s v="SOLVENT"/>
    <x v="0"/>
  </r>
  <r>
    <x v="2"/>
    <s v="2,2',4,4',5,5'-HxBDE"/>
    <x v="1"/>
    <n v="12.3"/>
    <s v="pg/TUBE"/>
    <s v="SPMD"/>
    <x v="0"/>
  </r>
  <r>
    <x v="1"/>
    <s v="2,2',4,4',5,5'-HxBDE"/>
    <x v="1"/>
    <n v="15.2"/>
    <s v="pg/TUBE"/>
    <s v="SPMD"/>
    <x v="0"/>
  </r>
  <r>
    <x v="6"/>
    <s v="2,2',4,4',5,5'-HxBDE"/>
    <x v="1"/>
    <n v="21.4"/>
    <s v="pg/TUBE"/>
    <s v="SPMD"/>
    <x v="3"/>
  </r>
  <r>
    <x v="3"/>
    <s v="2,2',4,4',5,5'-HxBDE"/>
    <x v="1"/>
    <n v="32.299999999999997"/>
    <s v="pg/TUBE"/>
    <s v="SPMD"/>
    <x v="3"/>
  </r>
  <r>
    <x v="5"/>
    <s v="2,2',4,4',5,5'-HxBDE"/>
    <x v="1"/>
    <n v="35"/>
    <s v="pg/TUBE"/>
    <s v="SPMD"/>
    <x v="3"/>
  </r>
  <r>
    <x v="4"/>
    <s v="2,2',4,4',5,5'-HxBDE"/>
    <x v="1"/>
    <n v="40"/>
    <s v="pg/TUBE"/>
    <s v="SPMD"/>
    <x v="3"/>
  </r>
  <r>
    <x v="0"/>
    <s v="2,2',4,4',5,6'-HxBDE"/>
    <x v="3"/>
    <m/>
    <s v="pg/TUBE"/>
    <s v="SOLVENT"/>
    <x v="0"/>
  </r>
  <r>
    <x v="1"/>
    <s v="2,2',4,4',5,6'-HxBDE"/>
    <x v="2"/>
    <n v="10"/>
    <s v="pg/TUBE"/>
    <s v="SPMD"/>
    <x v="0"/>
  </r>
  <r>
    <x v="2"/>
    <s v="2,2',4,4',5,6'-HxBDE"/>
    <x v="2"/>
    <n v="10.7"/>
    <s v="pg/TUBE"/>
    <s v="SPMD"/>
    <x v="0"/>
  </r>
  <r>
    <x v="6"/>
    <s v="2,2',4,4',5,6'-HxBDE"/>
    <x v="1"/>
    <n v="20.100000000000001"/>
    <s v="pg/TUBE"/>
    <s v="SPMD"/>
    <x v="3"/>
  </r>
  <r>
    <x v="3"/>
    <s v="2,2',4,4',5,6'-HxBDE"/>
    <x v="1"/>
    <n v="34.299999999999997"/>
    <s v="pg/TUBE"/>
    <s v="SPMD"/>
    <x v="3"/>
  </r>
  <r>
    <x v="5"/>
    <s v="2,2',4,4',5,6'-HxBDE"/>
    <x v="1"/>
    <n v="38.200000000000003"/>
    <s v="pg/TUBE"/>
    <s v="SPMD"/>
    <x v="3"/>
  </r>
  <r>
    <x v="4"/>
    <s v="2,2',4,4',5,6'-HxBDE"/>
    <x v="1"/>
    <n v="39.799999999999997"/>
    <s v="pg/TUBE"/>
    <s v="SPMD"/>
    <x v="3"/>
  </r>
  <r>
    <x v="0"/>
    <s v="2,2',4,4',5-PeBDE"/>
    <x v="1"/>
    <n v="19.7"/>
    <s v="pg/TUBE"/>
    <s v="SOLVENT"/>
    <x v="0"/>
  </r>
  <r>
    <x v="2"/>
    <s v="2,2',4,4',5-PeBDE"/>
    <x v="0"/>
    <n v="140"/>
    <s v="pg/TUBE"/>
    <s v="SPMD"/>
    <x v="1"/>
  </r>
  <r>
    <x v="1"/>
    <s v="2,2',4,4',5-PeBDE"/>
    <x v="0"/>
    <n v="225"/>
    <s v="pg/TUBE"/>
    <s v="SPMD"/>
    <x v="0"/>
  </r>
  <r>
    <x v="6"/>
    <s v="2,2',4,4',5-PeBDE"/>
    <x v="0"/>
    <n v="366"/>
    <s v="pg/TUBE"/>
    <s v="SPMD"/>
    <x v="3"/>
  </r>
  <r>
    <x v="4"/>
    <s v="2,2',4,4',5-PeBDE"/>
    <x v="0"/>
    <n v="382"/>
    <s v="pg/TUBE"/>
    <s v="SPMD"/>
    <x v="3"/>
  </r>
  <r>
    <x v="3"/>
    <s v="2,2',4,4',5-PeBDE"/>
    <x v="0"/>
    <n v="392"/>
    <s v="pg/TUBE"/>
    <s v="SPMD"/>
    <x v="3"/>
  </r>
  <r>
    <x v="5"/>
    <s v="2,2',4,4',5-PeBDE"/>
    <x v="0"/>
    <n v="457"/>
    <s v="pg/TUBE"/>
    <s v="SPMD"/>
    <x v="3"/>
  </r>
  <r>
    <x v="0"/>
    <s v="2,2',4,4',6-PeBDE"/>
    <x v="2"/>
    <n v="4.13"/>
    <s v="pg/TUBE"/>
    <s v="SOLVENT"/>
    <x v="0"/>
  </r>
  <r>
    <x v="2"/>
    <s v="2,2',4,4',6-PeBDE"/>
    <x v="1"/>
    <n v="30.1"/>
    <s v="pg/TUBE"/>
    <s v="SPMD"/>
    <x v="1"/>
  </r>
  <r>
    <x v="1"/>
    <s v="2,2',4,4',6-PeBDE"/>
    <x v="1"/>
    <n v="52.1"/>
    <s v="pg/TUBE"/>
    <s v="SPMD"/>
    <x v="0"/>
  </r>
  <r>
    <x v="3"/>
    <s v="2,2',4,4',6-PeBDE"/>
    <x v="0"/>
    <n v="141"/>
    <s v="pg/TUBE"/>
    <s v="SPMD"/>
    <x v="3"/>
  </r>
  <r>
    <x v="6"/>
    <s v="2,2',4,4',6-PeBDE"/>
    <x v="0"/>
    <n v="144"/>
    <s v="pg/TUBE"/>
    <s v="SPMD"/>
    <x v="3"/>
  </r>
  <r>
    <x v="4"/>
    <s v="2,2',4,4',6-PeBDE"/>
    <x v="0"/>
    <n v="147"/>
    <s v="pg/TUBE"/>
    <s v="SPMD"/>
    <x v="3"/>
  </r>
  <r>
    <x v="5"/>
    <s v="2,2',4,4',6-PeBDE"/>
    <x v="0"/>
    <n v="163"/>
    <s v="pg/TUBE"/>
    <s v="SPMD"/>
    <x v="3"/>
  </r>
  <r>
    <x v="0"/>
    <s v="2,2',4,4'-TeBDE"/>
    <x v="1"/>
    <n v="18.399999999999999"/>
    <s v="pg/TUBE"/>
    <s v="SOLVENT"/>
    <x v="0"/>
  </r>
  <r>
    <x v="2"/>
    <s v="2,2',4,4'-TeBDE"/>
    <x v="0"/>
    <n v="247"/>
    <s v="pg/TUBE"/>
    <s v="SPMD"/>
    <x v="0"/>
  </r>
  <r>
    <x v="1"/>
    <s v="2,2',4,4'-TeBDE"/>
    <x v="0"/>
    <n v="359"/>
    <s v="pg/TUBE"/>
    <s v="SPMD"/>
    <x v="0"/>
  </r>
  <r>
    <x v="4"/>
    <s v="2,2',4,4'-TeBDE"/>
    <x v="0"/>
    <n v="996"/>
    <s v="pg/TUBE"/>
    <s v="SPMD"/>
    <x v="3"/>
  </r>
  <r>
    <x v="3"/>
    <s v="2,2',4,4'-TeBDE"/>
    <x v="0"/>
    <n v="1020"/>
    <s v="pg/TUBE"/>
    <s v="SPMD"/>
    <x v="3"/>
  </r>
  <r>
    <x v="5"/>
    <s v="2,2',4,4'-TeBDE"/>
    <x v="0"/>
    <n v="1160"/>
    <s v="pg/TUBE"/>
    <s v="SPMD"/>
    <x v="3"/>
  </r>
  <r>
    <x v="6"/>
    <s v="2,2',4,4'-TeBDE"/>
    <x v="0"/>
    <n v="1180"/>
    <s v="pg/TUBE"/>
    <s v="SPMD"/>
    <x v="3"/>
  </r>
  <r>
    <x v="0"/>
    <s v="2,4,4'-TriBDE"/>
    <x v="3"/>
    <m/>
    <s v="pg/TUBE"/>
    <s v="SOLVENT"/>
    <x v="0"/>
  </r>
  <r>
    <x v="2"/>
    <s v="2,4,4'-TriBDE"/>
    <x v="1"/>
    <n v="7.44"/>
    <s v="pg/TUBE"/>
    <s v="SPMD"/>
    <x v="0"/>
  </r>
  <r>
    <x v="1"/>
    <s v="2,4,4'-TriBDE"/>
    <x v="2"/>
    <n v="12.3"/>
    <s v="pg/TUBE"/>
    <s v="SPMD"/>
    <x v="0"/>
  </r>
  <r>
    <x v="6"/>
    <s v="2,4,4'-TriBDE"/>
    <x v="1"/>
    <n v="53.9"/>
    <s v="pg/TUBE"/>
    <s v="SPMD"/>
    <x v="3"/>
  </r>
  <r>
    <x v="5"/>
    <s v="2,4,4'-TriBDE"/>
    <x v="1"/>
    <n v="72"/>
    <s v="pg/TUBE"/>
    <s v="SPMD"/>
    <x v="3"/>
  </r>
  <r>
    <x v="3"/>
    <s v="2,4,4'-TriBDE"/>
    <x v="1"/>
    <n v="74.400000000000006"/>
    <s v="pg/TUBE"/>
    <s v="SPMD"/>
    <x v="3"/>
  </r>
  <r>
    <x v="4"/>
    <s v="2,4,4'-TriBDE"/>
    <x v="1"/>
    <n v="77.5"/>
    <s v="pg/TUBE"/>
    <s v="SPMD"/>
    <x v="3"/>
  </r>
  <r>
    <x v="7"/>
    <m/>
    <x v="0"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9">
  <r>
    <x v="0"/>
    <s v="2,2',3,3',4,4',5,5',6,6'-DeBDE"/>
    <x v="0"/>
    <m/>
    <s v="pg/L"/>
    <s v="AQUEOUS"/>
    <x v="0"/>
  </r>
  <r>
    <x v="1"/>
    <s v="2,2',3,3',4,4',5,5',6,6'-DeBDE"/>
    <x v="1"/>
    <n v="724"/>
    <s v="pg/L"/>
    <s v="AQUEOUS"/>
    <x v="0"/>
  </r>
  <r>
    <x v="2"/>
    <s v="2,2',3,3',4,4',5,5',6,6'-DeBDE"/>
    <x v="2"/>
    <n v="276"/>
    <s v="pg/L"/>
    <s v="AQUEOUS"/>
    <x v="1"/>
  </r>
  <r>
    <x v="3"/>
    <s v="2,2',3,3',4,4',5,5',6,6'-DeBDE"/>
    <x v="2"/>
    <n v="393"/>
    <s v="pg/L"/>
    <s v="AQUEOUS"/>
    <x v="1"/>
  </r>
  <r>
    <x v="4"/>
    <s v="2,2',3,3',4,4',5,5',6,6'-DeBDE"/>
    <x v="1"/>
    <n v="1090"/>
    <s v="pg/L"/>
    <s v="AQUEOUS"/>
    <x v="1"/>
  </r>
  <r>
    <x v="5"/>
    <s v="2,2',3,3',4,4',5,5',6,6'-DeBDE"/>
    <x v="2"/>
    <n v="488"/>
    <s v="pg/L"/>
    <s v="AQUEOUS"/>
    <x v="1"/>
  </r>
  <r>
    <x v="0"/>
    <s v="2,2',3,4,4',5',6-HpBDE"/>
    <x v="0"/>
    <m/>
    <s v="pg/L"/>
    <s v="AQUEOUS"/>
    <x v="0"/>
  </r>
  <r>
    <x v="1"/>
    <s v="2,2',3,4,4',5',6-HpBDE"/>
    <x v="2"/>
    <n v="2.37"/>
    <s v="pg/L"/>
    <s v="AQUEOUS"/>
    <x v="0"/>
  </r>
  <r>
    <x v="2"/>
    <s v="2,2',3,4,4',5',6-HpBDE"/>
    <x v="3"/>
    <n v="1.41"/>
    <s v="pg/L"/>
    <s v="AQUEOUS"/>
    <x v="1"/>
  </r>
  <r>
    <x v="3"/>
    <s v="2,2',3,4,4',5',6-HpBDE"/>
    <x v="0"/>
    <m/>
    <s v="pg/L"/>
    <s v="AQUEOUS"/>
    <x v="0"/>
  </r>
  <r>
    <x v="4"/>
    <s v="2,2',3,4,4',5',6-HpBDE"/>
    <x v="2"/>
    <n v="2.41"/>
    <s v="pg/L"/>
    <s v="AQUEOUS"/>
    <x v="1"/>
  </r>
  <r>
    <x v="5"/>
    <s v="2,2',3,4,4',5',6-HpBDE"/>
    <x v="2"/>
    <n v="3.25"/>
    <s v="pg/L"/>
    <s v="AQUEOUS"/>
    <x v="1"/>
  </r>
  <r>
    <x v="0"/>
    <s v="2,2',4,4',5,5'-HxBDE"/>
    <x v="0"/>
    <m/>
    <s v="pg/L"/>
    <s v="AQUEOUS"/>
    <x v="0"/>
  </r>
  <r>
    <x v="1"/>
    <s v="2,2',4,4',5,5'-HxBDE"/>
    <x v="0"/>
    <m/>
    <s v="pg/L"/>
    <s v="AQUEOUS"/>
    <x v="0"/>
  </r>
  <r>
    <x v="2"/>
    <s v="2,2',4,4',5,5'-HxBDE"/>
    <x v="0"/>
    <m/>
    <s v="pg/L"/>
    <s v="AQUEOUS"/>
    <x v="0"/>
  </r>
  <r>
    <x v="3"/>
    <s v="2,2',4,4',5,5'-HxBDE"/>
    <x v="0"/>
    <m/>
    <s v="pg/L"/>
    <s v="AQUEOUS"/>
    <x v="0"/>
  </r>
  <r>
    <x v="4"/>
    <s v="2,2',4,4',5,5'-HxBDE"/>
    <x v="3"/>
    <n v="3.43"/>
    <s v="pg/L"/>
    <s v="AQUEOUS"/>
    <x v="0"/>
  </r>
  <r>
    <x v="5"/>
    <s v="2,2',4,4',5,5'-HxBDE"/>
    <x v="2"/>
    <n v="5.34"/>
    <s v="pg/L"/>
    <s v="AQUEOUS"/>
    <x v="0"/>
  </r>
  <r>
    <x v="0"/>
    <s v="2,2',4,4',5,6'-HxBDE"/>
    <x v="0"/>
    <m/>
    <s v="pg/L"/>
    <s v="AQUEOUS"/>
    <x v="0"/>
  </r>
  <r>
    <x v="1"/>
    <s v="2,2',4,4',5,6'-HxBDE"/>
    <x v="2"/>
    <n v="1.6"/>
    <s v="pg/L"/>
    <s v="AQUEOUS"/>
    <x v="0"/>
  </r>
  <r>
    <x v="2"/>
    <s v="2,2',4,4',5,6'-HxBDE"/>
    <x v="2"/>
    <n v="1.49"/>
    <s v="pg/L"/>
    <s v="AQUEOUS"/>
    <x v="1"/>
  </r>
  <r>
    <x v="3"/>
    <s v="2,2',4,4',5,6'-HxBDE"/>
    <x v="0"/>
    <m/>
    <s v="pg/L"/>
    <s v="AQUEOUS"/>
    <x v="0"/>
  </r>
  <r>
    <x v="4"/>
    <s v="2,2',4,4',5,6'-HxBDE"/>
    <x v="2"/>
    <n v="4.18"/>
    <s v="pg/L"/>
    <s v="AQUEOUS"/>
    <x v="1"/>
  </r>
  <r>
    <x v="5"/>
    <s v="2,2',4,4',5,6'-HxBDE"/>
    <x v="3"/>
    <n v="3.32"/>
    <s v="pg/L"/>
    <s v="AQUEOUS"/>
    <x v="1"/>
  </r>
  <r>
    <x v="0"/>
    <s v="2,2',4,4',5-PeBDE"/>
    <x v="2"/>
    <n v="8.61"/>
    <s v="pg/L"/>
    <s v="AQUEOUS"/>
    <x v="0"/>
  </r>
  <r>
    <x v="1"/>
    <s v="2,2',4,4',5-PeBDE"/>
    <x v="2"/>
    <n v="10.7"/>
    <s v="pg/L"/>
    <s v="AQUEOUS"/>
    <x v="2"/>
  </r>
  <r>
    <x v="2"/>
    <s v="2,2',4,4',5-PeBDE"/>
    <x v="2"/>
    <n v="10.6"/>
    <s v="pg/L"/>
    <s v="AQUEOUS"/>
    <x v="3"/>
  </r>
  <r>
    <x v="3"/>
    <s v="2,2',4,4',5-PeBDE"/>
    <x v="2"/>
    <n v="8.5"/>
    <s v="pg/L"/>
    <s v="AQUEOUS"/>
    <x v="3"/>
  </r>
  <r>
    <x v="4"/>
    <s v="2,2',4,4',5-PeBDE"/>
    <x v="2"/>
    <n v="29.5"/>
    <s v="pg/L"/>
    <s v="AQUEOUS"/>
    <x v="3"/>
  </r>
  <r>
    <x v="5"/>
    <s v="2,2',4,4',5-PeBDE"/>
    <x v="2"/>
    <n v="37.6"/>
    <s v="pg/L"/>
    <s v="AQUEOUS"/>
    <x v="3"/>
  </r>
  <r>
    <x v="0"/>
    <s v="2,2',4,4',6-PeBDE"/>
    <x v="2"/>
    <n v="2.72"/>
    <s v="pg/L"/>
    <s v="AQUEOUS"/>
    <x v="0"/>
  </r>
  <r>
    <x v="1"/>
    <s v="2,2',4,4',6-PeBDE"/>
    <x v="2"/>
    <n v="2.4500000000000002"/>
    <s v="pg/L"/>
    <s v="AQUEOUS"/>
    <x v="2"/>
  </r>
  <r>
    <x v="2"/>
    <s v="2,2',4,4',6-PeBDE"/>
    <x v="2"/>
    <n v="2.68"/>
    <s v="pg/L"/>
    <s v="AQUEOUS"/>
    <x v="3"/>
  </r>
  <r>
    <x v="3"/>
    <s v="2,2',4,4',6-PeBDE"/>
    <x v="3"/>
    <n v="3.18"/>
    <s v="pg/L"/>
    <s v="AQUEOUS"/>
    <x v="3"/>
  </r>
  <r>
    <x v="4"/>
    <s v="2,2',4,4',6-PeBDE"/>
    <x v="2"/>
    <n v="8.7899999999999991"/>
    <s v="pg/L"/>
    <s v="AQUEOUS"/>
    <x v="3"/>
  </r>
  <r>
    <x v="5"/>
    <s v="2,2',4,4',6-PeBDE"/>
    <x v="2"/>
    <n v="8.07"/>
    <s v="pg/L"/>
    <s v="AQUEOUS"/>
    <x v="3"/>
  </r>
  <r>
    <x v="0"/>
    <s v="2,2',4,4'-TeBDE"/>
    <x v="2"/>
    <n v="21"/>
    <s v="pg/L"/>
    <s v="AQUEOUS"/>
    <x v="0"/>
  </r>
  <r>
    <x v="1"/>
    <s v="2,2',4,4'-TeBDE"/>
    <x v="2"/>
    <n v="23.2"/>
    <s v="pg/L"/>
    <s v="AQUEOUS"/>
    <x v="2"/>
  </r>
  <r>
    <x v="2"/>
    <s v="2,2',4,4'-TeBDE"/>
    <x v="2"/>
    <n v="17.899999999999999"/>
    <s v="pg/L"/>
    <s v="AQUEOUS"/>
    <x v="3"/>
  </r>
  <r>
    <x v="3"/>
    <s v="2,2',4,4'-TeBDE"/>
    <x v="2"/>
    <n v="17.8"/>
    <s v="pg/L"/>
    <s v="AQUEOUS"/>
    <x v="3"/>
  </r>
  <r>
    <x v="4"/>
    <s v="2,2',4,4'-TeBDE"/>
    <x v="2"/>
    <n v="42.4"/>
    <s v="pg/L"/>
    <s v="AQUEOUS"/>
    <x v="3"/>
  </r>
  <r>
    <x v="5"/>
    <s v="2,2',4,4'-TeBDE"/>
    <x v="2"/>
    <n v="40.700000000000003"/>
    <s v="pg/L"/>
    <s v="AQUEOUS"/>
    <x v="3"/>
  </r>
  <r>
    <x v="0"/>
    <s v="2,4,4'-TriBDE"/>
    <x v="0"/>
    <m/>
    <s v="pg/L"/>
    <s v="AQUEOUS"/>
    <x v="0"/>
  </r>
  <r>
    <x v="1"/>
    <s v="2,4,4'-TriBDE"/>
    <x v="3"/>
    <n v="2.93"/>
    <s v="pg/L"/>
    <s v="AQUEOUS"/>
    <x v="0"/>
  </r>
  <r>
    <x v="2"/>
    <s v="2,4,4'-TriBDE"/>
    <x v="2"/>
    <n v="1.85"/>
    <s v="pg/L"/>
    <s v="AQUEOUS"/>
    <x v="1"/>
  </r>
  <r>
    <x v="3"/>
    <s v="2,4,4'-TriBDE"/>
    <x v="0"/>
    <m/>
    <s v="pg/L"/>
    <s v="AQUEOUS"/>
    <x v="0"/>
  </r>
  <r>
    <x v="4"/>
    <s v="2,4,4'-TriBDE"/>
    <x v="3"/>
    <n v="2.64"/>
    <s v="pg/L"/>
    <s v="AQUEOUS"/>
    <x v="1"/>
  </r>
  <r>
    <x v="5"/>
    <s v="2,4,4'-TriBDE"/>
    <x v="0"/>
    <m/>
    <s v="pg/L"/>
    <s v="AQUEOUS"/>
    <x v="0"/>
  </r>
  <r>
    <x v="6"/>
    <m/>
    <x v="1"/>
    <m/>
    <m/>
    <m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6">
  <r>
    <x v="0"/>
    <x v="0"/>
    <s v="J"/>
    <n v="401"/>
    <s v="pg/TUBE"/>
    <s v="SPMD"/>
    <x v="0"/>
    <m/>
    <m/>
    <m/>
    <x v="0"/>
  </r>
  <r>
    <x v="0"/>
    <x v="1"/>
    <s v="J"/>
    <n v="30.3"/>
    <s v="pg/TUBE"/>
    <s v="SPMD"/>
    <x v="1"/>
    <m/>
    <m/>
    <m/>
    <x v="0"/>
  </r>
  <r>
    <x v="0"/>
    <x v="2"/>
    <s v="J"/>
    <n v="32.299999999999997"/>
    <s v="pg/TUBE"/>
    <s v="SPMD"/>
    <x v="1"/>
    <m/>
    <m/>
    <m/>
    <x v="0"/>
  </r>
  <r>
    <x v="0"/>
    <x v="3"/>
    <s v="J"/>
    <n v="34.299999999999997"/>
    <s v="pg/TUBE"/>
    <s v="SPMD"/>
    <x v="1"/>
    <m/>
    <m/>
    <m/>
    <x v="0"/>
  </r>
  <r>
    <x v="0"/>
    <x v="4"/>
    <m/>
    <n v="392"/>
    <s v="pg/TUBE"/>
    <s v="SPMD"/>
    <x v="1"/>
    <m/>
    <m/>
    <m/>
    <x v="0"/>
  </r>
  <r>
    <x v="0"/>
    <x v="5"/>
    <m/>
    <n v="141"/>
    <s v="pg/TUBE"/>
    <s v="SPMD"/>
    <x v="1"/>
    <m/>
    <m/>
    <m/>
    <x v="0"/>
  </r>
  <r>
    <x v="0"/>
    <x v="6"/>
    <m/>
    <n v="1020"/>
    <s v="pg/TUBE"/>
    <s v="SPMD"/>
    <x v="1"/>
    <m/>
    <m/>
    <m/>
    <x v="0"/>
  </r>
  <r>
    <x v="0"/>
    <x v="7"/>
    <s v="J"/>
    <n v="74.400000000000006"/>
    <s v="pg/TUBE"/>
    <s v="SPMD"/>
    <x v="1"/>
    <m/>
    <m/>
    <m/>
    <x v="0"/>
  </r>
  <r>
    <x v="1"/>
    <x v="0"/>
    <s v="J"/>
    <n v="520"/>
    <s v="pg/TUBE"/>
    <s v="SPMD"/>
    <x v="0"/>
    <m/>
    <m/>
    <m/>
    <x v="0"/>
  </r>
  <r>
    <x v="1"/>
    <x v="1"/>
    <s v="K J"/>
    <n v="30"/>
    <s v="pg/TUBE"/>
    <s v="SPMD"/>
    <x v="1"/>
    <m/>
    <m/>
    <m/>
    <x v="0"/>
  </r>
  <r>
    <x v="1"/>
    <x v="2"/>
    <s v="J"/>
    <n v="40"/>
    <s v="pg/TUBE"/>
    <s v="SPMD"/>
    <x v="1"/>
    <m/>
    <m/>
    <m/>
    <x v="0"/>
  </r>
  <r>
    <x v="1"/>
    <x v="3"/>
    <s v="J"/>
    <n v="39.799999999999997"/>
    <s v="pg/TUBE"/>
    <s v="SPMD"/>
    <x v="1"/>
    <m/>
    <m/>
    <m/>
    <x v="0"/>
  </r>
  <r>
    <x v="1"/>
    <x v="4"/>
    <m/>
    <n v="382"/>
    <s v="pg/TUBE"/>
    <s v="SPMD"/>
    <x v="1"/>
    <m/>
    <m/>
    <m/>
    <x v="0"/>
  </r>
  <r>
    <x v="1"/>
    <x v="5"/>
    <m/>
    <n v="147"/>
    <s v="pg/TUBE"/>
    <s v="SPMD"/>
    <x v="1"/>
    <m/>
    <m/>
    <m/>
    <x v="0"/>
  </r>
  <r>
    <x v="1"/>
    <x v="6"/>
    <m/>
    <n v="996"/>
    <s v="pg/TUBE"/>
    <s v="SPMD"/>
    <x v="1"/>
    <m/>
    <m/>
    <m/>
    <x v="0"/>
  </r>
  <r>
    <x v="1"/>
    <x v="7"/>
    <s v="J"/>
    <n v="77.5"/>
    <s v="pg/TUBE"/>
    <s v="SPMD"/>
    <x v="1"/>
    <m/>
    <m/>
    <m/>
    <x v="0"/>
  </r>
  <r>
    <x v="2"/>
    <x v="0"/>
    <s v="J"/>
    <n v="664"/>
    <s v="pg/TUBE"/>
    <s v="SPMD"/>
    <x v="0"/>
    <m/>
    <m/>
    <m/>
    <x v="0"/>
  </r>
  <r>
    <x v="2"/>
    <x v="1"/>
    <s v="K J"/>
    <n v="20.100000000000001"/>
    <s v="pg/TUBE"/>
    <s v="SPMD"/>
    <x v="1"/>
    <m/>
    <m/>
    <m/>
    <x v="0"/>
  </r>
  <r>
    <x v="2"/>
    <x v="2"/>
    <s v="J"/>
    <n v="35"/>
    <s v="pg/TUBE"/>
    <s v="SPMD"/>
    <x v="1"/>
    <m/>
    <m/>
    <m/>
    <x v="0"/>
  </r>
  <r>
    <x v="2"/>
    <x v="3"/>
    <s v="J"/>
    <n v="38.200000000000003"/>
    <s v="pg/TUBE"/>
    <s v="SPMD"/>
    <x v="1"/>
    <m/>
    <m/>
    <m/>
    <x v="0"/>
  </r>
  <r>
    <x v="2"/>
    <x v="4"/>
    <m/>
    <n v="457"/>
    <s v="pg/TUBE"/>
    <s v="SPMD"/>
    <x v="1"/>
    <m/>
    <m/>
    <m/>
    <x v="0"/>
  </r>
  <r>
    <x v="2"/>
    <x v="5"/>
    <m/>
    <n v="163"/>
    <s v="pg/TUBE"/>
    <s v="SPMD"/>
    <x v="1"/>
    <m/>
    <m/>
    <m/>
    <x v="0"/>
  </r>
  <r>
    <x v="2"/>
    <x v="6"/>
    <m/>
    <n v="1160"/>
    <s v="pg/TUBE"/>
    <s v="SPMD"/>
    <x v="1"/>
    <m/>
    <m/>
    <m/>
    <x v="0"/>
  </r>
  <r>
    <x v="2"/>
    <x v="7"/>
    <s v="J"/>
    <n v="72"/>
    <s v="pg/TUBE"/>
    <s v="SPMD"/>
    <x v="1"/>
    <m/>
    <m/>
    <m/>
    <x v="0"/>
  </r>
  <r>
    <x v="3"/>
    <x v="0"/>
    <s v="K J"/>
    <n v="749"/>
    <s v="pg/TUBE"/>
    <s v="SPMD"/>
    <x v="0"/>
    <m/>
    <m/>
    <m/>
    <x v="0"/>
  </r>
  <r>
    <x v="3"/>
    <x v="1"/>
    <s v="J"/>
    <n v="35.1"/>
    <s v="pg/TUBE"/>
    <s v="SPMD"/>
    <x v="1"/>
    <m/>
    <m/>
    <m/>
    <x v="0"/>
  </r>
  <r>
    <x v="3"/>
    <x v="2"/>
    <s v="J"/>
    <n v="21.4"/>
    <s v="pg/TUBE"/>
    <s v="SPMD"/>
    <x v="1"/>
    <m/>
    <m/>
    <m/>
    <x v="0"/>
  </r>
  <r>
    <x v="3"/>
    <x v="3"/>
    <s v="J"/>
    <n v="20.100000000000001"/>
    <s v="pg/TUBE"/>
    <s v="SPMD"/>
    <x v="1"/>
    <m/>
    <m/>
    <m/>
    <x v="0"/>
  </r>
  <r>
    <x v="3"/>
    <x v="4"/>
    <m/>
    <n v="366"/>
    <s v="pg/TUBE"/>
    <s v="SPMD"/>
    <x v="1"/>
    <m/>
    <m/>
    <m/>
    <x v="0"/>
  </r>
  <r>
    <x v="3"/>
    <x v="5"/>
    <m/>
    <n v="144"/>
    <s v="pg/TUBE"/>
    <s v="SPMD"/>
    <x v="1"/>
    <m/>
    <m/>
    <m/>
    <x v="0"/>
  </r>
  <r>
    <x v="3"/>
    <x v="6"/>
    <m/>
    <n v="1180"/>
    <s v="pg/TUBE"/>
    <s v="SPMD"/>
    <x v="1"/>
    <m/>
    <m/>
    <m/>
    <x v="0"/>
  </r>
  <r>
    <x v="3"/>
    <x v="7"/>
    <s v="J"/>
    <n v="53.9"/>
    <s v="pg/TUBE"/>
    <s v="SPMD"/>
    <x v="1"/>
    <m/>
    <m/>
    <m/>
    <x v="0"/>
  </r>
  <r>
    <x v="0"/>
    <x v="0"/>
    <s v="J"/>
    <m/>
    <m/>
    <m/>
    <x v="2"/>
    <n v="276"/>
    <s v="pg/L"/>
    <s v="AQUEOUS"/>
    <x v="1"/>
  </r>
  <r>
    <x v="0"/>
    <x v="1"/>
    <s v="K J"/>
    <m/>
    <m/>
    <m/>
    <x v="2"/>
    <n v="1.41"/>
    <s v="pg/L"/>
    <s v="AQUEOUS"/>
    <x v="1"/>
  </r>
  <r>
    <x v="0"/>
    <x v="2"/>
    <s v="U"/>
    <m/>
    <m/>
    <m/>
    <x v="2"/>
    <m/>
    <s v="pg/L"/>
    <s v="AQUEOUS"/>
    <x v="0"/>
  </r>
  <r>
    <x v="0"/>
    <x v="3"/>
    <s v="J"/>
    <m/>
    <m/>
    <m/>
    <x v="2"/>
    <n v="1.49"/>
    <s v="pg/L"/>
    <s v="AQUEOUS"/>
    <x v="1"/>
  </r>
  <r>
    <x v="0"/>
    <x v="4"/>
    <s v="J"/>
    <m/>
    <m/>
    <m/>
    <x v="2"/>
    <n v="10.6"/>
    <s v="pg/L"/>
    <s v="AQUEOUS"/>
    <x v="2"/>
  </r>
  <r>
    <x v="0"/>
    <x v="5"/>
    <s v="J"/>
    <m/>
    <m/>
    <m/>
    <x v="2"/>
    <n v="2.68"/>
    <s v="pg/L"/>
    <s v="AQUEOUS"/>
    <x v="2"/>
  </r>
  <r>
    <x v="0"/>
    <x v="6"/>
    <s v="J"/>
    <m/>
    <m/>
    <m/>
    <x v="2"/>
    <n v="17.899999999999999"/>
    <s v="pg/L"/>
    <s v="AQUEOUS"/>
    <x v="2"/>
  </r>
  <r>
    <x v="0"/>
    <x v="7"/>
    <s v="J"/>
    <m/>
    <m/>
    <m/>
    <x v="2"/>
    <n v="1.85"/>
    <s v="pg/L"/>
    <s v="AQUEOUS"/>
    <x v="1"/>
  </r>
  <r>
    <x v="1"/>
    <x v="0"/>
    <s v="J"/>
    <m/>
    <m/>
    <m/>
    <x v="2"/>
    <n v="393"/>
    <s v="pg/L"/>
    <s v="AQUEOUS"/>
    <x v="1"/>
  </r>
  <r>
    <x v="1"/>
    <x v="1"/>
    <s v="U"/>
    <m/>
    <m/>
    <m/>
    <x v="2"/>
    <m/>
    <s v="pg/L"/>
    <s v="AQUEOUS"/>
    <x v="0"/>
  </r>
  <r>
    <x v="1"/>
    <x v="2"/>
    <s v="U"/>
    <m/>
    <m/>
    <m/>
    <x v="2"/>
    <m/>
    <s v="pg/L"/>
    <s v="AQUEOUS"/>
    <x v="0"/>
  </r>
  <r>
    <x v="1"/>
    <x v="3"/>
    <s v="U"/>
    <m/>
    <m/>
    <m/>
    <x v="2"/>
    <m/>
    <s v="pg/L"/>
    <s v="AQUEOUS"/>
    <x v="0"/>
  </r>
  <r>
    <x v="1"/>
    <x v="4"/>
    <s v="J"/>
    <m/>
    <m/>
    <m/>
    <x v="2"/>
    <n v="8.5"/>
    <s v="pg/L"/>
    <s v="AQUEOUS"/>
    <x v="2"/>
  </r>
  <r>
    <x v="1"/>
    <x v="5"/>
    <s v="K J"/>
    <m/>
    <m/>
    <m/>
    <x v="2"/>
    <n v="3.18"/>
    <s v="pg/L"/>
    <s v="AQUEOUS"/>
    <x v="2"/>
  </r>
  <r>
    <x v="1"/>
    <x v="6"/>
    <s v="J"/>
    <m/>
    <m/>
    <m/>
    <x v="2"/>
    <n v="17.8"/>
    <s v="pg/L"/>
    <s v="AQUEOUS"/>
    <x v="2"/>
  </r>
  <r>
    <x v="1"/>
    <x v="7"/>
    <s v="U"/>
    <m/>
    <m/>
    <m/>
    <x v="2"/>
    <m/>
    <s v="pg/L"/>
    <s v="AQUEOUS"/>
    <x v="0"/>
  </r>
  <r>
    <x v="2"/>
    <x v="0"/>
    <m/>
    <m/>
    <m/>
    <m/>
    <x v="2"/>
    <n v="1090"/>
    <s v="pg/L"/>
    <s v="AQUEOUS"/>
    <x v="1"/>
  </r>
  <r>
    <x v="2"/>
    <x v="1"/>
    <s v="J"/>
    <m/>
    <m/>
    <m/>
    <x v="2"/>
    <n v="2.41"/>
    <s v="pg/L"/>
    <s v="AQUEOUS"/>
    <x v="1"/>
  </r>
  <r>
    <x v="2"/>
    <x v="2"/>
    <s v="K J"/>
    <m/>
    <m/>
    <m/>
    <x v="2"/>
    <n v="3.43"/>
    <s v="pg/L"/>
    <s v="AQUEOUS"/>
    <x v="0"/>
  </r>
  <r>
    <x v="2"/>
    <x v="3"/>
    <s v="J"/>
    <m/>
    <m/>
    <m/>
    <x v="2"/>
    <n v="4.18"/>
    <s v="pg/L"/>
    <s v="AQUEOUS"/>
    <x v="1"/>
  </r>
  <r>
    <x v="2"/>
    <x v="4"/>
    <s v="J"/>
    <m/>
    <m/>
    <m/>
    <x v="2"/>
    <n v="29.5"/>
    <s v="pg/L"/>
    <s v="AQUEOUS"/>
    <x v="2"/>
  </r>
  <r>
    <x v="2"/>
    <x v="5"/>
    <s v="J"/>
    <m/>
    <m/>
    <m/>
    <x v="2"/>
    <n v="8.7899999999999991"/>
    <s v="pg/L"/>
    <s v="AQUEOUS"/>
    <x v="2"/>
  </r>
  <r>
    <x v="2"/>
    <x v="6"/>
    <s v="J"/>
    <m/>
    <m/>
    <m/>
    <x v="2"/>
    <n v="42.4"/>
    <s v="pg/L"/>
    <s v="AQUEOUS"/>
    <x v="2"/>
  </r>
  <r>
    <x v="2"/>
    <x v="7"/>
    <s v="K J"/>
    <m/>
    <m/>
    <m/>
    <x v="2"/>
    <n v="2.64"/>
    <s v="pg/L"/>
    <s v="AQUEOUS"/>
    <x v="1"/>
  </r>
  <r>
    <x v="3"/>
    <x v="0"/>
    <s v="J"/>
    <m/>
    <m/>
    <m/>
    <x v="2"/>
    <n v="488"/>
    <s v="pg/L"/>
    <s v="AQUEOUS"/>
    <x v="1"/>
  </r>
  <r>
    <x v="3"/>
    <x v="1"/>
    <s v="J"/>
    <m/>
    <m/>
    <m/>
    <x v="2"/>
    <n v="3.25"/>
    <s v="pg/L"/>
    <s v="AQUEOUS"/>
    <x v="1"/>
  </r>
  <r>
    <x v="3"/>
    <x v="2"/>
    <s v="J"/>
    <m/>
    <m/>
    <m/>
    <x v="2"/>
    <n v="5.34"/>
    <s v="pg/L"/>
    <s v="AQUEOUS"/>
    <x v="0"/>
  </r>
  <r>
    <x v="3"/>
    <x v="3"/>
    <s v="K J"/>
    <m/>
    <m/>
    <m/>
    <x v="2"/>
    <n v="3.32"/>
    <s v="pg/L"/>
    <s v="AQUEOUS"/>
    <x v="1"/>
  </r>
  <r>
    <x v="3"/>
    <x v="4"/>
    <s v="J"/>
    <m/>
    <m/>
    <m/>
    <x v="2"/>
    <n v="37.6"/>
    <s v="pg/L"/>
    <s v="AQUEOUS"/>
    <x v="2"/>
  </r>
  <r>
    <x v="3"/>
    <x v="5"/>
    <s v="J"/>
    <m/>
    <m/>
    <m/>
    <x v="2"/>
    <n v="8.07"/>
    <s v="pg/L"/>
    <s v="AQUEOUS"/>
    <x v="2"/>
  </r>
  <r>
    <x v="3"/>
    <x v="6"/>
    <s v="J"/>
    <m/>
    <m/>
    <m/>
    <x v="2"/>
    <n v="40.700000000000003"/>
    <s v="pg/L"/>
    <s v="AQUEOUS"/>
    <x v="2"/>
  </r>
  <r>
    <x v="3"/>
    <x v="7"/>
    <s v="U"/>
    <m/>
    <m/>
    <m/>
    <x v="2"/>
    <m/>
    <s v="pg/L"/>
    <s v="AQUEOUS"/>
    <x v="0"/>
  </r>
  <r>
    <x v="4"/>
    <x v="8"/>
    <m/>
    <m/>
    <m/>
    <m/>
    <x v="2"/>
    <m/>
    <m/>
    <m/>
    <x v="0"/>
  </r>
  <r>
    <x v="4"/>
    <x v="8"/>
    <m/>
    <m/>
    <m/>
    <m/>
    <x v="2"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1:R7" firstHeaderRow="1" firstDataRow="2" firstDataCol="1"/>
  <pivotFields count="7">
    <pivotField axis="axisRow" subtotalTop="0" showAll="0">
      <items count="9">
        <item h="1" x="0"/>
        <item h="1" x="2"/>
        <item h="1" x="1"/>
        <item x="3"/>
        <item x="4"/>
        <item x="5"/>
        <item x="6"/>
        <item h="1" x="7"/>
        <item t="default"/>
      </items>
    </pivotField>
    <pivotField dataField="1" subtotalTop="0" showAll="0"/>
    <pivotField axis="axisCol" subtotalTop="0" showAll="0">
      <items count="5">
        <item x="1"/>
        <item x="2"/>
        <item x="3"/>
        <item x="0"/>
        <item t="default"/>
      </items>
    </pivotField>
    <pivotField subtotalTop="0" showAll="0"/>
    <pivotField subtotalTop="0" showAll="0"/>
    <pivotField subtotalTop="0" showAll="0"/>
    <pivotField subtotalTop="0" showAll="0"/>
  </pivotFields>
  <rowFields count="1">
    <field x="0"/>
  </rowFields>
  <rowItems count="5">
    <i>
      <x v="3"/>
    </i>
    <i>
      <x v="4"/>
    </i>
    <i>
      <x v="5"/>
    </i>
    <i>
      <x v="6"/>
    </i>
    <i t="grand">
      <x/>
    </i>
  </rowItems>
  <colFields count="1">
    <field x="2"/>
  </colFields>
  <colItems count="4">
    <i>
      <x/>
    </i>
    <i>
      <x v="1"/>
    </i>
    <i>
      <x v="3"/>
    </i>
    <i t="grand">
      <x/>
    </i>
  </colItems>
  <dataFields count="1">
    <dataField name="Count of COMPOUND" fld="1" subtotal="count" baseField="0" baseItem="0"/>
  </dataFields>
  <formats count="2">
    <format dxfId="5">
      <pivotArea outline="0" collapsedLevelsAreSubtotals="1" fieldPosition="0">
        <references count="1">
          <reference field="2" count="3" selected="0">
            <x v="0"/>
            <x v="1"/>
            <x v="3"/>
          </reference>
        </references>
      </pivotArea>
    </format>
    <format dxfId="4">
      <pivotArea dataOnly="0" labelOnly="1" fieldPosition="0">
        <references count="1">
          <reference field="2" count="3">
            <x v="0"/>
            <x v="1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L7" firstHeaderRow="1" firstDataRow="2" firstDataCol="1"/>
  <pivotFields count="7">
    <pivotField axis="axisRow" subtotalTop="0" showAll="0">
      <items count="9">
        <item h="1" x="0"/>
        <item h="1" x="2"/>
        <item h="1" x="1"/>
        <item x="3"/>
        <item x="4"/>
        <item x="5"/>
        <item x="6"/>
        <item h="1" x="7"/>
        <item t="default"/>
      </items>
    </pivotField>
    <pivotField dataField="1" subtotalTop="0" showAll="0"/>
    <pivotField subtotalTop="0" showAll="0"/>
    <pivotField subtotalTop="0" showAll="0"/>
    <pivotField subtotalTop="0" showAll="0"/>
    <pivotField subtotalTop="0" showAll="0"/>
    <pivotField axis="axisCol" subtotalTop="0" showAll="0">
      <items count="5">
        <item x="3"/>
        <item x="1"/>
        <item x="2"/>
        <item x="0"/>
        <item t="default"/>
      </items>
    </pivotField>
  </pivotFields>
  <rowFields count="1">
    <field x="0"/>
  </rowFields>
  <rowItems count="5">
    <i>
      <x v="3"/>
    </i>
    <i>
      <x v="4"/>
    </i>
    <i>
      <x v="5"/>
    </i>
    <i>
      <x v="6"/>
    </i>
    <i t="grand">
      <x/>
    </i>
  </rowItems>
  <colFields count="1">
    <field x="6"/>
  </colFields>
  <colItems count="3">
    <i>
      <x/>
    </i>
    <i>
      <x v="2"/>
    </i>
    <i t="grand">
      <x/>
    </i>
  </colItems>
  <dataFields count="1">
    <dataField name="Count of COMPOUND" fld="1" subtotal="count" baseField="0" baseItem="0"/>
  </dataFields>
  <formats count="2">
    <format dxfId="7">
      <pivotArea outline="0" collapsedLevelsAreSubtotals="1" fieldPosition="0">
        <references count="1">
          <reference field="6" count="2" selected="0">
            <x v="0"/>
            <x v="2"/>
          </reference>
        </references>
      </pivotArea>
    </format>
    <format dxfId="6">
      <pivotArea dataOnly="0" labelOnly="1" fieldPosition="0">
        <references count="1">
          <reference field="6" count="2">
            <x v="0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P1:U7" firstHeaderRow="1" firstDataRow="2" firstDataCol="1"/>
  <pivotFields count="7">
    <pivotField axis="axisRow" subtotalTop="0" showAll="0">
      <items count="8">
        <item h="1" x="0"/>
        <item h="1" x="1"/>
        <item x="2"/>
        <item x="3"/>
        <item x="4"/>
        <item x="5"/>
        <item h="1" x="6"/>
        <item t="default"/>
      </items>
    </pivotField>
    <pivotField dataField="1" subtotalTop="0" showAll="0"/>
    <pivotField axis="axisCol" subtotalTop="0" showAll="0">
      <items count="5">
        <item x="2"/>
        <item x="3"/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</pivotFields>
  <rowFields count="1">
    <field x="0"/>
  </rowFields>
  <rowItems count="5">
    <i>
      <x v="2"/>
    </i>
    <i>
      <x v="3"/>
    </i>
    <i>
      <x v="4"/>
    </i>
    <i>
      <x v="5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unt of COMPOUND" fld="1" subtotal="count" baseField="0" baseItem="0"/>
  </dataFields>
  <formats count="2">
    <format dxfId="1">
      <pivotArea outline="0" collapsedLevelsAreSubtotals="1" fieldPosition="0">
        <references count="1">
          <reference field="2" count="0" selected="0"/>
        </references>
      </pivotArea>
    </format>
    <format dxfId="0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L7" firstHeaderRow="1" firstDataRow="2" firstDataCol="1"/>
  <pivotFields count="7">
    <pivotField axis="axisRow" subtotalTop="0" showAll="0">
      <items count="8">
        <item h="1" x="0"/>
        <item h="1" x="1"/>
        <item x="2"/>
        <item x="3"/>
        <item x="4"/>
        <item x="5"/>
        <item h="1" x="6"/>
        <item t="default"/>
      </items>
    </pivotField>
    <pivotField dataField="1" subtotalTop="0" showAll="0"/>
    <pivotField subtotalTop="0" showAll="0"/>
    <pivotField subtotalTop="0" showAll="0"/>
    <pivotField subtotalTop="0" showAll="0"/>
    <pivotField subtotalTop="0" showAll="0"/>
    <pivotField axis="axisCol" subtotalTop="0" showAll="0">
      <items count="5">
        <item x="1"/>
        <item x="2"/>
        <item x="3"/>
        <item h="1" x="0"/>
        <item t="default"/>
      </items>
    </pivotField>
  </pivotFields>
  <rowFields count="1">
    <field x="0"/>
  </rowFields>
  <rowItems count="5">
    <i>
      <x v="2"/>
    </i>
    <i>
      <x v="3"/>
    </i>
    <i>
      <x v="4"/>
    </i>
    <i>
      <x v="5"/>
    </i>
    <i t="grand">
      <x/>
    </i>
  </rowItems>
  <colFields count="1">
    <field x="6"/>
  </colFields>
  <colItems count="3">
    <i>
      <x/>
    </i>
    <i>
      <x v="2"/>
    </i>
    <i t="grand">
      <x/>
    </i>
  </colItems>
  <dataFields count="1">
    <dataField name="Count of COMPOUND" fld="1" subtotal="count" baseField="0" baseItem="0"/>
  </dataFields>
  <formats count="2">
    <format dxfId="3">
      <pivotArea outline="0" collapsedLevelsAreSubtotals="1" fieldPosition="0">
        <references count="1">
          <reference field="6" count="2" selected="0">
            <x v="0"/>
            <x v="2"/>
          </reference>
        </references>
      </pivotArea>
    </format>
    <format dxfId="2">
      <pivotArea dataOnly="0" labelOnly="1" fieldPosition="0">
        <references count="1">
          <reference field="6" count="2">
            <x v="0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5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3:P12" firstHeaderRow="0" firstDataRow="1" firstDataCol="1" rowPageCount="1" colPageCount="1"/>
  <pivotFields count="11">
    <pivotField axis="axisPage" subtotalTop="0" showAll="0">
      <items count="6">
        <item x="0"/>
        <item x="1"/>
        <item x="2"/>
        <item x="3"/>
        <item x="4"/>
        <item t="default"/>
      </items>
    </pivotField>
    <pivotField axis="axisRow" subtotalTop="0" showAll="0">
      <items count="10">
        <item x="0"/>
        <item x="1"/>
        <item x="2"/>
        <item x="3"/>
        <item x="4"/>
        <item x="5"/>
        <item x="6"/>
        <item x="7"/>
        <item h="1" x="8"/>
        <item t="default"/>
      </items>
    </pivotField>
    <pivotField subtotalTop="0" showAll="0"/>
    <pivotField dataField="1" subtotalTop="0" showAll="0"/>
    <pivotField subtotalTop="0" showAll="0"/>
    <pivotField subtotalTop="0" showAll="0"/>
    <pivotField subtotalTop="0" showAll="0"/>
    <pivotField dataField="1" subtotalTop="0" showAll="0"/>
    <pivotField subtotalTop="0" showAll="0"/>
    <pivotField subtotalTop="0" showAll="0"/>
    <pivotField subtotalTop="0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3" hier="-1"/>
  </pageFields>
  <dataFields count="2">
    <dataField name="Count of SPMD_CONC_FOUND" fld="3" subtotal="count" baseField="0" baseItem="0"/>
    <dataField name="Count of Grab_CONC_FOUND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6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17:R28" firstHeaderRow="1" firstDataRow="2" firstDataCol="1"/>
  <pivotFields count="11">
    <pivotField subtotalTop="0" showAll="0"/>
    <pivotField axis="axisRow" dataField="1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ubtotalTop="0" showAll="0"/>
    <pivotField subtotalTop="0" showAll="0"/>
    <pivotField subtotalTop="0" showAll="0"/>
    <pivotField subtotalTop="0" showAll="0"/>
    <pivotField axis="axisCol" subtotalTop="0" showAll="0">
      <items count="4">
        <item x="1"/>
        <item x="0"/>
        <item x="2"/>
        <item t="default"/>
      </items>
    </pivotField>
    <pivotField subtotalTop="0" showAll="0"/>
    <pivotField subtotalTop="0" showAll="0"/>
    <pivotField subtotalTop="0" showAll="0"/>
    <pivotField subtotalTop="0" showAll="0">
      <items count="4">
        <item x="1"/>
        <item x="2"/>
        <item x="0"/>
        <item t="default"/>
      </items>
    </pivotField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6"/>
  </colFields>
  <colItems count="4">
    <i>
      <x/>
    </i>
    <i>
      <x v="1"/>
    </i>
    <i>
      <x v="2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7"/>
  <sheetViews>
    <sheetView topLeftCell="A52" workbookViewId="0">
      <selection activeCell="AB2" sqref="AB2:AM7"/>
    </sheetView>
  </sheetViews>
  <sheetFormatPr defaultRowHeight="15" x14ac:dyDescent="0.25"/>
  <cols>
    <col min="1" max="1" width="28.7109375" bestFit="1" customWidth="1"/>
    <col min="2" max="2" width="30.85546875" bestFit="1" customWidth="1"/>
    <col min="3" max="3" width="10.42578125" bestFit="1" customWidth="1"/>
    <col min="4" max="4" width="13.85546875" style="18" bestFit="1" customWidth="1"/>
    <col min="5" max="5" width="10.85546875" bestFit="1" customWidth="1"/>
    <col min="6" max="6" width="9.5703125" bestFit="1" customWidth="1"/>
    <col min="7" max="7" width="25" style="3" bestFit="1" customWidth="1"/>
    <col min="9" max="9" width="19.5703125" bestFit="1" customWidth="1"/>
    <col min="10" max="10" width="15.5703125" bestFit="1" customWidth="1"/>
    <col min="11" max="11" width="3.42578125" bestFit="1" customWidth="1"/>
    <col min="12" max="12" width="10.7109375" bestFit="1" customWidth="1"/>
    <col min="13" max="13" width="7" bestFit="1" customWidth="1"/>
    <col min="14" max="14" width="19.5703125" bestFit="1" customWidth="1"/>
    <col min="15" max="15" width="15.5703125" bestFit="1" customWidth="1"/>
    <col min="16" max="16" width="3.28515625" bestFit="1" customWidth="1"/>
    <col min="17" max="17" width="7" bestFit="1" customWidth="1"/>
    <col min="18" max="19" width="10.7109375" bestFit="1" customWidth="1"/>
    <col min="20" max="20" width="11.28515625" bestFit="1" customWidth="1"/>
    <col min="28" max="28" width="27.7109375" customWidth="1"/>
  </cols>
  <sheetData>
    <row r="1" spans="1:39" x14ac:dyDescent="0.25">
      <c r="A1" s="2" t="s">
        <v>0</v>
      </c>
      <c r="B1" s="1" t="s">
        <v>1</v>
      </c>
      <c r="C1" s="1" t="s">
        <v>2</v>
      </c>
      <c r="D1" s="15" t="s">
        <v>3</v>
      </c>
      <c r="E1" s="1" t="s">
        <v>4</v>
      </c>
      <c r="F1" s="1" t="s">
        <v>5</v>
      </c>
      <c r="G1" s="3" t="s">
        <v>30</v>
      </c>
      <c r="I1" s="19" t="s">
        <v>37</v>
      </c>
      <c r="J1" s="19" t="s">
        <v>38</v>
      </c>
      <c r="N1" s="19" t="s">
        <v>37</v>
      </c>
      <c r="O1" s="19" t="s">
        <v>38</v>
      </c>
    </row>
    <row r="2" spans="1:39" ht="120" x14ac:dyDescent="0.25">
      <c r="A2" s="7" t="s">
        <v>24</v>
      </c>
      <c r="B2" s="8" t="s">
        <v>18</v>
      </c>
      <c r="C2" s="8"/>
      <c r="D2" s="16">
        <v>4650</v>
      </c>
      <c r="E2" s="8" t="s">
        <v>9</v>
      </c>
      <c r="F2" s="8" t="s">
        <v>26</v>
      </c>
      <c r="G2" s="14"/>
      <c r="I2" s="19" t="s">
        <v>34</v>
      </c>
      <c r="J2" s="3" t="s">
        <v>31</v>
      </c>
      <c r="K2" s="3" t="s">
        <v>33</v>
      </c>
      <c r="L2" t="s">
        <v>36</v>
      </c>
      <c r="N2" s="19" t="s">
        <v>34</v>
      </c>
      <c r="O2" s="3" t="s">
        <v>8</v>
      </c>
      <c r="P2" s="3" t="s">
        <v>16</v>
      </c>
      <c r="Q2" s="3" t="s">
        <v>35</v>
      </c>
      <c r="R2" t="s">
        <v>36</v>
      </c>
      <c r="T2" t="s">
        <v>34</v>
      </c>
      <c r="U2" t="s">
        <v>8</v>
      </c>
      <c r="V2" t="s">
        <v>16</v>
      </c>
      <c r="W2" t="s">
        <v>35</v>
      </c>
      <c r="X2" t="s">
        <v>36</v>
      </c>
      <c r="Y2" t="s">
        <v>39</v>
      </c>
      <c r="Z2" t="s">
        <v>40</v>
      </c>
      <c r="AB2" s="23" t="s">
        <v>41</v>
      </c>
      <c r="AC2" s="23" t="s">
        <v>42</v>
      </c>
      <c r="AD2" s="23" t="s">
        <v>43</v>
      </c>
      <c r="AE2" s="23" t="s">
        <v>44</v>
      </c>
      <c r="AF2" s="23" t="s">
        <v>45</v>
      </c>
      <c r="AG2" s="23" t="s">
        <v>46</v>
      </c>
      <c r="AH2" s="23" t="s">
        <v>47</v>
      </c>
      <c r="AI2" s="23" t="s">
        <v>48</v>
      </c>
      <c r="AJ2" s="23" t="s">
        <v>49</v>
      </c>
      <c r="AK2" s="23" t="s">
        <v>50</v>
      </c>
      <c r="AL2" s="23" t="s">
        <v>51</v>
      </c>
      <c r="AM2" s="23" t="s">
        <v>52</v>
      </c>
    </row>
    <row r="3" spans="1:39" ht="30" x14ac:dyDescent="0.25">
      <c r="A3" s="7" t="s">
        <v>24</v>
      </c>
      <c r="B3" s="8" t="s">
        <v>17</v>
      </c>
      <c r="C3" s="8" t="s">
        <v>25</v>
      </c>
      <c r="D3" s="16"/>
      <c r="E3" s="8" t="s">
        <v>9</v>
      </c>
      <c r="F3" s="8" t="s">
        <v>26</v>
      </c>
      <c r="G3" s="14"/>
      <c r="I3" s="20" t="s">
        <v>21</v>
      </c>
      <c r="J3" s="22">
        <v>7</v>
      </c>
      <c r="K3" s="22">
        <v>1</v>
      </c>
      <c r="L3" s="21">
        <v>8</v>
      </c>
      <c r="N3" s="20" t="s">
        <v>21</v>
      </c>
      <c r="O3" s="22">
        <v>5</v>
      </c>
      <c r="P3" s="22"/>
      <c r="Q3" s="22">
        <v>3</v>
      </c>
      <c r="R3" s="21">
        <v>8</v>
      </c>
      <c r="T3" t="s">
        <v>21</v>
      </c>
      <c r="U3">
        <v>5</v>
      </c>
      <c r="W3">
        <v>3</v>
      </c>
      <c r="X3">
        <v>8</v>
      </c>
      <c r="Y3">
        <f>U3+V3+W3</f>
        <v>8</v>
      </c>
      <c r="Z3">
        <v>0</v>
      </c>
      <c r="AB3" s="23" t="s">
        <v>54</v>
      </c>
      <c r="AC3">
        <v>8</v>
      </c>
      <c r="AD3">
        <v>8</v>
      </c>
      <c r="AE3">
        <v>0</v>
      </c>
      <c r="AF3">
        <v>7</v>
      </c>
      <c r="AG3">
        <v>0</v>
      </c>
      <c r="AH3">
        <v>1</v>
      </c>
      <c r="AI3" s="24">
        <f>AD3/$AC3</f>
        <v>1</v>
      </c>
      <c r="AJ3" s="24">
        <f t="shared" ref="AJ3:AM7" si="0">AE3/$AC3</f>
        <v>0</v>
      </c>
      <c r="AK3" s="24">
        <f t="shared" si="0"/>
        <v>0.875</v>
      </c>
      <c r="AL3" s="24">
        <f t="shared" si="0"/>
        <v>0</v>
      </c>
      <c r="AM3" s="24">
        <f t="shared" si="0"/>
        <v>0.125</v>
      </c>
    </row>
    <row r="4" spans="1:39" ht="30" x14ac:dyDescent="0.25">
      <c r="A4" s="7" t="s">
        <v>24</v>
      </c>
      <c r="B4" s="8" t="s">
        <v>14</v>
      </c>
      <c r="C4" s="8" t="s">
        <v>25</v>
      </c>
      <c r="D4" s="16"/>
      <c r="E4" s="8" t="s">
        <v>9</v>
      </c>
      <c r="F4" s="8" t="s">
        <v>26</v>
      </c>
      <c r="G4" s="14"/>
      <c r="I4" s="20" t="s">
        <v>22</v>
      </c>
      <c r="J4" s="22">
        <v>7</v>
      </c>
      <c r="K4" s="22">
        <v>1</v>
      </c>
      <c r="L4" s="21">
        <v>8</v>
      </c>
      <c r="N4" s="20" t="s">
        <v>22</v>
      </c>
      <c r="O4" s="22">
        <v>4</v>
      </c>
      <c r="P4" s="22">
        <v>1</v>
      </c>
      <c r="Q4" s="22">
        <v>3</v>
      </c>
      <c r="R4" s="21">
        <v>8</v>
      </c>
      <c r="T4" t="s">
        <v>22</v>
      </c>
      <c r="U4">
        <v>4</v>
      </c>
      <c r="V4">
        <v>1</v>
      </c>
      <c r="W4">
        <v>3</v>
      </c>
      <c r="X4">
        <v>8</v>
      </c>
      <c r="Y4">
        <f t="shared" ref="Y4:Y7" si="1">U4+V4+W4</f>
        <v>8</v>
      </c>
      <c r="Z4">
        <v>0</v>
      </c>
      <c r="AB4" s="23" t="s">
        <v>55</v>
      </c>
      <c r="AC4">
        <v>8</v>
      </c>
      <c r="AD4">
        <v>8</v>
      </c>
      <c r="AE4">
        <v>0</v>
      </c>
      <c r="AF4">
        <v>7</v>
      </c>
      <c r="AG4">
        <v>0</v>
      </c>
      <c r="AH4">
        <v>1</v>
      </c>
      <c r="AI4" s="24">
        <f t="shared" ref="AI4:AI7" si="2">AD4/$AC4</f>
        <v>1</v>
      </c>
      <c r="AJ4" s="24">
        <f t="shared" si="0"/>
        <v>0</v>
      </c>
      <c r="AK4" s="24">
        <f t="shared" si="0"/>
        <v>0.875</v>
      </c>
      <c r="AL4" s="24">
        <f t="shared" si="0"/>
        <v>0</v>
      </c>
      <c r="AM4" s="24">
        <f t="shared" si="0"/>
        <v>0.125</v>
      </c>
    </row>
    <row r="5" spans="1:39" ht="30" x14ac:dyDescent="0.25">
      <c r="A5" s="7" t="s">
        <v>24</v>
      </c>
      <c r="B5" s="8" t="s">
        <v>15</v>
      </c>
      <c r="C5" s="8" t="s">
        <v>25</v>
      </c>
      <c r="D5" s="16"/>
      <c r="E5" s="8" t="s">
        <v>9</v>
      </c>
      <c r="F5" s="8" t="s">
        <v>26</v>
      </c>
      <c r="G5" s="14"/>
      <c r="I5" s="20" t="s">
        <v>20</v>
      </c>
      <c r="J5" s="22">
        <v>7</v>
      </c>
      <c r="K5" s="22">
        <v>1</v>
      </c>
      <c r="L5" s="21">
        <v>8</v>
      </c>
      <c r="N5" s="20" t="s">
        <v>20</v>
      </c>
      <c r="O5" s="22">
        <v>4</v>
      </c>
      <c r="P5" s="22">
        <v>1</v>
      </c>
      <c r="Q5" s="22">
        <v>3</v>
      </c>
      <c r="R5" s="21">
        <v>8</v>
      </c>
      <c r="T5" t="s">
        <v>20</v>
      </c>
      <c r="U5">
        <v>4</v>
      </c>
      <c r="V5">
        <v>1</v>
      </c>
      <c r="W5">
        <v>3</v>
      </c>
      <c r="X5">
        <v>8</v>
      </c>
      <c r="Y5">
        <f t="shared" si="1"/>
        <v>8</v>
      </c>
      <c r="Z5">
        <v>0</v>
      </c>
      <c r="AB5" s="23" t="s">
        <v>56</v>
      </c>
      <c r="AC5">
        <v>8</v>
      </c>
      <c r="AD5">
        <v>8</v>
      </c>
      <c r="AE5">
        <v>0</v>
      </c>
      <c r="AF5">
        <v>7</v>
      </c>
      <c r="AG5">
        <v>0</v>
      </c>
      <c r="AH5">
        <v>1</v>
      </c>
      <c r="AI5" s="24">
        <f t="shared" si="2"/>
        <v>1</v>
      </c>
      <c r="AJ5" s="24">
        <f t="shared" si="0"/>
        <v>0</v>
      </c>
      <c r="AK5" s="24">
        <f t="shared" si="0"/>
        <v>0.875</v>
      </c>
      <c r="AL5" s="24">
        <f t="shared" si="0"/>
        <v>0</v>
      </c>
      <c r="AM5" s="24">
        <f t="shared" si="0"/>
        <v>0.125</v>
      </c>
    </row>
    <row r="6" spans="1:39" ht="30" x14ac:dyDescent="0.25">
      <c r="A6" s="7" t="s">
        <v>24</v>
      </c>
      <c r="B6" s="8" t="s">
        <v>12</v>
      </c>
      <c r="C6" s="8" t="s">
        <v>8</v>
      </c>
      <c r="D6" s="16">
        <v>19.7</v>
      </c>
      <c r="E6" s="8" t="s">
        <v>9</v>
      </c>
      <c r="F6" s="8" t="s">
        <v>26</v>
      </c>
      <c r="G6" s="14"/>
      <c r="I6" s="20" t="s">
        <v>19</v>
      </c>
      <c r="J6" s="22">
        <v>7</v>
      </c>
      <c r="K6" s="22">
        <v>1</v>
      </c>
      <c r="L6" s="21">
        <v>8</v>
      </c>
      <c r="N6" s="20" t="s">
        <v>19</v>
      </c>
      <c r="O6" s="22">
        <v>4</v>
      </c>
      <c r="P6" s="22">
        <v>1</v>
      </c>
      <c r="Q6" s="22">
        <v>3</v>
      </c>
      <c r="R6" s="21">
        <v>8</v>
      </c>
      <c r="T6" t="s">
        <v>19</v>
      </c>
      <c r="U6">
        <v>4</v>
      </c>
      <c r="V6">
        <v>1</v>
      </c>
      <c r="W6">
        <v>3</v>
      </c>
      <c r="X6">
        <v>8</v>
      </c>
      <c r="Y6">
        <f t="shared" si="1"/>
        <v>8</v>
      </c>
      <c r="Z6">
        <v>0</v>
      </c>
      <c r="AB6" s="23" t="s">
        <v>57</v>
      </c>
      <c r="AC6">
        <v>8</v>
      </c>
      <c r="AD6">
        <v>8</v>
      </c>
      <c r="AE6">
        <v>0</v>
      </c>
      <c r="AF6">
        <v>7</v>
      </c>
      <c r="AG6">
        <v>0</v>
      </c>
      <c r="AH6">
        <v>1</v>
      </c>
      <c r="AI6" s="24">
        <f t="shared" si="2"/>
        <v>1</v>
      </c>
      <c r="AJ6" s="24">
        <f t="shared" si="0"/>
        <v>0</v>
      </c>
      <c r="AK6" s="24">
        <f t="shared" si="0"/>
        <v>0.875</v>
      </c>
      <c r="AL6" s="24">
        <f t="shared" si="0"/>
        <v>0</v>
      </c>
      <c r="AM6" s="24">
        <f t="shared" si="0"/>
        <v>0.125</v>
      </c>
    </row>
    <row r="7" spans="1:39" ht="30" x14ac:dyDescent="0.25">
      <c r="A7" s="7" t="s">
        <v>24</v>
      </c>
      <c r="B7" s="8" t="s">
        <v>13</v>
      </c>
      <c r="C7" s="8" t="s">
        <v>16</v>
      </c>
      <c r="D7" s="16">
        <v>4.13</v>
      </c>
      <c r="E7" s="8" t="s">
        <v>9</v>
      </c>
      <c r="F7" s="8" t="s">
        <v>26</v>
      </c>
      <c r="G7" s="14"/>
      <c r="I7" s="20" t="s">
        <v>36</v>
      </c>
      <c r="J7" s="22">
        <v>28</v>
      </c>
      <c r="K7" s="22">
        <v>4</v>
      </c>
      <c r="L7" s="21">
        <v>32</v>
      </c>
      <c r="N7" s="20" t="s">
        <v>36</v>
      </c>
      <c r="O7" s="22">
        <v>17</v>
      </c>
      <c r="P7" s="22">
        <v>3</v>
      </c>
      <c r="Q7" s="22">
        <v>12</v>
      </c>
      <c r="R7" s="21">
        <v>32</v>
      </c>
      <c r="T7" t="s">
        <v>36</v>
      </c>
      <c r="U7">
        <v>17</v>
      </c>
      <c r="V7">
        <v>3</v>
      </c>
      <c r="W7">
        <v>12</v>
      </c>
      <c r="X7">
        <v>32</v>
      </c>
      <c r="Y7">
        <f t="shared" si="1"/>
        <v>32</v>
      </c>
      <c r="Z7">
        <v>0</v>
      </c>
      <c r="AB7" s="23" t="s">
        <v>58</v>
      </c>
      <c r="AC7">
        <f>SUM(AC3:AC6)</f>
        <v>32</v>
      </c>
      <c r="AD7">
        <f t="shared" ref="AD7:AH7" si="3">SUM(AD3:AD6)</f>
        <v>32</v>
      </c>
      <c r="AE7">
        <f t="shared" si="3"/>
        <v>0</v>
      </c>
      <c r="AF7">
        <f t="shared" si="3"/>
        <v>28</v>
      </c>
      <c r="AG7">
        <f t="shared" si="3"/>
        <v>0</v>
      </c>
      <c r="AH7">
        <f t="shared" si="3"/>
        <v>4</v>
      </c>
      <c r="AI7" s="24">
        <f t="shared" si="2"/>
        <v>1</v>
      </c>
      <c r="AJ7" s="24">
        <f t="shared" si="0"/>
        <v>0</v>
      </c>
      <c r="AK7" s="24">
        <f t="shared" si="0"/>
        <v>0.875</v>
      </c>
      <c r="AL7" s="24">
        <f t="shared" si="0"/>
        <v>0</v>
      </c>
      <c r="AM7" s="24">
        <f t="shared" si="0"/>
        <v>0.125</v>
      </c>
    </row>
    <row r="8" spans="1:39" x14ac:dyDescent="0.25">
      <c r="A8" s="7" t="s">
        <v>24</v>
      </c>
      <c r="B8" s="8" t="s">
        <v>11</v>
      </c>
      <c r="C8" s="8" t="s">
        <v>8</v>
      </c>
      <c r="D8" s="16">
        <v>18.399999999999999</v>
      </c>
      <c r="E8" s="8" t="s">
        <v>9</v>
      </c>
      <c r="F8" s="8" t="s">
        <v>26</v>
      </c>
      <c r="G8" s="14"/>
    </row>
    <row r="9" spans="1:39" x14ac:dyDescent="0.25">
      <c r="A9" s="7" t="s">
        <v>24</v>
      </c>
      <c r="B9" s="8" t="s">
        <v>7</v>
      </c>
      <c r="C9" s="8" t="s">
        <v>25</v>
      </c>
      <c r="D9" s="16"/>
      <c r="E9" s="8" t="s">
        <v>9</v>
      </c>
      <c r="F9" s="8" t="s">
        <v>26</v>
      </c>
      <c r="G9" s="14"/>
      <c r="N9" s="20" t="s">
        <v>70</v>
      </c>
    </row>
    <row r="10" spans="1:39" x14ac:dyDescent="0.25">
      <c r="A10" s="4" t="s">
        <v>6</v>
      </c>
      <c r="B10" s="5" t="s">
        <v>18</v>
      </c>
      <c r="C10" s="5" t="s">
        <v>8</v>
      </c>
      <c r="D10" s="17">
        <v>456</v>
      </c>
      <c r="E10" s="5" t="s">
        <v>9</v>
      </c>
      <c r="F10" s="5" t="s">
        <v>10</v>
      </c>
      <c r="G10" s="13" t="s">
        <v>32</v>
      </c>
    </row>
    <row r="11" spans="1:39" x14ac:dyDescent="0.25">
      <c r="A11" s="4" t="s">
        <v>6</v>
      </c>
      <c r="B11" s="5" t="s">
        <v>17</v>
      </c>
      <c r="C11" s="5" t="s">
        <v>16</v>
      </c>
      <c r="D11" s="17">
        <v>11.3</v>
      </c>
      <c r="E11" s="5" t="s">
        <v>9</v>
      </c>
      <c r="F11" s="5" t="s">
        <v>10</v>
      </c>
      <c r="G11" s="13"/>
    </row>
    <row r="12" spans="1:39" x14ac:dyDescent="0.25">
      <c r="A12" s="4" t="s">
        <v>6</v>
      </c>
      <c r="B12" s="5" t="s">
        <v>14</v>
      </c>
      <c r="C12" s="5" t="s">
        <v>8</v>
      </c>
      <c r="D12" s="17">
        <v>12.3</v>
      </c>
      <c r="E12" s="5" t="s">
        <v>9</v>
      </c>
      <c r="F12" s="5" t="s">
        <v>10</v>
      </c>
      <c r="G12" s="13"/>
    </row>
    <row r="13" spans="1:39" x14ac:dyDescent="0.25">
      <c r="A13" s="4" t="s">
        <v>6</v>
      </c>
      <c r="B13" s="5" t="s">
        <v>15</v>
      </c>
      <c r="C13" s="5" t="s">
        <v>16</v>
      </c>
      <c r="D13" s="17">
        <v>10.7</v>
      </c>
      <c r="E13" s="5" t="s">
        <v>9</v>
      </c>
      <c r="F13" s="5" t="s">
        <v>10</v>
      </c>
      <c r="G13" s="13"/>
    </row>
    <row r="14" spans="1:39" x14ac:dyDescent="0.25">
      <c r="A14" s="4" t="s">
        <v>6</v>
      </c>
      <c r="B14" s="5" t="s">
        <v>12</v>
      </c>
      <c r="C14" s="5"/>
      <c r="D14" s="17">
        <v>140</v>
      </c>
      <c r="E14" s="5" t="s">
        <v>9</v>
      </c>
      <c r="F14" s="5" t="s">
        <v>10</v>
      </c>
      <c r="G14" s="13" t="s">
        <v>32</v>
      </c>
    </row>
    <row r="15" spans="1:39" x14ac:dyDescent="0.25">
      <c r="A15" s="4" t="s">
        <v>6</v>
      </c>
      <c r="B15" s="5" t="s">
        <v>13</v>
      </c>
      <c r="C15" s="5" t="s">
        <v>8</v>
      </c>
      <c r="D15" s="17">
        <v>30.1</v>
      </c>
      <c r="E15" s="5" t="s">
        <v>9</v>
      </c>
      <c r="F15" s="5" t="s">
        <v>10</v>
      </c>
      <c r="G15" s="13" t="s">
        <v>32</v>
      </c>
    </row>
    <row r="16" spans="1:39" x14ac:dyDescent="0.25">
      <c r="A16" s="4" t="s">
        <v>6</v>
      </c>
      <c r="B16" s="5" t="s">
        <v>11</v>
      </c>
      <c r="C16" s="5"/>
      <c r="D16" s="17">
        <v>247</v>
      </c>
      <c r="E16" s="5" t="s">
        <v>9</v>
      </c>
      <c r="F16" s="5" t="s">
        <v>10</v>
      </c>
      <c r="G16" s="13"/>
    </row>
    <row r="17" spans="1:7" x14ac:dyDescent="0.25">
      <c r="A17" s="4" t="s">
        <v>6</v>
      </c>
      <c r="B17" s="5" t="s">
        <v>7</v>
      </c>
      <c r="C17" s="5" t="s">
        <v>8</v>
      </c>
      <c r="D17" s="17">
        <v>7.44</v>
      </c>
      <c r="E17" s="5" t="s">
        <v>9</v>
      </c>
      <c r="F17" s="5" t="s">
        <v>10</v>
      </c>
      <c r="G17" s="13"/>
    </row>
    <row r="18" spans="1:7" x14ac:dyDescent="0.25">
      <c r="A18" s="4" t="s">
        <v>23</v>
      </c>
      <c r="B18" s="5" t="s">
        <v>18</v>
      </c>
      <c r="C18" s="5" t="s">
        <v>8</v>
      </c>
      <c r="D18" s="17">
        <v>443</v>
      </c>
      <c r="E18" s="5" t="s">
        <v>9</v>
      </c>
      <c r="F18" s="5" t="s">
        <v>10</v>
      </c>
      <c r="G18" s="13" t="s">
        <v>32</v>
      </c>
    </row>
    <row r="19" spans="1:7" x14ac:dyDescent="0.25">
      <c r="A19" s="4" t="s">
        <v>23</v>
      </c>
      <c r="B19" s="5" t="s">
        <v>17</v>
      </c>
      <c r="C19" s="5" t="s">
        <v>8</v>
      </c>
      <c r="D19" s="17">
        <v>23.6</v>
      </c>
      <c r="E19" s="5" t="s">
        <v>9</v>
      </c>
      <c r="F19" s="5" t="s">
        <v>10</v>
      </c>
      <c r="G19" s="13"/>
    </row>
    <row r="20" spans="1:7" x14ac:dyDescent="0.25">
      <c r="A20" s="4" t="s">
        <v>23</v>
      </c>
      <c r="B20" s="5" t="s">
        <v>14</v>
      </c>
      <c r="C20" s="5" t="s">
        <v>8</v>
      </c>
      <c r="D20" s="17">
        <v>15.2</v>
      </c>
      <c r="E20" s="5" t="s">
        <v>9</v>
      </c>
      <c r="F20" s="5" t="s">
        <v>10</v>
      </c>
      <c r="G20" s="13"/>
    </row>
    <row r="21" spans="1:7" x14ac:dyDescent="0.25">
      <c r="A21" s="4" t="s">
        <v>23</v>
      </c>
      <c r="B21" s="5" t="s">
        <v>15</v>
      </c>
      <c r="C21" s="5" t="s">
        <v>16</v>
      </c>
      <c r="D21" s="17">
        <v>10</v>
      </c>
      <c r="E21" s="5" t="s">
        <v>9</v>
      </c>
      <c r="F21" s="5" t="s">
        <v>10</v>
      </c>
      <c r="G21" s="13"/>
    </row>
    <row r="22" spans="1:7" x14ac:dyDescent="0.25">
      <c r="A22" s="4" t="s">
        <v>23</v>
      </c>
      <c r="B22" s="5" t="s">
        <v>12</v>
      </c>
      <c r="C22" s="5"/>
      <c r="D22" s="17">
        <v>225</v>
      </c>
      <c r="E22" s="5" t="s">
        <v>9</v>
      </c>
      <c r="F22" s="5" t="s">
        <v>10</v>
      </c>
      <c r="G22" s="13"/>
    </row>
    <row r="23" spans="1:7" x14ac:dyDescent="0.25">
      <c r="A23" s="4" t="s">
        <v>23</v>
      </c>
      <c r="B23" s="5" t="s">
        <v>13</v>
      </c>
      <c r="C23" s="5" t="s">
        <v>8</v>
      </c>
      <c r="D23" s="17">
        <v>52.1</v>
      </c>
      <c r="E23" s="5" t="s">
        <v>9</v>
      </c>
      <c r="F23" s="5" t="s">
        <v>10</v>
      </c>
      <c r="G23" s="13"/>
    </row>
    <row r="24" spans="1:7" x14ac:dyDescent="0.25">
      <c r="A24" s="4" t="s">
        <v>23</v>
      </c>
      <c r="B24" s="5" t="s">
        <v>11</v>
      </c>
      <c r="C24" s="5"/>
      <c r="D24" s="17">
        <v>359</v>
      </c>
      <c r="E24" s="5" t="s">
        <v>9</v>
      </c>
      <c r="F24" s="5" t="s">
        <v>10</v>
      </c>
      <c r="G24" s="13"/>
    </row>
    <row r="25" spans="1:7" x14ac:dyDescent="0.25">
      <c r="A25" s="4" t="s">
        <v>23</v>
      </c>
      <c r="B25" s="5" t="s">
        <v>7</v>
      </c>
      <c r="C25" s="5" t="s">
        <v>16</v>
      </c>
      <c r="D25" s="17">
        <v>12.3</v>
      </c>
      <c r="E25" s="5" t="s">
        <v>9</v>
      </c>
      <c r="F25" s="5" t="s">
        <v>10</v>
      </c>
      <c r="G25" s="13"/>
    </row>
    <row r="26" spans="1:7" x14ac:dyDescent="0.25">
      <c r="A26" s="2" t="s">
        <v>21</v>
      </c>
      <c r="B26" s="1" t="s">
        <v>18</v>
      </c>
      <c r="C26" s="1" t="s">
        <v>8</v>
      </c>
      <c r="D26" s="15">
        <v>401</v>
      </c>
      <c r="E26" s="1" t="s">
        <v>9</v>
      </c>
      <c r="F26" s="1" t="s">
        <v>10</v>
      </c>
      <c r="G26" s="3" t="s">
        <v>33</v>
      </c>
    </row>
    <row r="27" spans="1:7" x14ac:dyDescent="0.25">
      <c r="A27" s="2" t="s">
        <v>21</v>
      </c>
      <c r="B27" s="1" t="s">
        <v>17</v>
      </c>
      <c r="C27" s="1" t="s">
        <v>8</v>
      </c>
      <c r="D27" s="15">
        <v>30.3</v>
      </c>
      <c r="E27" s="1" t="s">
        <v>9</v>
      </c>
      <c r="F27" s="1" t="s">
        <v>10</v>
      </c>
      <c r="G27" s="3" t="s">
        <v>31</v>
      </c>
    </row>
    <row r="28" spans="1:7" x14ac:dyDescent="0.25">
      <c r="A28" s="2" t="s">
        <v>21</v>
      </c>
      <c r="B28" s="1" t="s">
        <v>14</v>
      </c>
      <c r="C28" s="1" t="s">
        <v>8</v>
      </c>
      <c r="D28" s="15">
        <v>32.299999999999997</v>
      </c>
      <c r="E28" s="1" t="s">
        <v>9</v>
      </c>
      <c r="F28" s="1" t="s">
        <v>10</v>
      </c>
      <c r="G28" s="3" t="s">
        <v>31</v>
      </c>
    </row>
    <row r="29" spans="1:7" x14ac:dyDescent="0.25">
      <c r="A29" s="2" t="s">
        <v>21</v>
      </c>
      <c r="B29" s="1" t="s">
        <v>15</v>
      </c>
      <c r="C29" s="1" t="s">
        <v>8</v>
      </c>
      <c r="D29" s="15">
        <v>34.299999999999997</v>
      </c>
      <c r="E29" s="1" t="s">
        <v>9</v>
      </c>
      <c r="F29" s="1" t="s">
        <v>10</v>
      </c>
      <c r="G29" s="3" t="s">
        <v>31</v>
      </c>
    </row>
    <row r="30" spans="1:7" x14ac:dyDescent="0.25">
      <c r="A30" s="2" t="s">
        <v>21</v>
      </c>
      <c r="B30" s="1" t="s">
        <v>12</v>
      </c>
      <c r="C30" s="1"/>
      <c r="D30" s="15">
        <v>392</v>
      </c>
      <c r="E30" s="1" t="s">
        <v>9</v>
      </c>
      <c r="F30" s="1" t="s">
        <v>10</v>
      </c>
      <c r="G30" s="3" t="s">
        <v>31</v>
      </c>
    </row>
    <row r="31" spans="1:7" x14ac:dyDescent="0.25">
      <c r="A31" s="2" t="s">
        <v>21</v>
      </c>
      <c r="B31" s="1" t="s">
        <v>13</v>
      </c>
      <c r="C31" s="1"/>
      <c r="D31" s="15">
        <v>141</v>
      </c>
      <c r="E31" s="1" t="s">
        <v>9</v>
      </c>
      <c r="F31" s="1" t="s">
        <v>10</v>
      </c>
      <c r="G31" s="3" t="s">
        <v>31</v>
      </c>
    </row>
    <row r="32" spans="1:7" x14ac:dyDescent="0.25">
      <c r="A32" s="2" t="s">
        <v>21</v>
      </c>
      <c r="B32" s="1" t="s">
        <v>11</v>
      </c>
      <c r="C32" s="1"/>
      <c r="D32" s="15">
        <v>1020</v>
      </c>
      <c r="E32" s="1" t="s">
        <v>9</v>
      </c>
      <c r="F32" s="1" t="s">
        <v>10</v>
      </c>
      <c r="G32" s="3" t="s">
        <v>31</v>
      </c>
    </row>
    <row r="33" spans="1:7" x14ac:dyDescent="0.25">
      <c r="A33" s="2" t="s">
        <v>21</v>
      </c>
      <c r="B33" s="1" t="s">
        <v>7</v>
      </c>
      <c r="C33" s="1" t="s">
        <v>8</v>
      </c>
      <c r="D33" s="15">
        <v>74.400000000000006</v>
      </c>
      <c r="E33" s="1" t="s">
        <v>9</v>
      </c>
      <c r="F33" s="1" t="s">
        <v>10</v>
      </c>
      <c r="G33" s="3" t="s">
        <v>31</v>
      </c>
    </row>
    <row r="34" spans="1:7" x14ac:dyDescent="0.25">
      <c r="A34" s="2" t="s">
        <v>22</v>
      </c>
      <c r="B34" s="1" t="s">
        <v>18</v>
      </c>
      <c r="C34" s="1" t="s">
        <v>8</v>
      </c>
      <c r="D34" s="15">
        <v>520</v>
      </c>
      <c r="E34" s="1" t="s">
        <v>9</v>
      </c>
      <c r="F34" s="1" t="s">
        <v>10</v>
      </c>
      <c r="G34" s="3" t="s">
        <v>33</v>
      </c>
    </row>
    <row r="35" spans="1:7" x14ac:dyDescent="0.25">
      <c r="A35" s="2" t="s">
        <v>22</v>
      </c>
      <c r="B35" s="1" t="s">
        <v>17</v>
      </c>
      <c r="C35" s="1" t="s">
        <v>16</v>
      </c>
      <c r="D35" s="15">
        <v>30</v>
      </c>
      <c r="E35" s="1" t="s">
        <v>9</v>
      </c>
      <c r="F35" s="1" t="s">
        <v>10</v>
      </c>
      <c r="G35" s="3" t="s">
        <v>31</v>
      </c>
    </row>
    <row r="36" spans="1:7" x14ac:dyDescent="0.25">
      <c r="A36" s="2" t="s">
        <v>22</v>
      </c>
      <c r="B36" s="1" t="s">
        <v>14</v>
      </c>
      <c r="C36" s="1" t="s">
        <v>8</v>
      </c>
      <c r="D36" s="15">
        <v>40</v>
      </c>
      <c r="E36" s="1" t="s">
        <v>9</v>
      </c>
      <c r="F36" s="1" t="s">
        <v>10</v>
      </c>
      <c r="G36" s="3" t="s">
        <v>31</v>
      </c>
    </row>
    <row r="37" spans="1:7" x14ac:dyDescent="0.25">
      <c r="A37" s="2" t="s">
        <v>22</v>
      </c>
      <c r="B37" s="1" t="s">
        <v>15</v>
      </c>
      <c r="C37" s="1" t="s">
        <v>8</v>
      </c>
      <c r="D37" s="15">
        <v>39.799999999999997</v>
      </c>
      <c r="E37" s="1" t="s">
        <v>9</v>
      </c>
      <c r="F37" s="1" t="s">
        <v>10</v>
      </c>
      <c r="G37" s="3" t="s">
        <v>31</v>
      </c>
    </row>
    <row r="38" spans="1:7" x14ac:dyDescent="0.25">
      <c r="A38" s="2" t="s">
        <v>22</v>
      </c>
      <c r="B38" s="1" t="s">
        <v>12</v>
      </c>
      <c r="C38" s="1"/>
      <c r="D38" s="15">
        <v>382</v>
      </c>
      <c r="E38" s="1" t="s">
        <v>9</v>
      </c>
      <c r="F38" s="1" t="s">
        <v>10</v>
      </c>
      <c r="G38" s="3" t="s">
        <v>31</v>
      </c>
    </row>
    <row r="39" spans="1:7" x14ac:dyDescent="0.25">
      <c r="A39" s="2" t="s">
        <v>22</v>
      </c>
      <c r="B39" s="1" t="s">
        <v>13</v>
      </c>
      <c r="C39" s="1"/>
      <c r="D39" s="15">
        <v>147</v>
      </c>
      <c r="E39" s="1" t="s">
        <v>9</v>
      </c>
      <c r="F39" s="1" t="s">
        <v>10</v>
      </c>
      <c r="G39" s="3" t="s">
        <v>31</v>
      </c>
    </row>
    <row r="40" spans="1:7" x14ac:dyDescent="0.25">
      <c r="A40" s="2" t="s">
        <v>22</v>
      </c>
      <c r="B40" s="1" t="s">
        <v>11</v>
      </c>
      <c r="C40" s="1"/>
      <c r="D40" s="15">
        <v>996</v>
      </c>
      <c r="E40" s="1" t="s">
        <v>9</v>
      </c>
      <c r="F40" s="1" t="s">
        <v>10</v>
      </c>
      <c r="G40" s="3" t="s">
        <v>31</v>
      </c>
    </row>
    <row r="41" spans="1:7" x14ac:dyDescent="0.25">
      <c r="A41" s="2" t="s">
        <v>22</v>
      </c>
      <c r="B41" s="1" t="s">
        <v>7</v>
      </c>
      <c r="C41" s="1" t="s">
        <v>8</v>
      </c>
      <c r="D41" s="15">
        <v>77.5</v>
      </c>
      <c r="E41" s="1" t="s">
        <v>9</v>
      </c>
      <c r="F41" s="1" t="s">
        <v>10</v>
      </c>
      <c r="G41" s="3" t="s">
        <v>31</v>
      </c>
    </row>
    <row r="42" spans="1:7" x14ac:dyDescent="0.25">
      <c r="A42" s="2" t="s">
        <v>20</v>
      </c>
      <c r="B42" s="1" t="s">
        <v>18</v>
      </c>
      <c r="C42" s="1" t="s">
        <v>8</v>
      </c>
      <c r="D42" s="15">
        <v>664</v>
      </c>
      <c r="E42" s="1" t="s">
        <v>9</v>
      </c>
      <c r="F42" s="1" t="s">
        <v>10</v>
      </c>
      <c r="G42" s="3" t="s">
        <v>33</v>
      </c>
    </row>
    <row r="43" spans="1:7" x14ac:dyDescent="0.25">
      <c r="A43" s="2" t="s">
        <v>20</v>
      </c>
      <c r="B43" s="1" t="s">
        <v>17</v>
      </c>
      <c r="C43" s="1" t="s">
        <v>16</v>
      </c>
      <c r="D43" s="15">
        <v>20.100000000000001</v>
      </c>
      <c r="E43" s="1" t="s">
        <v>9</v>
      </c>
      <c r="F43" s="1" t="s">
        <v>10</v>
      </c>
      <c r="G43" s="3" t="s">
        <v>31</v>
      </c>
    </row>
    <row r="44" spans="1:7" x14ac:dyDescent="0.25">
      <c r="A44" s="2" t="s">
        <v>20</v>
      </c>
      <c r="B44" s="1" t="s">
        <v>14</v>
      </c>
      <c r="C44" s="1" t="s">
        <v>8</v>
      </c>
      <c r="D44" s="15">
        <v>35</v>
      </c>
      <c r="E44" s="1" t="s">
        <v>9</v>
      </c>
      <c r="F44" s="1" t="s">
        <v>10</v>
      </c>
      <c r="G44" s="3" t="s">
        <v>31</v>
      </c>
    </row>
    <row r="45" spans="1:7" x14ac:dyDescent="0.25">
      <c r="A45" s="2" t="s">
        <v>20</v>
      </c>
      <c r="B45" s="1" t="s">
        <v>15</v>
      </c>
      <c r="C45" s="1" t="s">
        <v>8</v>
      </c>
      <c r="D45" s="15">
        <v>38.200000000000003</v>
      </c>
      <c r="E45" s="1" t="s">
        <v>9</v>
      </c>
      <c r="F45" s="1" t="s">
        <v>10</v>
      </c>
      <c r="G45" s="3" t="s">
        <v>31</v>
      </c>
    </row>
    <row r="46" spans="1:7" x14ac:dyDescent="0.25">
      <c r="A46" s="2" t="s">
        <v>20</v>
      </c>
      <c r="B46" s="1" t="s">
        <v>12</v>
      </c>
      <c r="C46" s="1"/>
      <c r="D46" s="15">
        <v>457</v>
      </c>
      <c r="E46" s="1" t="s">
        <v>9</v>
      </c>
      <c r="F46" s="1" t="s">
        <v>10</v>
      </c>
      <c r="G46" s="3" t="s">
        <v>31</v>
      </c>
    </row>
    <row r="47" spans="1:7" x14ac:dyDescent="0.25">
      <c r="A47" s="2" t="s">
        <v>20</v>
      </c>
      <c r="B47" s="1" t="s">
        <v>13</v>
      </c>
      <c r="C47" s="1"/>
      <c r="D47" s="15">
        <v>163</v>
      </c>
      <c r="E47" s="1" t="s">
        <v>9</v>
      </c>
      <c r="F47" s="1" t="s">
        <v>10</v>
      </c>
      <c r="G47" s="3" t="s">
        <v>31</v>
      </c>
    </row>
    <row r="48" spans="1:7" x14ac:dyDescent="0.25">
      <c r="A48" s="2" t="s">
        <v>20</v>
      </c>
      <c r="B48" s="1" t="s">
        <v>11</v>
      </c>
      <c r="C48" s="1"/>
      <c r="D48" s="15">
        <v>1160</v>
      </c>
      <c r="E48" s="1" t="s">
        <v>9</v>
      </c>
      <c r="F48" s="1" t="s">
        <v>10</v>
      </c>
      <c r="G48" s="3" t="s">
        <v>31</v>
      </c>
    </row>
    <row r="49" spans="1:7" x14ac:dyDescent="0.25">
      <c r="A49" s="2" t="s">
        <v>20</v>
      </c>
      <c r="B49" s="1" t="s">
        <v>7</v>
      </c>
      <c r="C49" s="1" t="s">
        <v>8</v>
      </c>
      <c r="D49" s="15">
        <v>72</v>
      </c>
      <c r="E49" s="1" t="s">
        <v>9</v>
      </c>
      <c r="F49" s="1" t="s">
        <v>10</v>
      </c>
      <c r="G49" s="3" t="s">
        <v>31</v>
      </c>
    </row>
    <row r="50" spans="1:7" x14ac:dyDescent="0.25">
      <c r="A50" s="2" t="s">
        <v>19</v>
      </c>
      <c r="B50" s="1" t="s">
        <v>18</v>
      </c>
      <c r="C50" s="1" t="s">
        <v>16</v>
      </c>
      <c r="D50" s="15">
        <v>749</v>
      </c>
      <c r="E50" s="1" t="s">
        <v>9</v>
      </c>
      <c r="F50" s="1" t="s">
        <v>10</v>
      </c>
      <c r="G50" s="3" t="s">
        <v>33</v>
      </c>
    </row>
    <row r="51" spans="1:7" x14ac:dyDescent="0.25">
      <c r="A51" s="2" t="s">
        <v>19</v>
      </c>
      <c r="B51" s="1" t="s">
        <v>17</v>
      </c>
      <c r="C51" s="1" t="s">
        <v>8</v>
      </c>
      <c r="D51" s="15">
        <v>35.1</v>
      </c>
      <c r="E51" s="1" t="s">
        <v>9</v>
      </c>
      <c r="F51" s="1" t="s">
        <v>10</v>
      </c>
      <c r="G51" s="3" t="s">
        <v>31</v>
      </c>
    </row>
    <row r="52" spans="1:7" x14ac:dyDescent="0.25">
      <c r="A52" s="2" t="s">
        <v>19</v>
      </c>
      <c r="B52" s="1" t="s">
        <v>14</v>
      </c>
      <c r="C52" s="1" t="s">
        <v>8</v>
      </c>
      <c r="D52" s="15">
        <v>21.4</v>
      </c>
      <c r="E52" s="1" t="s">
        <v>9</v>
      </c>
      <c r="F52" s="1" t="s">
        <v>10</v>
      </c>
      <c r="G52" s="3" t="s">
        <v>31</v>
      </c>
    </row>
    <row r="53" spans="1:7" x14ac:dyDescent="0.25">
      <c r="A53" s="2" t="s">
        <v>19</v>
      </c>
      <c r="B53" s="1" t="s">
        <v>15</v>
      </c>
      <c r="C53" s="1" t="s">
        <v>8</v>
      </c>
      <c r="D53" s="15">
        <v>20.100000000000001</v>
      </c>
      <c r="E53" s="1" t="s">
        <v>9</v>
      </c>
      <c r="F53" s="1" t="s">
        <v>10</v>
      </c>
      <c r="G53" s="3" t="s">
        <v>31</v>
      </c>
    </row>
    <row r="54" spans="1:7" x14ac:dyDescent="0.25">
      <c r="A54" s="2" t="s">
        <v>19</v>
      </c>
      <c r="B54" s="1" t="s">
        <v>12</v>
      </c>
      <c r="C54" s="1"/>
      <c r="D54" s="15">
        <v>366</v>
      </c>
      <c r="E54" s="1" t="s">
        <v>9</v>
      </c>
      <c r="F54" s="1" t="s">
        <v>10</v>
      </c>
      <c r="G54" s="3" t="s">
        <v>31</v>
      </c>
    </row>
    <row r="55" spans="1:7" x14ac:dyDescent="0.25">
      <c r="A55" s="2" t="s">
        <v>19</v>
      </c>
      <c r="B55" s="1" t="s">
        <v>13</v>
      </c>
      <c r="C55" s="1"/>
      <c r="D55" s="15">
        <v>144</v>
      </c>
      <c r="E55" s="1" t="s">
        <v>9</v>
      </c>
      <c r="F55" s="1" t="s">
        <v>10</v>
      </c>
      <c r="G55" s="3" t="s">
        <v>31</v>
      </c>
    </row>
    <row r="56" spans="1:7" x14ac:dyDescent="0.25">
      <c r="A56" s="2" t="s">
        <v>19</v>
      </c>
      <c r="B56" s="1" t="s">
        <v>11</v>
      </c>
      <c r="C56" s="1"/>
      <c r="D56" s="15">
        <v>1180</v>
      </c>
      <c r="E56" s="1" t="s">
        <v>9</v>
      </c>
      <c r="F56" s="1" t="s">
        <v>10</v>
      </c>
      <c r="G56" s="3" t="s">
        <v>31</v>
      </c>
    </row>
    <row r="57" spans="1:7" x14ac:dyDescent="0.25">
      <c r="A57" s="2" t="s">
        <v>19</v>
      </c>
      <c r="B57" s="1" t="s">
        <v>7</v>
      </c>
      <c r="C57" s="1" t="s">
        <v>8</v>
      </c>
      <c r="D57" s="15">
        <v>53.9</v>
      </c>
      <c r="E57" s="1" t="s">
        <v>9</v>
      </c>
      <c r="F57" s="1" t="s">
        <v>10</v>
      </c>
      <c r="G57" s="3" t="s">
        <v>31</v>
      </c>
    </row>
  </sheetData>
  <sortState ref="A2:G57">
    <sortCondition ref="A2:A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49"/>
  <sheetViews>
    <sheetView topLeftCell="A28" workbookViewId="0">
      <selection activeCell="I33" sqref="I33"/>
    </sheetView>
  </sheetViews>
  <sheetFormatPr defaultRowHeight="15" x14ac:dyDescent="0.25"/>
  <cols>
    <col min="1" max="1" width="22.7109375" bestFit="1" customWidth="1"/>
    <col min="2" max="2" width="25.28515625" bestFit="1" customWidth="1"/>
    <col min="3" max="3" width="9.7109375" bestFit="1" customWidth="1"/>
    <col min="4" max="4" width="13.7109375" style="10" bestFit="1" customWidth="1"/>
    <col min="5" max="5" width="5.28515625" bestFit="1" customWidth="1"/>
    <col min="6" max="6" width="9.7109375" bestFit="1" customWidth="1"/>
    <col min="7" max="7" width="25" style="3" bestFit="1" customWidth="1"/>
    <col min="9" max="9" width="19.5703125" bestFit="1" customWidth="1"/>
    <col min="10" max="10" width="15.5703125" bestFit="1" customWidth="1"/>
    <col min="11" max="11" width="3.42578125" bestFit="1" customWidth="1"/>
    <col min="12" max="14" width="10.7109375" bestFit="1" customWidth="1"/>
    <col min="16" max="16" width="19.5703125" bestFit="1" customWidth="1"/>
    <col min="17" max="17" width="15.5703125" bestFit="1" customWidth="1"/>
    <col min="18" max="18" width="3.28515625" bestFit="1" customWidth="1"/>
    <col min="19" max="19" width="2.28515625" bestFit="1" customWidth="1"/>
    <col min="20" max="20" width="7" bestFit="1" customWidth="1"/>
    <col min="21" max="21" width="10.7109375" bestFit="1" customWidth="1"/>
    <col min="32" max="32" width="27.28515625" customWidth="1"/>
  </cols>
  <sheetData>
    <row r="1" spans="1:44" x14ac:dyDescent="0.25">
      <c r="A1" t="s">
        <v>0</v>
      </c>
      <c r="B1" t="s">
        <v>1</v>
      </c>
      <c r="C1" t="s">
        <v>2</v>
      </c>
      <c r="D1" s="10" t="s">
        <v>3</v>
      </c>
      <c r="E1" t="s">
        <v>4</v>
      </c>
      <c r="F1" t="s">
        <v>5</v>
      </c>
      <c r="G1" s="3" t="s">
        <v>30</v>
      </c>
      <c r="I1" s="19" t="s">
        <v>37</v>
      </c>
      <c r="J1" s="19" t="s">
        <v>38</v>
      </c>
      <c r="P1" s="19" t="s">
        <v>37</v>
      </c>
      <c r="Q1" s="19" t="s">
        <v>38</v>
      </c>
    </row>
    <row r="2" spans="1:44" ht="120" x14ac:dyDescent="0.25">
      <c r="A2" s="9" t="s">
        <v>24</v>
      </c>
      <c r="B2" s="9" t="s">
        <v>18</v>
      </c>
      <c r="C2" s="9" t="s">
        <v>25</v>
      </c>
      <c r="D2" s="12"/>
      <c r="E2" s="9" t="s">
        <v>28</v>
      </c>
      <c r="F2" s="9" t="s">
        <v>29</v>
      </c>
      <c r="G2" s="14"/>
      <c r="I2" s="19" t="s">
        <v>34</v>
      </c>
      <c r="J2" s="3" t="s">
        <v>31</v>
      </c>
      <c r="K2" s="3" t="s">
        <v>33</v>
      </c>
      <c r="L2" t="s">
        <v>36</v>
      </c>
      <c r="P2" s="19" t="s">
        <v>34</v>
      </c>
      <c r="Q2" s="3" t="s">
        <v>8</v>
      </c>
      <c r="R2" s="3" t="s">
        <v>16</v>
      </c>
      <c r="S2" s="3" t="s">
        <v>25</v>
      </c>
      <c r="T2" s="3" t="s">
        <v>35</v>
      </c>
      <c r="U2" t="s">
        <v>36</v>
      </c>
      <c r="W2" t="s">
        <v>34</v>
      </c>
      <c r="X2" t="s">
        <v>8</v>
      </c>
      <c r="Y2" t="s">
        <v>16</v>
      </c>
      <c r="Z2" t="s">
        <v>25</v>
      </c>
      <c r="AA2" t="s">
        <v>35</v>
      </c>
      <c r="AB2" t="s">
        <v>36</v>
      </c>
      <c r="AC2" t="s">
        <v>53</v>
      </c>
      <c r="AD2" t="s">
        <v>40</v>
      </c>
      <c r="AF2" s="23" t="s">
        <v>41</v>
      </c>
      <c r="AG2" s="23" t="s">
        <v>42</v>
      </c>
      <c r="AH2" s="23" t="s">
        <v>43</v>
      </c>
      <c r="AI2" s="23" t="s">
        <v>44</v>
      </c>
      <c r="AJ2" s="23" t="s">
        <v>45</v>
      </c>
      <c r="AK2" s="23" t="s">
        <v>46</v>
      </c>
      <c r="AL2" s="23" t="s">
        <v>47</v>
      </c>
      <c r="AM2" s="23" t="s">
        <v>48</v>
      </c>
      <c r="AN2" s="23" t="s">
        <v>49</v>
      </c>
      <c r="AO2" s="23" t="s">
        <v>50</v>
      </c>
      <c r="AP2" s="23" t="s">
        <v>51</v>
      </c>
      <c r="AQ2" s="23" t="s">
        <v>52</v>
      </c>
    </row>
    <row r="3" spans="1:44" ht="30" x14ac:dyDescent="0.25">
      <c r="A3" s="9" t="s">
        <v>24</v>
      </c>
      <c r="B3" s="9" t="s">
        <v>17</v>
      </c>
      <c r="C3" s="9" t="s">
        <v>25</v>
      </c>
      <c r="D3" s="12"/>
      <c r="E3" s="9" t="s">
        <v>28</v>
      </c>
      <c r="F3" s="9" t="s">
        <v>29</v>
      </c>
      <c r="G3" s="14"/>
      <c r="I3" s="20" t="s">
        <v>21</v>
      </c>
      <c r="J3" s="22">
        <v>4</v>
      </c>
      <c r="K3" s="22">
        <v>3</v>
      </c>
      <c r="L3" s="21">
        <v>7</v>
      </c>
      <c r="P3" s="20" t="s">
        <v>21</v>
      </c>
      <c r="Q3" s="22">
        <v>6</v>
      </c>
      <c r="R3" s="22">
        <v>1</v>
      </c>
      <c r="S3" s="22">
        <v>1</v>
      </c>
      <c r="T3" s="22"/>
      <c r="U3" s="21">
        <v>8</v>
      </c>
      <c r="W3" t="s">
        <v>21</v>
      </c>
      <c r="X3">
        <v>6</v>
      </c>
      <c r="Y3">
        <v>1</v>
      </c>
      <c r="Z3">
        <v>1</v>
      </c>
      <c r="AB3">
        <v>8</v>
      </c>
      <c r="AC3">
        <f>X3+Y3+AA3</f>
        <v>7</v>
      </c>
      <c r="AD3">
        <f>Z3</f>
        <v>1</v>
      </c>
      <c r="AF3" s="23" t="s">
        <v>67</v>
      </c>
      <c r="AG3">
        <v>7</v>
      </c>
      <c r="AH3">
        <v>7</v>
      </c>
      <c r="AI3">
        <f>AG3-AH3</f>
        <v>0</v>
      </c>
      <c r="AJ3">
        <v>4</v>
      </c>
      <c r="AK3">
        <v>0</v>
      </c>
      <c r="AL3">
        <v>3</v>
      </c>
      <c r="AM3" s="24">
        <f>AH3/$AG3</f>
        <v>1</v>
      </c>
      <c r="AN3" s="24">
        <f t="shared" ref="AN3:AQ7" si="0">AI3/$AG3</f>
        <v>0</v>
      </c>
      <c r="AO3" s="24">
        <f t="shared" si="0"/>
        <v>0.5714285714285714</v>
      </c>
      <c r="AP3" s="24">
        <f t="shared" si="0"/>
        <v>0</v>
      </c>
      <c r="AQ3" s="24">
        <f t="shared" si="0"/>
        <v>0.42857142857142855</v>
      </c>
      <c r="AR3" s="24"/>
    </row>
    <row r="4" spans="1:44" ht="30" x14ac:dyDescent="0.25">
      <c r="A4" s="9" t="s">
        <v>24</v>
      </c>
      <c r="B4" s="9" t="s">
        <v>14</v>
      </c>
      <c r="C4" s="9" t="s">
        <v>25</v>
      </c>
      <c r="D4" s="12"/>
      <c r="E4" s="9" t="s">
        <v>28</v>
      </c>
      <c r="F4" s="9" t="s">
        <v>29</v>
      </c>
      <c r="G4" s="14"/>
      <c r="I4" s="20" t="s">
        <v>22</v>
      </c>
      <c r="J4" s="22">
        <v>1</v>
      </c>
      <c r="K4" s="22">
        <v>3</v>
      </c>
      <c r="L4" s="21">
        <v>4</v>
      </c>
      <c r="P4" s="20" t="s">
        <v>22</v>
      </c>
      <c r="Q4" s="22">
        <v>3</v>
      </c>
      <c r="R4" s="22">
        <v>1</v>
      </c>
      <c r="S4" s="22">
        <v>4</v>
      </c>
      <c r="T4" s="22"/>
      <c r="U4" s="21">
        <v>8</v>
      </c>
      <c r="W4" t="s">
        <v>22</v>
      </c>
      <c r="X4">
        <v>3</v>
      </c>
      <c r="Y4">
        <v>1</v>
      </c>
      <c r="Z4">
        <v>4</v>
      </c>
      <c r="AB4">
        <v>8</v>
      </c>
      <c r="AC4">
        <f t="shared" ref="AC4:AC7" si="1">X4+Y4+AA4</f>
        <v>4</v>
      </c>
      <c r="AD4">
        <f t="shared" ref="AD4:AD7" si="2">Z4</f>
        <v>4</v>
      </c>
      <c r="AF4" s="23" t="s">
        <v>68</v>
      </c>
      <c r="AG4">
        <v>4</v>
      </c>
      <c r="AH4">
        <v>4</v>
      </c>
      <c r="AI4">
        <f t="shared" ref="AI4:AI7" si="3">AG4-AH4</f>
        <v>0</v>
      </c>
      <c r="AJ4">
        <v>1</v>
      </c>
      <c r="AK4">
        <v>0</v>
      </c>
      <c r="AL4">
        <v>3</v>
      </c>
      <c r="AM4" s="24">
        <f t="shared" ref="AM4:AM7" si="4">AH4/$AG4</f>
        <v>1</v>
      </c>
      <c r="AN4" s="24">
        <f t="shared" si="0"/>
        <v>0</v>
      </c>
      <c r="AO4" s="24">
        <f t="shared" si="0"/>
        <v>0.25</v>
      </c>
      <c r="AP4" s="24">
        <f t="shared" si="0"/>
        <v>0</v>
      </c>
      <c r="AQ4" s="24">
        <f t="shared" si="0"/>
        <v>0.75</v>
      </c>
      <c r="AR4" s="24"/>
    </row>
    <row r="5" spans="1:44" ht="30" x14ac:dyDescent="0.25">
      <c r="A5" s="9" t="s">
        <v>24</v>
      </c>
      <c r="B5" s="9" t="s">
        <v>15</v>
      </c>
      <c r="C5" s="9" t="s">
        <v>25</v>
      </c>
      <c r="D5" s="12"/>
      <c r="E5" s="9" t="s">
        <v>28</v>
      </c>
      <c r="F5" s="9" t="s">
        <v>29</v>
      </c>
      <c r="G5" s="14"/>
      <c r="I5" s="20" t="s">
        <v>20</v>
      </c>
      <c r="J5" s="22">
        <v>4</v>
      </c>
      <c r="K5" s="22">
        <v>3</v>
      </c>
      <c r="L5" s="21">
        <v>7</v>
      </c>
      <c r="P5" s="20" t="s">
        <v>20</v>
      </c>
      <c r="Q5" s="22">
        <v>5</v>
      </c>
      <c r="R5" s="22">
        <v>2</v>
      </c>
      <c r="S5" s="22"/>
      <c r="T5" s="22">
        <v>1</v>
      </c>
      <c r="U5" s="21">
        <v>8</v>
      </c>
      <c r="W5" t="s">
        <v>20</v>
      </c>
      <c r="X5">
        <v>5</v>
      </c>
      <c r="Y5">
        <v>2</v>
      </c>
      <c r="AA5">
        <v>1</v>
      </c>
      <c r="AB5">
        <v>8</v>
      </c>
      <c r="AC5">
        <f t="shared" si="1"/>
        <v>8</v>
      </c>
      <c r="AD5">
        <f t="shared" si="2"/>
        <v>0</v>
      </c>
      <c r="AF5" s="23" t="s">
        <v>56</v>
      </c>
      <c r="AG5">
        <v>8</v>
      </c>
      <c r="AH5">
        <v>7</v>
      </c>
      <c r="AI5">
        <f t="shared" si="3"/>
        <v>1</v>
      </c>
      <c r="AJ5">
        <v>4</v>
      </c>
      <c r="AK5">
        <v>0</v>
      </c>
      <c r="AL5">
        <v>3</v>
      </c>
      <c r="AM5" s="24">
        <f t="shared" si="4"/>
        <v>0.875</v>
      </c>
      <c r="AN5" s="24">
        <f t="shared" si="0"/>
        <v>0.125</v>
      </c>
      <c r="AO5" s="24">
        <f t="shared" si="0"/>
        <v>0.5</v>
      </c>
      <c r="AP5" s="24">
        <f t="shared" si="0"/>
        <v>0</v>
      </c>
      <c r="AQ5" s="24">
        <f t="shared" si="0"/>
        <v>0.375</v>
      </c>
      <c r="AR5" s="24"/>
    </row>
    <row r="6" spans="1:44" ht="30" x14ac:dyDescent="0.25">
      <c r="A6" s="9" t="s">
        <v>24</v>
      </c>
      <c r="B6" s="9" t="s">
        <v>12</v>
      </c>
      <c r="C6" s="9" t="s">
        <v>8</v>
      </c>
      <c r="D6" s="12">
        <v>8.61</v>
      </c>
      <c r="E6" s="9" t="s">
        <v>28</v>
      </c>
      <c r="F6" s="9" t="s">
        <v>29</v>
      </c>
      <c r="G6" s="14"/>
      <c r="I6" s="20" t="s">
        <v>19</v>
      </c>
      <c r="J6" s="22">
        <v>3</v>
      </c>
      <c r="K6" s="22">
        <v>3</v>
      </c>
      <c r="L6" s="21">
        <v>6</v>
      </c>
      <c r="P6" s="20" t="s">
        <v>19</v>
      </c>
      <c r="Q6" s="22">
        <v>6</v>
      </c>
      <c r="R6" s="22">
        <v>1</v>
      </c>
      <c r="S6" s="22">
        <v>1</v>
      </c>
      <c r="T6" s="22"/>
      <c r="U6" s="21">
        <v>8</v>
      </c>
      <c r="W6" t="s">
        <v>19</v>
      </c>
      <c r="X6">
        <v>6</v>
      </c>
      <c r="Y6">
        <v>1</v>
      </c>
      <c r="Z6">
        <v>1</v>
      </c>
      <c r="AB6">
        <v>8</v>
      </c>
      <c r="AC6">
        <f t="shared" si="1"/>
        <v>7</v>
      </c>
      <c r="AD6">
        <f t="shared" si="2"/>
        <v>1</v>
      </c>
      <c r="AF6" s="23" t="s">
        <v>69</v>
      </c>
      <c r="AG6">
        <v>7</v>
      </c>
      <c r="AH6">
        <v>6</v>
      </c>
      <c r="AI6">
        <f t="shared" si="3"/>
        <v>1</v>
      </c>
      <c r="AJ6">
        <v>3</v>
      </c>
      <c r="AK6">
        <v>0</v>
      </c>
      <c r="AL6">
        <v>3</v>
      </c>
      <c r="AM6" s="24">
        <f t="shared" si="4"/>
        <v>0.8571428571428571</v>
      </c>
      <c r="AN6" s="24">
        <f t="shared" si="0"/>
        <v>0.14285714285714285</v>
      </c>
      <c r="AO6" s="24">
        <f t="shared" si="0"/>
        <v>0.42857142857142855</v>
      </c>
      <c r="AP6" s="24">
        <f t="shared" si="0"/>
        <v>0</v>
      </c>
      <c r="AQ6" s="24">
        <f t="shared" si="0"/>
        <v>0.42857142857142855</v>
      </c>
      <c r="AR6" s="24"/>
    </row>
    <row r="7" spans="1:44" ht="30" x14ac:dyDescent="0.25">
      <c r="A7" s="9" t="s">
        <v>24</v>
      </c>
      <c r="B7" s="9" t="s">
        <v>13</v>
      </c>
      <c r="C7" s="9" t="s">
        <v>8</v>
      </c>
      <c r="D7" s="12">
        <v>2.72</v>
      </c>
      <c r="E7" s="9" t="s">
        <v>28</v>
      </c>
      <c r="F7" s="9" t="s">
        <v>29</v>
      </c>
      <c r="G7" s="14"/>
      <c r="I7" s="20" t="s">
        <v>36</v>
      </c>
      <c r="J7" s="22">
        <v>12</v>
      </c>
      <c r="K7" s="22">
        <v>12</v>
      </c>
      <c r="L7" s="21">
        <v>24</v>
      </c>
      <c r="P7" s="20" t="s">
        <v>36</v>
      </c>
      <c r="Q7" s="22">
        <v>20</v>
      </c>
      <c r="R7" s="22">
        <v>5</v>
      </c>
      <c r="S7" s="22">
        <v>6</v>
      </c>
      <c r="T7" s="22">
        <v>1</v>
      </c>
      <c r="U7" s="21">
        <v>32</v>
      </c>
      <c r="W7" t="s">
        <v>36</v>
      </c>
      <c r="X7">
        <v>20</v>
      </c>
      <c r="Y7">
        <v>5</v>
      </c>
      <c r="Z7">
        <v>6</v>
      </c>
      <c r="AA7">
        <v>1</v>
      </c>
      <c r="AB7">
        <v>32</v>
      </c>
      <c r="AC7">
        <f t="shared" si="1"/>
        <v>26</v>
      </c>
      <c r="AD7">
        <f t="shared" si="2"/>
        <v>6</v>
      </c>
      <c r="AF7" s="23" t="s">
        <v>58</v>
      </c>
      <c r="AG7">
        <f>SUM(AG3:AG6)</f>
        <v>26</v>
      </c>
      <c r="AH7">
        <f t="shared" ref="AH7:AJ7" si="5">SUM(AH3:AH6)</f>
        <v>24</v>
      </c>
      <c r="AI7">
        <f t="shared" si="3"/>
        <v>2</v>
      </c>
      <c r="AJ7">
        <f t="shared" si="5"/>
        <v>12</v>
      </c>
      <c r="AK7">
        <f>SUM(AK3:AK6)</f>
        <v>0</v>
      </c>
      <c r="AL7">
        <f>SUM(AL3:AL6)</f>
        <v>12</v>
      </c>
      <c r="AM7" s="24">
        <f t="shared" si="4"/>
        <v>0.92307692307692313</v>
      </c>
      <c r="AN7" s="24">
        <f t="shared" si="0"/>
        <v>7.6923076923076927E-2</v>
      </c>
      <c r="AO7" s="24">
        <f>AJ7/$AG7</f>
        <v>0.46153846153846156</v>
      </c>
      <c r="AP7" s="24">
        <f>AK7/$AG7</f>
        <v>0</v>
      </c>
      <c r="AQ7" s="24">
        <f t="shared" si="0"/>
        <v>0.46153846153846156</v>
      </c>
      <c r="AR7" s="24"/>
    </row>
    <row r="8" spans="1:44" x14ac:dyDescent="0.25">
      <c r="A8" s="9" t="s">
        <v>24</v>
      </c>
      <c r="B8" s="9" t="s">
        <v>11</v>
      </c>
      <c r="C8" s="9" t="s">
        <v>8</v>
      </c>
      <c r="D8" s="12">
        <v>21</v>
      </c>
      <c r="E8" s="9" t="s">
        <v>28</v>
      </c>
      <c r="F8" s="9" t="s">
        <v>29</v>
      </c>
      <c r="G8" s="14"/>
    </row>
    <row r="9" spans="1:44" x14ac:dyDescent="0.25">
      <c r="A9" s="9" t="s">
        <v>24</v>
      </c>
      <c r="B9" s="9" t="s">
        <v>7</v>
      </c>
      <c r="C9" s="9" t="s">
        <v>25</v>
      </c>
      <c r="D9" s="12"/>
      <c r="E9" s="9" t="s">
        <v>28</v>
      </c>
      <c r="F9" s="9" t="s">
        <v>29</v>
      </c>
      <c r="G9" s="14"/>
    </row>
    <row r="10" spans="1:44" x14ac:dyDescent="0.25">
      <c r="A10" s="6" t="s">
        <v>27</v>
      </c>
      <c r="B10" s="6" t="s">
        <v>18</v>
      </c>
      <c r="C10" s="6"/>
      <c r="D10" s="11">
        <v>724</v>
      </c>
      <c r="E10" s="6" t="s">
        <v>28</v>
      </c>
      <c r="F10" s="6" t="s">
        <v>29</v>
      </c>
      <c r="G10" s="13"/>
    </row>
    <row r="11" spans="1:44" x14ac:dyDescent="0.25">
      <c r="A11" s="6" t="s">
        <v>27</v>
      </c>
      <c r="B11" s="6" t="s">
        <v>17</v>
      </c>
      <c r="C11" s="6" t="s">
        <v>8</v>
      </c>
      <c r="D11" s="11">
        <v>2.37</v>
      </c>
      <c r="E11" s="6" t="s">
        <v>28</v>
      </c>
      <c r="F11" s="6" t="s">
        <v>29</v>
      </c>
      <c r="G11" s="13"/>
    </row>
    <row r="12" spans="1:44" x14ac:dyDescent="0.25">
      <c r="A12" s="6" t="s">
        <v>27</v>
      </c>
      <c r="B12" s="6" t="s">
        <v>14</v>
      </c>
      <c r="C12" s="6" t="s">
        <v>25</v>
      </c>
      <c r="D12" s="11"/>
      <c r="E12" s="6" t="s">
        <v>28</v>
      </c>
      <c r="F12" s="6" t="s">
        <v>29</v>
      </c>
      <c r="G12" s="13"/>
    </row>
    <row r="13" spans="1:44" x14ac:dyDescent="0.25">
      <c r="A13" s="6" t="s">
        <v>27</v>
      </c>
      <c r="B13" s="6" t="s">
        <v>15</v>
      </c>
      <c r="C13" s="6" t="s">
        <v>8</v>
      </c>
      <c r="D13" s="11">
        <v>1.6</v>
      </c>
      <c r="E13" s="6" t="s">
        <v>28</v>
      </c>
      <c r="F13" s="6" t="s">
        <v>29</v>
      </c>
      <c r="G13" s="13"/>
    </row>
    <row r="14" spans="1:44" x14ac:dyDescent="0.25">
      <c r="A14" s="6" t="s">
        <v>27</v>
      </c>
      <c r="B14" s="6" t="s">
        <v>12</v>
      </c>
      <c r="C14" s="6" t="s">
        <v>8</v>
      </c>
      <c r="D14" s="11">
        <v>10.7</v>
      </c>
      <c r="E14" s="6" t="s">
        <v>28</v>
      </c>
      <c r="F14" s="6" t="s">
        <v>29</v>
      </c>
      <c r="G14" s="13" t="s">
        <v>32</v>
      </c>
    </row>
    <row r="15" spans="1:44" x14ac:dyDescent="0.25">
      <c r="A15" s="6" t="s">
        <v>27</v>
      </c>
      <c r="B15" s="6" t="s">
        <v>13</v>
      </c>
      <c r="C15" s="6" t="s">
        <v>8</v>
      </c>
      <c r="D15" s="11">
        <v>2.4500000000000002</v>
      </c>
      <c r="E15" s="6" t="s">
        <v>28</v>
      </c>
      <c r="F15" s="6" t="s">
        <v>29</v>
      </c>
      <c r="G15" s="13" t="s">
        <v>32</v>
      </c>
    </row>
    <row r="16" spans="1:44" x14ac:dyDescent="0.25">
      <c r="A16" s="6" t="s">
        <v>27</v>
      </c>
      <c r="B16" s="6" t="s">
        <v>11</v>
      </c>
      <c r="C16" s="6" t="s">
        <v>8</v>
      </c>
      <c r="D16" s="11">
        <v>23.2</v>
      </c>
      <c r="E16" s="6" t="s">
        <v>28</v>
      </c>
      <c r="F16" s="6" t="s">
        <v>29</v>
      </c>
      <c r="G16" s="13" t="s">
        <v>32</v>
      </c>
    </row>
    <row r="17" spans="1:7" x14ac:dyDescent="0.25">
      <c r="A17" s="6" t="s">
        <v>27</v>
      </c>
      <c r="B17" s="6" t="s">
        <v>7</v>
      </c>
      <c r="C17" s="6" t="s">
        <v>16</v>
      </c>
      <c r="D17" s="11">
        <v>2.93</v>
      </c>
      <c r="E17" s="6" t="s">
        <v>28</v>
      </c>
      <c r="F17" s="6" t="s">
        <v>29</v>
      </c>
      <c r="G17" s="13"/>
    </row>
    <row r="18" spans="1:7" x14ac:dyDescent="0.25">
      <c r="A18" t="s">
        <v>21</v>
      </c>
      <c r="B18" t="s">
        <v>18</v>
      </c>
      <c r="C18" t="s">
        <v>8</v>
      </c>
      <c r="D18" s="10">
        <v>276</v>
      </c>
      <c r="E18" t="s">
        <v>28</v>
      </c>
      <c r="F18" t="s">
        <v>29</v>
      </c>
      <c r="G18" s="3" t="s">
        <v>31</v>
      </c>
    </row>
    <row r="19" spans="1:7" x14ac:dyDescent="0.25">
      <c r="A19" t="s">
        <v>21</v>
      </c>
      <c r="B19" t="s">
        <v>17</v>
      </c>
      <c r="C19" t="s">
        <v>16</v>
      </c>
      <c r="D19" s="10">
        <v>1.41</v>
      </c>
      <c r="E19" t="s">
        <v>28</v>
      </c>
      <c r="F19" t="s">
        <v>29</v>
      </c>
      <c r="G19" s="3" t="s">
        <v>31</v>
      </c>
    </row>
    <row r="20" spans="1:7" x14ac:dyDescent="0.25">
      <c r="A20" t="s">
        <v>21</v>
      </c>
      <c r="B20" t="s">
        <v>14</v>
      </c>
      <c r="C20" t="s">
        <v>25</v>
      </c>
      <c r="E20" t="s">
        <v>28</v>
      </c>
      <c r="F20" t="s">
        <v>29</v>
      </c>
    </row>
    <row r="21" spans="1:7" x14ac:dyDescent="0.25">
      <c r="A21" t="s">
        <v>21</v>
      </c>
      <c r="B21" t="s">
        <v>15</v>
      </c>
      <c r="C21" t="s">
        <v>8</v>
      </c>
      <c r="D21" s="10">
        <v>1.49</v>
      </c>
      <c r="E21" t="s">
        <v>28</v>
      </c>
      <c r="F21" t="s">
        <v>29</v>
      </c>
      <c r="G21" s="3" t="s">
        <v>31</v>
      </c>
    </row>
    <row r="22" spans="1:7" x14ac:dyDescent="0.25">
      <c r="A22" t="s">
        <v>21</v>
      </c>
      <c r="B22" t="s">
        <v>12</v>
      </c>
      <c r="C22" t="s">
        <v>8</v>
      </c>
      <c r="D22" s="10">
        <v>10.6</v>
      </c>
      <c r="E22" t="s">
        <v>28</v>
      </c>
      <c r="F22" t="s">
        <v>29</v>
      </c>
      <c r="G22" s="3" t="s">
        <v>33</v>
      </c>
    </row>
    <row r="23" spans="1:7" x14ac:dyDescent="0.25">
      <c r="A23" t="s">
        <v>21</v>
      </c>
      <c r="B23" t="s">
        <v>13</v>
      </c>
      <c r="C23" t="s">
        <v>8</v>
      </c>
      <c r="D23" s="10">
        <v>2.68</v>
      </c>
      <c r="E23" t="s">
        <v>28</v>
      </c>
      <c r="F23" t="s">
        <v>29</v>
      </c>
      <c r="G23" s="3" t="s">
        <v>33</v>
      </c>
    </row>
    <row r="24" spans="1:7" x14ac:dyDescent="0.25">
      <c r="A24" t="s">
        <v>21</v>
      </c>
      <c r="B24" t="s">
        <v>11</v>
      </c>
      <c r="C24" t="s">
        <v>8</v>
      </c>
      <c r="D24" s="10">
        <v>17.899999999999999</v>
      </c>
      <c r="E24" t="s">
        <v>28</v>
      </c>
      <c r="F24" t="s">
        <v>29</v>
      </c>
      <c r="G24" s="3" t="s">
        <v>33</v>
      </c>
    </row>
    <row r="25" spans="1:7" x14ac:dyDescent="0.25">
      <c r="A25" t="s">
        <v>21</v>
      </c>
      <c r="B25" t="s">
        <v>7</v>
      </c>
      <c r="C25" t="s">
        <v>8</v>
      </c>
      <c r="D25" s="10">
        <v>1.85</v>
      </c>
      <c r="E25" t="s">
        <v>28</v>
      </c>
      <c r="F25" t="s">
        <v>29</v>
      </c>
      <c r="G25" s="3" t="s">
        <v>31</v>
      </c>
    </row>
    <row r="26" spans="1:7" x14ac:dyDescent="0.25">
      <c r="A26" t="s">
        <v>22</v>
      </c>
      <c r="B26" t="s">
        <v>18</v>
      </c>
      <c r="C26" t="s">
        <v>8</v>
      </c>
      <c r="D26" s="10">
        <v>393</v>
      </c>
      <c r="E26" t="s">
        <v>28</v>
      </c>
      <c r="F26" t="s">
        <v>29</v>
      </c>
      <c r="G26" s="3" t="s">
        <v>31</v>
      </c>
    </row>
    <row r="27" spans="1:7" x14ac:dyDescent="0.25">
      <c r="A27" t="s">
        <v>22</v>
      </c>
      <c r="B27" t="s">
        <v>17</v>
      </c>
      <c r="C27" t="s">
        <v>25</v>
      </c>
      <c r="E27" t="s">
        <v>28</v>
      </c>
      <c r="F27" t="s">
        <v>29</v>
      </c>
    </row>
    <row r="28" spans="1:7" x14ac:dyDescent="0.25">
      <c r="A28" t="s">
        <v>22</v>
      </c>
      <c r="B28" t="s">
        <v>14</v>
      </c>
      <c r="C28" t="s">
        <v>25</v>
      </c>
      <c r="E28" t="s">
        <v>28</v>
      </c>
      <c r="F28" t="s">
        <v>29</v>
      </c>
    </row>
    <row r="29" spans="1:7" x14ac:dyDescent="0.25">
      <c r="A29" t="s">
        <v>22</v>
      </c>
      <c r="B29" t="s">
        <v>15</v>
      </c>
      <c r="C29" t="s">
        <v>25</v>
      </c>
      <c r="E29" t="s">
        <v>28</v>
      </c>
      <c r="F29" t="s">
        <v>29</v>
      </c>
    </row>
    <row r="30" spans="1:7" x14ac:dyDescent="0.25">
      <c r="A30" t="s">
        <v>22</v>
      </c>
      <c r="B30" t="s">
        <v>12</v>
      </c>
      <c r="C30" t="s">
        <v>8</v>
      </c>
      <c r="D30" s="10">
        <v>8.5</v>
      </c>
      <c r="E30" t="s">
        <v>28</v>
      </c>
      <c r="F30" t="s">
        <v>29</v>
      </c>
      <c r="G30" s="3" t="s">
        <v>33</v>
      </c>
    </row>
    <row r="31" spans="1:7" x14ac:dyDescent="0.25">
      <c r="A31" t="s">
        <v>22</v>
      </c>
      <c r="B31" t="s">
        <v>13</v>
      </c>
      <c r="C31" t="s">
        <v>16</v>
      </c>
      <c r="D31" s="10">
        <v>3.18</v>
      </c>
      <c r="E31" t="s">
        <v>28</v>
      </c>
      <c r="F31" t="s">
        <v>29</v>
      </c>
      <c r="G31" s="3" t="s">
        <v>33</v>
      </c>
    </row>
    <row r="32" spans="1:7" x14ac:dyDescent="0.25">
      <c r="A32" t="s">
        <v>22</v>
      </c>
      <c r="B32" t="s">
        <v>11</v>
      </c>
      <c r="C32" t="s">
        <v>8</v>
      </c>
      <c r="D32" s="10">
        <v>17.8</v>
      </c>
      <c r="E32" t="s">
        <v>28</v>
      </c>
      <c r="F32" t="s">
        <v>29</v>
      </c>
      <c r="G32" s="3" t="s">
        <v>33</v>
      </c>
    </row>
    <row r="33" spans="1:7" x14ac:dyDescent="0.25">
      <c r="A33" t="s">
        <v>22</v>
      </c>
      <c r="B33" t="s">
        <v>7</v>
      </c>
      <c r="C33" t="s">
        <v>25</v>
      </c>
      <c r="E33" t="s">
        <v>28</v>
      </c>
      <c r="F33" t="s">
        <v>29</v>
      </c>
    </row>
    <row r="34" spans="1:7" x14ac:dyDescent="0.25">
      <c r="A34" t="s">
        <v>20</v>
      </c>
      <c r="B34" t="s">
        <v>18</v>
      </c>
      <c r="D34" s="10">
        <v>1090</v>
      </c>
      <c r="E34" t="s">
        <v>28</v>
      </c>
      <c r="F34" t="s">
        <v>29</v>
      </c>
      <c r="G34" s="3" t="s">
        <v>31</v>
      </c>
    </row>
    <row r="35" spans="1:7" x14ac:dyDescent="0.25">
      <c r="A35" t="s">
        <v>20</v>
      </c>
      <c r="B35" t="s">
        <v>17</v>
      </c>
      <c r="C35" t="s">
        <v>8</v>
      </c>
      <c r="D35" s="10">
        <v>2.41</v>
      </c>
      <c r="E35" t="s">
        <v>28</v>
      </c>
      <c r="F35" t="s">
        <v>29</v>
      </c>
      <c r="G35" s="3" t="s">
        <v>31</v>
      </c>
    </row>
    <row r="36" spans="1:7" x14ac:dyDescent="0.25">
      <c r="A36" t="s">
        <v>20</v>
      </c>
      <c r="B36" t="s">
        <v>14</v>
      </c>
      <c r="C36" t="s">
        <v>16</v>
      </c>
      <c r="D36" s="10">
        <v>3.43</v>
      </c>
      <c r="E36" t="s">
        <v>28</v>
      </c>
      <c r="F36" t="s">
        <v>29</v>
      </c>
    </row>
    <row r="37" spans="1:7" x14ac:dyDescent="0.25">
      <c r="A37" t="s">
        <v>20</v>
      </c>
      <c r="B37" t="s">
        <v>15</v>
      </c>
      <c r="C37" t="s">
        <v>8</v>
      </c>
      <c r="D37" s="10">
        <v>4.18</v>
      </c>
      <c r="E37" t="s">
        <v>28</v>
      </c>
      <c r="F37" t="s">
        <v>29</v>
      </c>
      <c r="G37" s="3" t="s">
        <v>31</v>
      </c>
    </row>
    <row r="38" spans="1:7" x14ac:dyDescent="0.25">
      <c r="A38" t="s">
        <v>20</v>
      </c>
      <c r="B38" t="s">
        <v>12</v>
      </c>
      <c r="C38" t="s">
        <v>8</v>
      </c>
      <c r="D38" s="10">
        <v>29.5</v>
      </c>
      <c r="E38" t="s">
        <v>28</v>
      </c>
      <c r="F38" t="s">
        <v>29</v>
      </c>
      <c r="G38" s="3" t="s">
        <v>33</v>
      </c>
    </row>
    <row r="39" spans="1:7" x14ac:dyDescent="0.25">
      <c r="A39" t="s">
        <v>20</v>
      </c>
      <c r="B39" t="s">
        <v>13</v>
      </c>
      <c r="C39" t="s">
        <v>8</v>
      </c>
      <c r="D39" s="10">
        <v>8.7899999999999991</v>
      </c>
      <c r="E39" t="s">
        <v>28</v>
      </c>
      <c r="F39" t="s">
        <v>29</v>
      </c>
      <c r="G39" s="3" t="s">
        <v>33</v>
      </c>
    </row>
    <row r="40" spans="1:7" x14ac:dyDescent="0.25">
      <c r="A40" t="s">
        <v>20</v>
      </c>
      <c r="B40" t="s">
        <v>11</v>
      </c>
      <c r="C40" t="s">
        <v>8</v>
      </c>
      <c r="D40" s="10">
        <v>42.4</v>
      </c>
      <c r="E40" t="s">
        <v>28</v>
      </c>
      <c r="F40" t="s">
        <v>29</v>
      </c>
      <c r="G40" s="3" t="s">
        <v>33</v>
      </c>
    </row>
    <row r="41" spans="1:7" x14ac:dyDescent="0.25">
      <c r="A41" t="s">
        <v>20</v>
      </c>
      <c r="B41" t="s">
        <v>7</v>
      </c>
      <c r="C41" t="s">
        <v>16</v>
      </c>
      <c r="D41" s="10">
        <v>2.64</v>
      </c>
      <c r="E41" t="s">
        <v>28</v>
      </c>
      <c r="F41" t="s">
        <v>29</v>
      </c>
      <c r="G41" s="3" t="s">
        <v>31</v>
      </c>
    </row>
    <row r="42" spans="1:7" x14ac:dyDescent="0.25">
      <c r="A42" t="s">
        <v>19</v>
      </c>
      <c r="B42" t="s">
        <v>18</v>
      </c>
      <c r="C42" t="s">
        <v>8</v>
      </c>
      <c r="D42" s="10">
        <v>488</v>
      </c>
      <c r="E42" t="s">
        <v>28</v>
      </c>
      <c r="F42" t="s">
        <v>29</v>
      </c>
      <c r="G42" s="3" t="s">
        <v>31</v>
      </c>
    </row>
    <row r="43" spans="1:7" x14ac:dyDescent="0.25">
      <c r="A43" t="s">
        <v>19</v>
      </c>
      <c r="B43" t="s">
        <v>17</v>
      </c>
      <c r="C43" t="s">
        <v>8</v>
      </c>
      <c r="D43" s="10">
        <v>3.25</v>
      </c>
      <c r="E43" t="s">
        <v>28</v>
      </c>
      <c r="F43" t="s">
        <v>29</v>
      </c>
      <c r="G43" s="3" t="s">
        <v>31</v>
      </c>
    </row>
    <row r="44" spans="1:7" x14ac:dyDescent="0.25">
      <c r="A44" t="s">
        <v>19</v>
      </c>
      <c r="B44" t="s">
        <v>14</v>
      </c>
      <c r="C44" t="s">
        <v>8</v>
      </c>
      <c r="D44" s="10">
        <v>5.34</v>
      </c>
      <c r="E44" t="s">
        <v>28</v>
      </c>
      <c r="F44" t="s">
        <v>29</v>
      </c>
    </row>
    <row r="45" spans="1:7" x14ac:dyDescent="0.25">
      <c r="A45" t="s">
        <v>19</v>
      </c>
      <c r="B45" t="s">
        <v>15</v>
      </c>
      <c r="C45" t="s">
        <v>16</v>
      </c>
      <c r="D45" s="10">
        <v>3.32</v>
      </c>
      <c r="E45" t="s">
        <v>28</v>
      </c>
      <c r="F45" t="s">
        <v>29</v>
      </c>
      <c r="G45" s="3" t="s">
        <v>31</v>
      </c>
    </row>
    <row r="46" spans="1:7" x14ac:dyDescent="0.25">
      <c r="A46" t="s">
        <v>19</v>
      </c>
      <c r="B46" t="s">
        <v>12</v>
      </c>
      <c r="C46" t="s">
        <v>8</v>
      </c>
      <c r="D46" s="10">
        <v>37.6</v>
      </c>
      <c r="E46" t="s">
        <v>28</v>
      </c>
      <c r="F46" t="s">
        <v>29</v>
      </c>
      <c r="G46" s="3" t="s">
        <v>33</v>
      </c>
    </row>
    <row r="47" spans="1:7" x14ac:dyDescent="0.25">
      <c r="A47" t="s">
        <v>19</v>
      </c>
      <c r="B47" t="s">
        <v>13</v>
      </c>
      <c r="C47" t="s">
        <v>8</v>
      </c>
      <c r="D47" s="10">
        <v>8.07</v>
      </c>
      <c r="E47" t="s">
        <v>28</v>
      </c>
      <c r="F47" t="s">
        <v>29</v>
      </c>
      <c r="G47" s="3" t="s">
        <v>33</v>
      </c>
    </row>
    <row r="48" spans="1:7" x14ac:dyDescent="0.25">
      <c r="A48" t="s">
        <v>19</v>
      </c>
      <c r="B48" t="s">
        <v>11</v>
      </c>
      <c r="C48" t="s">
        <v>8</v>
      </c>
      <c r="D48" s="10">
        <v>40.700000000000003</v>
      </c>
      <c r="E48" t="s">
        <v>28</v>
      </c>
      <c r="F48" t="s">
        <v>29</v>
      </c>
      <c r="G48" s="3" t="s">
        <v>33</v>
      </c>
    </row>
    <row r="49" spans="1:6" x14ac:dyDescent="0.25">
      <c r="A49" t="s">
        <v>19</v>
      </c>
      <c r="B49" t="s">
        <v>7</v>
      </c>
      <c r="C49" t="s">
        <v>25</v>
      </c>
      <c r="E49" t="s">
        <v>28</v>
      </c>
      <c r="F49" t="s">
        <v>29</v>
      </c>
    </row>
  </sheetData>
  <sortState ref="A2:G49">
    <sortCondition ref="A2:A49"/>
  </sortState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topLeftCell="I1" zoomScale="70" zoomScaleNormal="70" workbookViewId="0">
      <selection activeCell="AI23" sqref="AI23"/>
    </sheetView>
  </sheetViews>
  <sheetFormatPr defaultRowHeight="15" x14ac:dyDescent="0.25"/>
  <cols>
    <col min="1" max="1" width="14.42578125" customWidth="1"/>
    <col min="2" max="2" width="17.85546875" customWidth="1"/>
  </cols>
  <sheetData>
    <row r="1" spans="1:13" s="27" customFormat="1" ht="120" x14ac:dyDescent="0.25">
      <c r="A1" s="23" t="s">
        <v>41</v>
      </c>
      <c r="B1" s="23" t="s">
        <v>59</v>
      </c>
      <c r="C1" s="23" t="s">
        <v>42</v>
      </c>
      <c r="D1" s="23" t="s">
        <v>43</v>
      </c>
      <c r="E1" s="23" t="s">
        <v>44</v>
      </c>
      <c r="F1" s="23" t="s">
        <v>45</v>
      </c>
      <c r="G1" s="23" t="s">
        <v>46</v>
      </c>
      <c r="H1" s="23" t="s">
        <v>47</v>
      </c>
      <c r="I1" s="23" t="s">
        <v>48</v>
      </c>
      <c r="J1" s="23" t="s">
        <v>49</v>
      </c>
      <c r="K1" s="23" t="s">
        <v>50</v>
      </c>
      <c r="L1" s="23" t="s">
        <v>51</v>
      </c>
      <c r="M1" s="23" t="s">
        <v>60</v>
      </c>
    </row>
    <row r="2" spans="1:13" ht="30" x14ac:dyDescent="0.25">
      <c r="A2" s="69" t="s">
        <v>110</v>
      </c>
      <c r="B2" s="23" t="s">
        <v>72</v>
      </c>
      <c r="C2" s="25">
        <v>32</v>
      </c>
      <c r="D2" s="25">
        <v>32</v>
      </c>
      <c r="E2" s="25">
        <v>0</v>
      </c>
      <c r="F2" s="25">
        <v>28</v>
      </c>
      <c r="G2" s="25">
        <v>0</v>
      </c>
      <c r="H2" s="25">
        <v>4</v>
      </c>
      <c r="I2" s="26">
        <v>1</v>
      </c>
      <c r="J2" s="26">
        <v>0</v>
      </c>
      <c r="K2" s="26">
        <v>0.875</v>
      </c>
      <c r="L2" s="26">
        <v>0</v>
      </c>
      <c r="M2" s="26">
        <v>0.125</v>
      </c>
    </row>
    <row r="3" spans="1:13" ht="30" x14ac:dyDescent="0.25">
      <c r="A3" s="70"/>
      <c r="B3" s="23" t="s">
        <v>71</v>
      </c>
      <c r="C3" s="25">
        <v>26</v>
      </c>
      <c r="D3" s="25">
        <v>24</v>
      </c>
      <c r="E3" s="25">
        <v>2</v>
      </c>
      <c r="F3" s="25">
        <v>12</v>
      </c>
      <c r="G3" s="25">
        <v>0</v>
      </c>
      <c r="H3" s="25">
        <v>12</v>
      </c>
      <c r="I3" s="26">
        <v>0.92307692307692313</v>
      </c>
      <c r="J3" s="26">
        <v>7.6923076923076927E-2</v>
      </c>
      <c r="K3" s="26">
        <v>0.46153846153846156</v>
      </c>
      <c r="L3" s="26">
        <v>0</v>
      </c>
      <c r="M3" s="26">
        <v>0.46153846153846156</v>
      </c>
    </row>
    <row r="4" spans="1:13" ht="30" x14ac:dyDescent="0.25">
      <c r="A4" s="69" t="s">
        <v>63</v>
      </c>
      <c r="B4" s="23" t="s">
        <v>74</v>
      </c>
      <c r="C4" s="25">
        <v>8</v>
      </c>
      <c r="D4" s="25">
        <v>8</v>
      </c>
      <c r="E4" s="25">
        <v>0</v>
      </c>
      <c r="F4" s="25">
        <v>7</v>
      </c>
      <c r="G4" s="25">
        <v>0</v>
      </c>
      <c r="H4" s="25">
        <v>1</v>
      </c>
      <c r="I4" s="26">
        <v>1</v>
      </c>
      <c r="J4" s="26">
        <v>0</v>
      </c>
      <c r="K4" s="26">
        <v>0.875</v>
      </c>
      <c r="L4" s="26">
        <v>0</v>
      </c>
      <c r="M4" s="26">
        <v>0.125</v>
      </c>
    </row>
    <row r="5" spans="1:13" ht="30" x14ac:dyDescent="0.25">
      <c r="A5" s="70"/>
      <c r="B5" s="23" t="s">
        <v>73</v>
      </c>
      <c r="C5" s="25">
        <v>7</v>
      </c>
      <c r="D5" s="25">
        <v>7</v>
      </c>
      <c r="E5" s="25">
        <v>0</v>
      </c>
      <c r="F5" s="25">
        <v>4</v>
      </c>
      <c r="G5" s="25">
        <v>0</v>
      </c>
      <c r="H5" s="25">
        <v>3</v>
      </c>
      <c r="I5" s="26">
        <v>1</v>
      </c>
      <c r="J5" s="26">
        <v>0</v>
      </c>
      <c r="K5" s="26">
        <v>0.5714285714285714</v>
      </c>
      <c r="L5" s="26">
        <v>0</v>
      </c>
      <c r="M5" s="26">
        <v>0.42857142857142855</v>
      </c>
    </row>
    <row r="6" spans="1:13" ht="30" x14ac:dyDescent="0.25">
      <c r="A6" s="69" t="s">
        <v>64</v>
      </c>
      <c r="B6" s="23" t="s">
        <v>74</v>
      </c>
      <c r="C6" s="25">
        <v>8</v>
      </c>
      <c r="D6" s="25">
        <v>8</v>
      </c>
      <c r="E6" s="25">
        <v>0</v>
      </c>
      <c r="F6" s="25">
        <v>7</v>
      </c>
      <c r="G6" s="25">
        <v>0</v>
      </c>
      <c r="H6" s="25">
        <v>1</v>
      </c>
      <c r="I6" s="26">
        <v>1</v>
      </c>
      <c r="J6" s="26">
        <v>0</v>
      </c>
      <c r="K6" s="26">
        <v>0.875</v>
      </c>
      <c r="L6" s="26">
        <v>0</v>
      </c>
      <c r="M6" s="26">
        <v>0.125</v>
      </c>
    </row>
    <row r="7" spans="1:13" ht="30" x14ac:dyDescent="0.25">
      <c r="A7" s="70"/>
      <c r="B7" s="23" t="s">
        <v>62</v>
      </c>
      <c r="C7" s="25">
        <v>4</v>
      </c>
      <c r="D7" s="25">
        <v>4</v>
      </c>
      <c r="E7" s="25">
        <v>0</v>
      </c>
      <c r="F7" s="25">
        <v>1</v>
      </c>
      <c r="G7" s="25">
        <v>0</v>
      </c>
      <c r="H7" s="25">
        <v>3</v>
      </c>
      <c r="I7" s="26">
        <v>1</v>
      </c>
      <c r="J7" s="26">
        <v>0</v>
      </c>
      <c r="K7" s="26">
        <v>0.25</v>
      </c>
      <c r="L7" s="26">
        <v>0</v>
      </c>
      <c r="M7" s="26">
        <v>0.75</v>
      </c>
    </row>
    <row r="8" spans="1:13" ht="30" x14ac:dyDescent="0.25">
      <c r="A8" s="69" t="s">
        <v>65</v>
      </c>
      <c r="B8" s="23" t="s">
        <v>74</v>
      </c>
      <c r="C8" s="25">
        <v>8</v>
      </c>
      <c r="D8" s="25">
        <v>8</v>
      </c>
      <c r="E8" s="25">
        <v>0</v>
      </c>
      <c r="F8" s="25">
        <v>7</v>
      </c>
      <c r="G8" s="25">
        <v>0</v>
      </c>
      <c r="H8" s="25">
        <v>1</v>
      </c>
      <c r="I8" s="26">
        <v>1</v>
      </c>
      <c r="J8" s="26">
        <v>0</v>
      </c>
      <c r="K8" s="26">
        <v>0.875</v>
      </c>
      <c r="L8" s="26">
        <v>0</v>
      </c>
      <c r="M8" s="26">
        <v>0.125</v>
      </c>
    </row>
    <row r="9" spans="1:13" ht="30" x14ac:dyDescent="0.25">
      <c r="A9" s="70"/>
      <c r="B9" s="23" t="s">
        <v>75</v>
      </c>
      <c r="C9" s="25">
        <v>8</v>
      </c>
      <c r="D9" s="25">
        <v>7</v>
      </c>
      <c r="E9" s="25">
        <v>1</v>
      </c>
      <c r="F9" s="25">
        <v>4</v>
      </c>
      <c r="G9" s="25">
        <v>0</v>
      </c>
      <c r="H9" s="25">
        <v>3</v>
      </c>
      <c r="I9" s="26">
        <v>0.875</v>
      </c>
      <c r="J9" s="26">
        <v>0.125</v>
      </c>
      <c r="K9" s="26">
        <v>0.5</v>
      </c>
      <c r="L9" s="26">
        <v>0</v>
      </c>
      <c r="M9" s="26">
        <v>0.375</v>
      </c>
    </row>
    <row r="10" spans="1:13" ht="30" x14ac:dyDescent="0.25">
      <c r="A10" s="69" t="s">
        <v>66</v>
      </c>
      <c r="B10" s="23" t="s">
        <v>74</v>
      </c>
      <c r="C10" s="25">
        <v>8</v>
      </c>
      <c r="D10" s="25">
        <v>8</v>
      </c>
      <c r="E10" s="25">
        <v>0</v>
      </c>
      <c r="F10" s="25">
        <v>7</v>
      </c>
      <c r="G10" s="25">
        <v>0</v>
      </c>
      <c r="H10" s="25">
        <v>1</v>
      </c>
      <c r="I10" s="26">
        <v>1</v>
      </c>
      <c r="J10" s="26">
        <v>0</v>
      </c>
      <c r="K10" s="26">
        <v>0.875</v>
      </c>
      <c r="L10" s="26">
        <v>0</v>
      </c>
      <c r="M10" s="26">
        <v>0.125</v>
      </c>
    </row>
    <row r="11" spans="1:13" ht="30" x14ac:dyDescent="0.25">
      <c r="A11" s="71"/>
      <c r="B11" s="23" t="s">
        <v>73</v>
      </c>
      <c r="C11" s="25">
        <v>7</v>
      </c>
      <c r="D11" s="25">
        <v>6</v>
      </c>
      <c r="E11" s="25">
        <v>1</v>
      </c>
      <c r="F11" s="25">
        <v>3</v>
      </c>
      <c r="G11" s="25">
        <v>0</v>
      </c>
      <c r="H11" s="25">
        <v>3</v>
      </c>
      <c r="I11" s="26">
        <v>0.8571428571428571</v>
      </c>
      <c r="J11" s="26">
        <v>0.14285714285714285</v>
      </c>
      <c r="K11" s="26">
        <v>0.42857142857142855</v>
      </c>
      <c r="L11" s="26">
        <v>0</v>
      </c>
      <c r="M11" s="26">
        <v>0.42857142857142855</v>
      </c>
    </row>
  </sheetData>
  <sortState ref="A2:M11">
    <sortCondition ref="A2:A11"/>
    <sortCondition descending="1" ref="B2:B11"/>
  </sortState>
  <mergeCells count="5">
    <mergeCell ref="A2:A3"/>
    <mergeCell ref="A4:A5"/>
    <mergeCell ref="A6:A7"/>
    <mergeCell ref="A8:A9"/>
    <mergeCell ref="A10:A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65"/>
  <sheetViews>
    <sheetView tabSelected="1" topLeftCell="K1" zoomScale="70" zoomScaleNormal="70" workbookViewId="0">
      <selection activeCell="V2" sqref="V2:X11"/>
    </sheetView>
  </sheetViews>
  <sheetFormatPr defaultRowHeight="15" x14ac:dyDescent="0.25"/>
  <cols>
    <col min="14" max="14" width="23.7109375" bestFit="1" customWidth="1"/>
    <col min="15" max="15" width="27.28515625" bestFit="1" customWidth="1"/>
    <col min="16" max="16" width="26.28515625" bestFit="1" customWidth="1"/>
    <col min="17" max="17" width="7" bestFit="1" customWidth="1"/>
    <col min="18" max="18" width="29.5703125" customWidth="1"/>
    <col min="19" max="19" width="10.7109375" bestFit="1" customWidth="1"/>
    <col min="20" max="20" width="10.7109375" customWidth="1"/>
    <col min="21" max="21" width="7" bestFit="1" customWidth="1"/>
    <col min="22" max="22" width="30" customWidth="1"/>
    <col min="23" max="23" width="10.7109375" bestFit="1" customWidth="1"/>
    <col min="27" max="27" width="36.7109375" customWidth="1"/>
    <col min="28" max="29" width="10.5703125" customWidth="1"/>
    <col min="31" max="31" width="17.140625" customWidth="1"/>
    <col min="32" max="34" width="13.42578125" customWidth="1"/>
    <col min="36" max="36" width="17.42578125" customWidth="1"/>
    <col min="40" max="40" width="20.5703125" customWidth="1"/>
  </cols>
  <sheetData>
    <row r="1" spans="1:42" s="27" customFormat="1" ht="60" x14ac:dyDescent="0.25">
      <c r="A1" s="29" t="s">
        <v>0</v>
      </c>
      <c r="B1" s="30" t="s">
        <v>1</v>
      </c>
      <c r="C1" s="30" t="s">
        <v>2</v>
      </c>
      <c r="D1" s="31" t="s">
        <v>76</v>
      </c>
      <c r="E1" s="30" t="s">
        <v>77</v>
      </c>
      <c r="F1" s="30" t="s">
        <v>78</v>
      </c>
      <c r="G1" s="32" t="s">
        <v>79</v>
      </c>
      <c r="H1" s="31" t="s">
        <v>80</v>
      </c>
      <c r="I1" s="30" t="s">
        <v>81</v>
      </c>
      <c r="J1" s="30" t="s">
        <v>82</v>
      </c>
      <c r="K1" s="32" t="s">
        <v>83</v>
      </c>
      <c r="N1" s="19" t="s">
        <v>0</v>
      </c>
      <c r="O1" t="s">
        <v>19</v>
      </c>
      <c r="P1"/>
      <c r="R1" s="27" t="s">
        <v>86</v>
      </c>
      <c r="V1" s="27" t="s">
        <v>89</v>
      </c>
    </row>
    <row r="2" spans="1:42" ht="16.5" customHeight="1" x14ac:dyDescent="0.25">
      <c r="A2" s="2" t="s">
        <v>21</v>
      </c>
      <c r="B2" s="1" t="s">
        <v>18</v>
      </c>
      <c r="C2" s="1" t="s">
        <v>8</v>
      </c>
      <c r="D2" s="15">
        <v>401</v>
      </c>
      <c r="E2" s="1" t="s">
        <v>9</v>
      </c>
      <c r="F2" s="1" t="s">
        <v>10</v>
      </c>
      <c r="G2" s="3" t="s">
        <v>33</v>
      </c>
      <c r="R2" s="33" t="s">
        <v>87</v>
      </c>
      <c r="S2" s="33" t="s">
        <v>10</v>
      </c>
      <c r="T2" s="33" t="s">
        <v>88</v>
      </c>
      <c r="V2" s="47" t="s">
        <v>87</v>
      </c>
      <c r="W2" s="47" t="s">
        <v>10</v>
      </c>
      <c r="X2" s="47" t="s">
        <v>88</v>
      </c>
      <c r="AE2" s="23"/>
      <c r="AF2" s="45" t="s">
        <v>108</v>
      </c>
      <c r="AG2" s="45" t="s">
        <v>109</v>
      </c>
      <c r="AH2" s="45" t="s">
        <v>103</v>
      </c>
      <c r="AJ2" s="23"/>
      <c r="AK2" s="45" t="s">
        <v>111</v>
      </c>
      <c r="AL2" s="45" t="s">
        <v>112</v>
      </c>
      <c r="AN2" s="64" t="s">
        <v>113</v>
      </c>
      <c r="AO2" s="65" t="s">
        <v>10</v>
      </c>
      <c r="AP2" s="65" t="s">
        <v>88</v>
      </c>
    </row>
    <row r="3" spans="1:42" ht="16.5" customHeight="1" x14ac:dyDescent="0.25">
      <c r="A3" s="2" t="s">
        <v>21</v>
      </c>
      <c r="B3" s="1" t="s">
        <v>17</v>
      </c>
      <c r="C3" s="1" t="s">
        <v>8</v>
      </c>
      <c r="D3" s="15">
        <v>30.3</v>
      </c>
      <c r="E3" s="1" t="s">
        <v>9</v>
      </c>
      <c r="F3" s="1" t="s">
        <v>10</v>
      </c>
      <c r="G3" s="3" t="s">
        <v>31</v>
      </c>
      <c r="N3" s="19" t="s">
        <v>34</v>
      </c>
      <c r="O3" t="s">
        <v>84</v>
      </c>
      <c r="P3" t="s">
        <v>85</v>
      </c>
      <c r="R3" s="25" t="s">
        <v>18</v>
      </c>
      <c r="S3" s="58" t="s">
        <v>33</v>
      </c>
      <c r="T3" s="52" t="s">
        <v>31</v>
      </c>
      <c r="V3" s="75" t="s">
        <v>18</v>
      </c>
      <c r="W3" s="76" t="s">
        <v>90</v>
      </c>
      <c r="X3" s="76" t="s">
        <v>90</v>
      </c>
      <c r="AE3" s="25" t="s">
        <v>104</v>
      </c>
      <c r="AF3" s="28">
        <v>8</v>
      </c>
      <c r="AG3" s="28">
        <v>0</v>
      </c>
      <c r="AH3" s="28">
        <v>0</v>
      </c>
      <c r="AJ3" s="25" t="s">
        <v>104</v>
      </c>
      <c r="AK3" s="28">
        <f>AF3+AG3</f>
        <v>8</v>
      </c>
      <c r="AL3" s="28">
        <f>AF3+AH3</f>
        <v>8</v>
      </c>
      <c r="AN3" s="25" t="s">
        <v>65</v>
      </c>
      <c r="AO3" s="66">
        <v>8</v>
      </c>
      <c r="AP3" s="66">
        <v>8</v>
      </c>
    </row>
    <row r="4" spans="1:42" ht="16.5" customHeight="1" x14ac:dyDescent="0.25">
      <c r="A4" s="2" t="s">
        <v>21</v>
      </c>
      <c r="B4" s="1" t="s">
        <v>14</v>
      </c>
      <c r="C4" s="1" t="s">
        <v>8</v>
      </c>
      <c r="D4" s="15">
        <v>32.299999999999997</v>
      </c>
      <c r="E4" s="1" t="s">
        <v>9</v>
      </c>
      <c r="F4" s="1" t="s">
        <v>10</v>
      </c>
      <c r="G4" s="3" t="s">
        <v>31</v>
      </c>
      <c r="N4" s="20" t="s">
        <v>18</v>
      </c>
      <c r="O4" s="21">
        <v>1</v>
      </c>
      <c r="P4" s="21">
        <v>1</v>
      </c>
      <c r="R4" s="62" t="s">
        <v>17</v>
      </c>
      <c r="S4" s="52" t="s">
        <v>31</v>
      </c>
      <c r="T4" s="52" t="s">
        <v>31</v>
      </c>
      <c r="V4" s="75" t="s">
        <v>12</v>
      </c>
      <c r="W4" s="76" t="s">
        <v>90</v>
      </c>
      <c r="X4" s="76" t="s">
        <v>90</v>
      </c>
      <c r="AE4" s="25" t="s">
        <v>105</v>
      </c>
      <c r="AF4" s="28">
        <v>7</v>
      </c>
      <c r="AG4" s="28">
        <v>1</v>
      </c>
      <c r="AH4" s="28">
        <v>0</v>
      </c>
      <c r="AJ4" s="25" t="s">
        <v>105</v>
      </c>
      <c r="AK4" s="28">
        <f t="shared" ref="AK4:AK6" si="0">AF4+AG4</f>
        <v>8</v>
      </c>
      <c r="AL4" s="28">
        <f t="shared" ref="AL4:AL6" si="1">AF4+AH4</f>
        <v>7</v>
      </c>
      <c r="AN4" s="25" t="s">
        <v>63</v>
      </c>
      <c r="AO4" s="66">
        <v>8</v>
      </c>
      <c r="AP4" s="66">
        <v>7</v>
      </c>
    </row>
    <row r="5" spans="1:42" ht="16.5" customHeight="1" x14ac:dyDescent="0.25">
      <c r="A5" s="2" t="s">
        <v>21</v>
      </c>
      <c r="B5" s="1" t="s">
        <v>15</v>
      </c>
      <c r="C5" s="1" t="s">
        <v>8</v>
      </c>
      <c r="D5" s="15">
        <v>34.299999999999997</v>
      </c>
      <c r="E5" s="1" t="s">
        <v>9</v>
      </c>
      <c r="F5" s="1" t="s">
        <v>10</v>
      </c>
      <c r="G5" s="3" t="s">
        <v>31</v>
      </c>
      <c r="N5" s="20" t="s">
        <v>17</v>
      </c>
      <c r="O5" s="21">
        <v>1</v>
      </c>
      <c r="P5" s="21">
        <v>1</v>
      </c>
      <c r="R5" s="25" t="s">
        <v>14</v>
      </c>
      <c r="S5" s="52" t="s">
        <v>31</v>
      </c>
      <c r="T5" s="36" t="s">
        <v>95</v>
      </c>
      <c r="V5" s="75" t="s">
        <v>13</v>
      </c>
      <c r="W5" s="76" t="s">
        <v>90</v>
      </c>
      <c r="X5" s="76" t="s">
        <v>90</v>
      </c>
      <c r="AE5" s="25" t="s">
        <v>106</v>
      </c>
      <c r="AF5" s="28">
        <v>7</v>
      </c>
      <c r="AG5" s="28">
        <v>1</v>
      </c>
      <c r="AH5" s="28">
        <v>0</v>
      </c>
      <c r="AJ5" s="25" t="s">
        <v>106</v>
      </c>
      <c r="AK5" s="28">
        <f t="shared" si="0"/>
        <v>8</v>
      </c>
      <c r="AL5" s="28">
        <f t="shared" si="1"/>
        <v>7</v>
      </c>
      <c r="AN5" s="25" t="s">
        <v>66</v>
      </c>
      <c r="AO5" s="66">
        <v>8</v>
      </c>
      <c r="AP5" s="66">
        <v>7</v>
      </c>
    </row>
    <row r="6" spans="1:42" ht="16.5" customHeight="1" x14ac:dyDescent="0.25">
      <c r="A6" s="2" t="s">
        <v>21</v>
      </c>
      <c r="B6" s="1" t="s">
        <v>12</v>
      </c>
      <c r="C6" s="1"/>
      <c r="D6" s="15">
        <v>392</v>
      </c>
      <c r="E6" s="1" t="s">
        <v>9</v>
      </c>
      <c r="F6" s="1" t="s">
        <v>10</v>
      </c>
      <c r="G6" s="3" t="s">
        <v>31</v>
      </c>
      <c r="N6" s="20" t="s">
        <v>14</v>
      </c>
      <c r="O6" s="21">
        <v>1</v>
      </c>
      <c r="P6" s="21">
        <v>1</v>
      </c>
      <c r="R6" s="62" t="s">
        <v>15</v>
      </c>
      <c r="S6" s="52" t="s">
        <v>31</v>
      </c>
      <c r="T6" s="52" t="s">
        <v>31</v>
      </c>
      <c r="V6" s="75" t="s">
        <v>11</v>
      </c>
      <c r="W6" s="76" t="s">
        <v>90</v>
      </c>
      <c r="X6" s="76" t="s">
        <v>90</v>
      </c>
      <c r="AE6" s="25" t="s">
        <v>107</v>
      </c>
      <c r="AF6" s="28">
        <v>4</v>
      </c>
      <c r="AG6" s="28">
        <v>4</v>
      </c>
      <c r="AH6" s="28">
        <v>0</v>
      </c>
      <c r="AJ6" s="25" t="s">
        <v>107</v>
      </c>
      <c r="AK6" s="28">
        <f t="shared" si="0"/>
        <v>8</v>
      </c>
      <c r="AL6" s="28">
        <f t="shared" si="1"/>
        <v>4</v>
      </c>
      <c r="AN6" s="25" t="s">
        <v>64</v>
      </c>
      <c r="AO6" s="66">
        <v>8</v>
      </c>
      <c r="AP6" s="66">
        <v>4</v>
      </c>
    </row>
    <row r="7" spans="1:42" ht="16.5" customHeight="1" x14ac:dyDescent="0.25">
      <c r="A7" s="2" t="s">
        <v>21</v>
      </c>
      <c r="B7" s="1" t="s">
        <v>13</v>
      </c>
      <c r="C7" s="1"/>
      <c r="D7" s="15">
        <v>141</v>
      </c>
      <c r="E7" s="1" t="s">
        <v>9</v>
      </c>
      <c r="F7" s="1" t="s">
        <v>10</v>
      </c>
      <c r="G7" s="3" t="s">
        <v>31</v>
      </c>
      <c r="N7" s="20" t="s">
        <v>15</v>
      </c>
      <c r="O7" s="21">
        <v>1</v>
      </c>
      <c r="P7" s="21">
        <v>1</v>
      </c>
      <c r="R7" s="25" t="s">
        <v>12</v>
      </c>
      <c r="S7" s="52" t="s">
        <v>31</v>
      </c>
      <c r="T7" s="58" t="s">
        <v>33</v>
      </c>
      <c r="V7" s="25" t="s">
        <v>17</v>
      </c>
      <c r="W7" s="28" t="s">
        <v>90</v>
      </c>
      <c r="X7" s="34"/>
      <c r="AE7" s="63" t="s">
        <v>110</v>
      </c>
      <c r="AF7" s="28">
        <f>SUM(AF3:AF6)</f>
        <v>26</v>
      </c>
      <c r="AG7" s="28">
        <f>SUM(AG3:AG6)</f>
        <v>6</v>
      </c>
      <c r="AH7" s="28">
        <f>SUM(AH3:AH6)</f>
        <v>0</v>
      </c>
      <c r="AJ7" s="63" t="s">
        <v>110</v>
      </c>
      <c r="AK7" s="28">
        <f>SUM(AK3:AK6)</f>
        <v>32</v>
      </c>
      <c r="AL7" s="28">
        <f>SUM(AL3:AL6)</f>
        <v>26</v>
      </c>
      <c r="AN7" s="25" t="s">
        <v>61</v>
      </c>
      <c r="AO7" s="66">
        <f>SUM(AO3:AO6)</f>
        <v>32</v>
      </c>
      <c r="AP7" s="66">
        <f>SUM(AP3:AP6)</f>
        <v>26</v>
      </c>
    </row>
    <row r="8" spans="1:42" ht="16.5" customHeight="1" x14ac:dyDescent="0.25">
      <c r="A8" s="2" t="s">
        <v>21</v>
      </c>
      <c r="B8" s="1" t="s">
        <v>11</v>
      </c>
      <c r="C8" s="1"/>
      <c r="D8" s="15">
        <v>1020</v>
      </c>
      <c r="E8" s="1" t="s">
        <v>9</v>
      </c>
      <c r="F8" s="1" t="s">
        <v>10</v>
      </c>
      <c r="G8" s="3" t="s">
        <v>31</v>
      </c>
      <c r="N8" s="20" t="s">
        <v>12</v>
      </c>
      <c r="O8" s="21">
        <v>1</v>
      </c>
      <c r="P8" s="21">
        <v>1</v>
      </c>
      <c r="R8" s="25" t="s">
        <v>13</v>
      </c>
      <c r="S8" s="52" t="s">
        <v>31</v>
      </c>
      <c r="T8" s="58" t="s">
        <v>33</v>
      </c>
      <c r="V8" s="25" t="s">
        <v>14</v>
      </c>
      <c r="W8" s="28" t="s">
        <v>90</v>
      </c>
      <c r="X8" s="34"/>
      <c r="AO8" s="67"/>
      <c r="AP8" s="67"/>
    </row>
    <row r="9" spans="1:42" ht="16.5" customHeight="1" x14ac:dyDescent="0.25">
      <c r="A9" s="2" t="s">
        <v>21</v>
      </c>
      <c r="B9" s="1" t="s">
        <v>7</v>
      </c>
      <c r="C9" s="1" t="s">
        <v>8</v>
      </c>
      <c r="D9" s="15">
        <v>74.400000000000006</v>
      </c>
      <c r="E9" s="1" t="s">
        <v>9</v>
      </c>
      <c r="F9" s="1" t="s">
        <v>10</v>
      </c>
      <c r="G9" s="3" t="s">
        <v>31</v>
      </c>
      <c r="N9" s="20" t="s">
        <v>13</v>
      </c>
      <c r="O9" s="21">
        <v>1</v>
      </c>
      <c r="P9" s="21">
        <v>1</v>
      </c>
      <c r="R9" s="25" t="s">
        <v>11</v>
      </c>
      <c r="S9" s="52" t="s">
        <v>31</v>
      </c>
      <c r="T9" s="58" t="s">
        <v>33</v>
      </c>
      <c r="V9" s="25" t="s">
        <v>15</v>
      </c>
      <c r="W9" s="28" t="s">
        <v>90</v>
      </c>
      <c r="X9" s="34"/>
      <c r="AN9" s="64" t="s">
        <v>114</v>
      </c>
      <c r="AO9" s="65" t="s">
        <v>10</v>
      </c>
      <c r="AP9" s="68" t="s">
        <v>88</v>
      </c>
    </row>
    <row r="10" spans="1:42" ht="16.5" customHeight="1" thickBot="1" x14ac:dyDescent="0.3">
      <c r="A10" s="2" t="s">
        <v>22</v>
      </c>
      <c r="B10" s="1" t="s">
        <v>18</v>
      </c>
      <c r="C10" s="1" t="s">
        <v>8</v>
      </c>
      <c r="D10" s="15">
        <v>520</v>
      </c>
      <c r="E10" s="1" t="s">
        <v>9</v>
      </c>
      <c r="F10" s="1" t="s">
        <v>10</v>
      </c>
      <c r="G10" s="3" t="s">
        <v>33</v>
      </c>
      <c r="N10" s="20" t="s">
        <v>11</v>
      </c>
      <c r="O10" s="21">
        <v>1</v>
      </c>
      <c r="P10" s="21">
        <v>1</v>
      </c>
      <c r="R10" s="62" t="s">
        <v>7</v>
      </c>
      <c r="S10" s="52" t="s">
        <v>31</v>
      </c>
      <c r="T10" s="52" t="s">
        <v>31</v>
      </c>
      <c r="V10" s="49" t="s">
        <v>7</v>
      </c>
      <c r="W10" s="50" t="s">
        <v>90</v>
      </c>
      <c r="X10" s="51"/>
      <c r="AN10" s="25" t="s">
        <v>65</v>
      </c>
      <c r="AO10" s="66">
        <v>0</v>
      </c>
      <c r="AP10" s="66">
        <v>0</v>
      </c>
    </row>
    <row r="11" spans="1:42" ht="14.25" customHeight="1" x14ac:dyDescent="0.25">
      <c r="A11" s="2" t="s">
        <v>22</v>
      </c>
      <c r="B11" s="1" t="s">
        <v>17</v>
      </c>
      <c r="C11" s="1" t="s">
        <v>16</v>
      </c>
      <c r="D11" s="15">
        <v>30</v>
      </c>
      <c r="E11" s="1" t="s">
        <v>9</v>
      </c>
      <c r="F11" s="1" t="s">
        <v>10</v>
      </c>
      <c r="G11" s="3" t="s">
        <v>31</v>
      </c>
      <c r="N11" s="20" t="s">
        <v>7</v>
      </c>
      <c r="O11" s="21">
        <v>1</v>
      </c>
      <c r="P11" s="21"/>
      <c r="V11" s="48" t="s">
        <v>61</v>
      </c>
      <c r="W11" s="46">
        <f>COUNTA(W3:W10)</f>
        <v>8</v>
      </c>
      <c r="X11" s="46">
        <f>COUNTA(X3:X10)</f>
        <v>4</v>
      </c>
      <c r="AN11" s="25" t="s">
        <v>63</v>
      </c>
      <c r="AO11" s="66">
        <v>0</v>
      </c>
      <c r="AP11" s="66">
        <v>1</v>
      </c>
    </row>
    <row r="12" spans="1:42" ht="14.25" customHeight="1" x14ac:dyDescent="0.25">
      <c r="A12" s="2" t="s">
        <v>22</v>
      </c>
      <c r="B12" s="1" t="s">
        <v>14</v>
      </c>
      <c r="C12" s="1" t="s">
        <v>8</v>
      </c>
      <c r="D12" s="15">
        <v>40</v>
      </c>
      <c r="E12" s="1" t="s">
        <v>9</v>
      </c>
      <c r="F12" s="1" t="s">
        <v>10</v>
      </c>
      <c r="G12" s="3" t="s">
        <v>31</v>
      </c>
      <c r="N12" s="20" t="s">
        <v>36</v>
      </c>
      <c r="O12" s="21">
        <v>8</v>
      </c>
      <c r="P12" s="21">
        <v>7</v>
      </c>
      <c r="Z12" s="72" t="s">
        <v>91</v>
      </c>
      <c r="AA12" s="72"/>
      <c r="AB12" s="73" t="s">
        <v>92</v>
      </c>
      <c r="AC12" s="74"/>
      <c r="AN12" s="25" t="s">
        <v>66</v>
      </c>
      <c r="AO12" s="66">
        <v>0</v>
      </c>
      <c r="AP12" s="66">
        <v>1</v>
      </c>
    </row>
    <row r="13" spans="1:42" ht="14.25" customHeight="1" x14ac:dyDescent="0.25">
      <c r="A13" s="2" t="s">
        <v>22</v>
      </c>
      <c r="B13" s="1" t="s">
        <v>15</v>
      </c>
      <c r="C13" s="1" t="s">
        <v>8</v>
      </c>
      <c r="D13" s="15">
        <v>39.799999999999997</v>
      </c>
      <c r="E13" s="1" t="s">
        <v>9</v>
      </c>
      <c r="F13" s="1" t="s">
        <v>10</v>
      </c>
      <c r="G13" s="3" t="s">
        <v>31</v>
      </c>
      <c r="Z13" s="35" t="s">
        <v>93</v>
      </c>
      <c r="AA13" s="35" t="s">
        <v>94</v>
      </c>
      <c r="AB13" s="35" t="s">
        <v>10</v>
      </c>
      <c r="AC13" s="35" t="s">
        <v>88</v>
      </c>
      <c r="AN13" s="25" t="s">
        <v>64</v>
      </c>
      <c r="AO13" s="66">
        <v>0</v>
      </c>
      <c r="AP13" s="66">
        <v>4</v>
      </c>
    </row>
    <row r="14" spans="1:42" ht="14.25" customHeight="1" x14ac:dyDescent="0.25">
      <c r="A14" s="2" t="s">
        <v>22</v>
      </c>
      <c r="B14" s="1" t="s">
        <v>12</v>
      </c>
      <c r="C14" s="1"/>
      <c r="D14" s="15">
        <v>382</v>
      </c>
      <c r="E14" s="1" t="s">
        <v>9</v>
      </c>
      <c r="F14" s="1" t="s">
        <v>10</v>
      </c>
      <c r="G14" s="3" t="s">
        <v>31</v>
      </c>
      <c r="Z14" s="36" t="s">
        <v>95</v>
      </c>
      <c r="AA14" s="37" t="s">
        <v>96</v>
      </c>
      <c r="AB14" s="38">
        <v>0</v>
      </c>
      <c r="AC14" s="38">
        <v>1</v>
      </c>
      <c r="AN14" s="25" t="s">
        <v>61</v>
      </c>
      <c r="AO14" s="66">
        <f>SUM(AO10:AO13)</f>
        <v>0</v>
      </c>
      <c r="AP14" s="66">
        <f>SUM(AP10:AP13)</f>
        <v>6</v>
      </c>
    </row>
    <row r="15" spans="1:42" ht="14.25" customHeight="1" x14ac:dyDescent="0.25">
      <c r="A15" s="2" t="s">
        <v>22</v>
      </c>
      <c r="B15" s="1" t="s">
        <v>13</v>
      </c>
      <c r="C15" s="1"/>
      <c r="D15" s="15">
        <v>147</v>
      </c>
      <c r="E15" s="1" t="s">
        <v>9</v>
      </c>
      <c r="F15" s="1" t="s">
        <v>10</v>
      </c>
      <c r="G15" s="3" t="s">
        <v>31</v>
      </c>
      <c r="Z15" s="55" t="s">
        <v>32</v>
      </c>
      <c r="AA15" s="56" t="s">
        <v>97</v>
      </c>
      <c r="AB15" s="57">
        <v>0</v>
      </c>
      <c r="AC15" s="57">
        <v>0</v>
      </c>
      <c r="AO15" s="3"/>
      <c r="AP15" s="3"/>
    </row>
    <row r="16" spans="1:42" ht="14.25" customHeight="1" x14ac:dyDescent="0.25">
      <c r="A16" s="2" t="s">
        <v>22</v>
      </c>
      <c r="B16" s="1" t="s">
        <v>11</v>
      </c>
      <c r="C16" s="1"/>
      <c r="D16" s="15">
        <v>996</v>
      </c>
      <c r="E16" s="1" t="s">
        <v>9</v>
      </c>
      <c r="F16" s="1" t="s">
        <v>10</v>
      </c>
      <c r="G16" s="3" t="s">
        <v>31</v>
      </c>
      <c r="Z16" s="58" t="s">
        <v>33</v>
      </c>
      <c r="AA16" s="59" t="s">
        <v>98</v>
      </c>
      <c r="AB16" s="60">
        <v>1</v>
      </c>
      <c r="AC16" s="60">
        <v>3</v>
      </c>
      <c r="AN16" s="64" t="s">
        <v>115</v>
      </c>
      <c r="AO16" s="65" t="s">
        <v>10</v>
      </c>
      <c r="AP16" s="65" t="s">
        <v>88</v>
      </c>
    </row>
    <row r="17" spans="1:42" ht="14.25" customHeight="1" x14ac:dyDescent="0.25">
      <c r="A17" s="2" t="s">
        <v>22</v>
      </c>
      <c r="B17" s="1" t="s">
        <v>7</v>
      </c>
      <c r="C17" s="1" t="s">
        <v>8</v>
      </c>
      <c r="D17" s="15">
        <v>77.5</v>
      </c>
      <c r="E17" s="1" t="s">
        <v>9</v>
      </c>
      <c r="F17" s="1" t="s">
        <v>10</v>
      </c>
      <c r="G17" s="3" t="s">
        <v>31</v>
      </c>
      <c r="N17" s="19" t="s">
        <v>37</v>
      </c>
      <c r="O17" s="19" t="s">
        <v>38</v>
      </c>
      <c r="Z17" s="61" t="s">
        <v>31</v>
      </c>
      <c r="AA17" s="53" t="s">
        <v>99</v>
      </c>
      <c r="AB17" s="54">
        <v>7</v>
      </c>
      <c r="AC17" s="54">
        <v>4</v>
      </c>
      <c r="AN17" s="25" t="s">
        <v>65</v>
      </c>
      <c r="AO17" s="28">
        <v>0</v>
      </c>
      <c r="AP17" s="28">
        <v>0</v>
      </c>
    </row>
    <row r="18" spans="1:42" ht="14.25" customHeight="1" thickBot="1" x14ac:dyDescent="0.3">
      <c r="A18" s="2" t="s">
        <v>20</v>
      </c>
      <c r="B18" s="1" t="s">
        <v>18</v>
      </c>
      <c r="C18" s="1" t="s">
        <v>8</v>
      </c>
      <c r="D18" s="15">
        <v>664</v>
      </c>
      <c r="E18" s="1" t="s">
        <v>9</v>
      </c>
      <c r="F18" s="1" t="s">
        <v>10</v>
      </c>
      <c r="G18" s="3" t="s">
        <v>33</v>
      </c>
      <c r="N18" s="19" t="s">
        <v>34</v>
      </c>
      <c r="O18" t="s">
        <v>31</v>
      </c>
      <c r="P18" t="s">
        <v>33</v>
      </c>
      <c r="Q18" t="s">
        <v>35</v>
      </c>
      <c r="R18" t="s">
        <v>36</v>
      </c>
      <c r="Z18" s="39"/>
      <c r="AA18" s="40" t="s">
        <v>100</v>
      </c>
      <c r="AB18" s="41" t="s">
        <v>101</v>
      </c>
      <c r="AC18" s="41" t="s">
        <v>101</v>
      </c>
      <c r="AN18" s="25" t="s">
        <v>63</v>
      </c>
      <c r="AO18" s="28">
        <v>0</v>
      </c>
      <c r="AP18" s="28">
        <v>0</v>
      </c>
    </row>
    <row r="19" spans="1:42" ht="14.25" customHeight="1" x14ac:dyDescent="0.25">
      <c r="A19" s="2" t="s">
        <v>20</v>
      </c>
      <c r="B19" s="1" t="s">
        <v>17</v>
      </c>
      <c r="C19" s="1" t="s">
        <v>16</v>
      </c>
      <c r="D19" s="15">
        <v>20.100000000000001</v>
      </c>
      <c r="E19" s="1" t="s">
        <v>9</v>
      </c>
      <c r="F19" s="1" t="s">
        <v>10</v>
      </c>
      <c r="G19" s="3" t="s">
        <v>31</v>
      </c>
      <c r="N19" s="20" t="s">
        <v>18</v>
      </c>
      <c r="O19" s="21"/>
      <c r="P19" s="21">
        <v>4</v>
      </c>
      <c r="Q19" s="21">
        <v>4</v>
      </c>
      <c r="R19" s="21">
        <v>8</v>
      </c>
      <c r="Z19" s="42"/>
      <c r="AA19" s="43" t="s">
        <v>102</v>
      </c>
      <c r="AB19" s="44">
        <f>SUM(AB14:AB17)</f>
        <v>8</v>
      </c>
      <c r="AC19" s="44">
        <f>SUM(AC14:AC17)</f>
        <v>8</v>
      </c>
      <c r="AN19" s="25" t="s">
        <v>66</v>
      </c>
      <c r="AO19" s="28">
        <v>0</v>
      </c>
      <c r="AP19" s="28">
        <v>0</v>
      </c>
    </row>
    <row r="20" spans="1:42" ht="14.25" customHeight="1" x14ac:dyDescent="0.25">
      <c r="A20" s="2" t="s">
        <v>20</v>
      </c>
      <c r="B20" s="1" t="s">
        <v>14</v>
      </c>
      <c r="C20" s="1" t="s">
        <v>8</v>
      </c>
      <c r="D20" s="15">
        <v>35</v>
      </c>
      <c r="E20" s="1" t="s">
        <v>9</v>
      </c>
      <c r="F20" s="1" t="s">
        <v>10</v>
      </c>
      <c r="G20" s="3" t="s">
        <v>31</v>
      </c>
      <c r="N20" s="20" t="s">
        <v>17</v>
      </c>
      <c r="O20" s="21">
        <v>4</v>
      </c>
      <c r="P20" s="21"/>
      <c r="Q20" s="21">
        <v>4</v>
      </c>
      <c r="R20" s="21">
        <v>8</v>
      </c>
      <c r="AN20" s="25" t="s">
        <v>64</v>
      </c>
      <c r="AO20" s="28">
        <v>0</v>
      </c>
      <c r="AP20" s="28">
        <v>0</v>
      </c>
    </row>
    <row r="21" spans="1:42" ht="14.25" customHeight="1" x14ac:dyDescent="0.25">
      <c r="A21" s="2" t="s">
        <v>20</v>
      </c>
      <c r="B21" s="1" t="s">
        <v>15</v>
      </c>
      <c r="C21" s="1" t="s">
        <v>8</v>
      </c>
      <c r="D21" s="15">
        <v>38.200000000000003</v>
      </c>
      <c r="E21" s="1" t="s">
        <v>9</v>
      </c>
      <c r="F21" s="1" t="s">
        <v>10</v>
      </c>
      <c r="G21" s="3" t="s">
        <v>31</v>
      </c>
      <c r="N21" s="20" t="s">
        <v>14</v>
      </c>
      <c r="O21" s="21">
        <v>4</v>
      </c>
      <c r="P21" s="21"/>
      <c r="Q21" s="21">
        <v>4</v>
      </c>
      <c r="R21" s="21">
        <v>8</v>
      </c>
      <c r="AN21" s="25" t="s">
        <v>61</v>
      </c>
      <c r="AO21" s="66">
        <f>SUM(AO17:AO20)</f>
        <v>0</v>
      </c>
      <c r="AP21" s="66">
        <f>SUM(AP17:AP20)</f>
        <v>0</v>
      </c>
    </row>
    <row r="22" spans="1:42" x14ac:dyDescent="0.25">
      <c r="A22" s="2" t="s">
        <v>20</v>
      </c>
      <c r="B22" s="1" t="s">
        <v>12</v>
      </c>
      <c r="C22" s="1"/>
      <c r="D22" s="15">
        <v>457</v>
      </c>
      <c r="E22" s="1" t="s">
        <v>9</v>
      </c>
      <c r="F22" s="1" t="s">
        <v>10</v>
      </c>
      <c r="G22" s="3" t="s">
        <v>31</v>
      </c>
      <c r="N22" s="20" t="s">
        <v>15</v>
      </c>
      <c r="O22" s="21">
        <v>4</v>
      </c>
      <c r="P22" s="21"/>
      <c r="Q22" s="21">
        <v>4</v>
      </c>
      <c r="R22" s="21">
        <v>8</v>
      </c>
    </row>
    <row r="23" spans="1:42" x14ac:dyDescent="0.25">
      <c r="A23" s="2" t="s">
        <v>20</v>
      </c>
      <c r="B23" s="1" t="s">
        <v>13</v>
      </c>
      <c r="C23" s="1"/>
      <c r="D23" s="15">
        <v>163</v>
      </c>
      <c r="E23" s="1" t="s">
        <v>9</v>
      </c>
      <c r="F23" s="1" t="s">
        <v>10</v>
      </c>
      <c r="G23" s="3" t="s">
        <v>31</v>
      </c>
      <c r="N23" s="20" t="s">
        <v>12</v>
      </c>
      <c r="O23" s="21">
        <v>4</v>
      </c>
      <c r="P23" s="21"/>
      <c r="Q23" s="21">
        <v>4</v>
      </c>
      <c r="R23" s="21">
        <v>8</v>
      </c>
    </row>
    <row r="24" spans="1:42" x14ac:dyDescent="0.25">
      <c r="A24" s="2" t="s">
        <v>20</v>
      </c>
      <c r="B24" s="1" t="s">
        <v>11</v>
      </c>
      <c r="C24" s="1"/>
      <c r="D24" s="15">
        <v>1160</v>
      </c>
      <c r="E24" s="1" t="s">
        <v>9</v>
      </c>
      <c r="F24" s="1" t="s">
        <v>10</v>
      </c>
      <c r="G24" s="3" t="s">
        <v>31</v>
      </c>
      <c r="N24" s="20" t="s">
        <v>13</v>
      </c>
      <c r="O24" s="21">
        <v>4</v>
      </c>
      <c r="P24" s="21"/>
      <c r="Q24" s="21">
        <v>4</v>
      </c>
      <c r="R24" s="21">
        <v>8</v>
      </c>
    </row>
    <row r="25" spans="1:42" x14ac:dyDescent="0.25">
      <c r="A25" s="2" t="s">
        <v>20</v>
      </c>
      <c r="B25" s="1" t="s">
        <v>7</v>
      </c>
      <c r="C25" s="1" t="s">
        <v>8</v>
      </c>
      <c r="D25" s="15">
        <v>72</v>
      </c>
      <c r="E25" s="1" t="s">
        <v>9</v>
      </c>
      <c r="F25" s="1" t="s">
        <v>10</v>
      </c>
      <c r="G25" s="3" t="s">
        <v>31</v>
      </c>
      <c r="N25" s="20" t="s">
        <v>11</v>
      </c>
      <c r="O25" s="21">
        <v>4</v>
      </c>
      <c r="P25" s="21"/>
      <c r="Q25" s="21">
        <v>4</v>
      </c>
      <c r="R25" s="21">
        <v>8</v>
      </c>
    </row>
    <row r="26" spans="1:42" x14ac:dyDescent="0.25">
      <c r="A26" s="2" t="s">
        <v>19</v>
      </c>
      <c r="B26" s="1" t="s">
        <v>18</v>
      </c>
      <c r="C26" s="1" t="s">
        <v>16</v>
      </c>
      <c r="D26" s="15">
        <v>749</v>
      </c>
      <c r="E26" s="1" t="s">
        <v>9</v>
      </c>
      <c r="F26" s="1" t="s">
        <v>10</v>
      </c>
      <c r="G26" s="3" t="s">
        <v>33</v>
      </c>
      <c r="N26" s="20" t="s">
        <v>7</v>
      </c>
      <c r="O26" s="21">
        <v>4</v>
      </c>
      <c r="P26" s="21"/>
      <c r="Q26" s="21">
        <v>4</v>
      </c>
      <c r="R26" s="21">
        <v>8</v>
      </c>
    </row>
    <row r="27" spans="1:42" x14ac:dyDescent="0.25">
      <c r="A27" s="2" t="s">
        <v>19</v>
      </c>
      <c r="B27" s="1" t="s">
        <v>17</v>
      </c>
      <c r="C27" s="1" t="s">
        <v>8</v>
      </c>
      <c r="D27" s="15">
        <v>35.1</v>
      </c>
      <c r="E27" s="1" t="s">
        <v>9</v>
      </c>
      <c r="F27" s="1" t="s">
        <v>10</v>
      </c>
      <c r="G27" s="3" t="s">
        <v>31</v>
      </c>
      <c r="N27" s="20" t="s">
        <v>35</v>
      </c>
      <c r="O27" s="21"/>
      <c r="P27" s="21"/>
      <c r="Q27" s="21"/>
      <c r="R27" s="21"/>
    </row>
    <row r="28" spans="1:42" x14ac:dyDescent="0.25">
      <c r="A28" s="2" t="s">
        <v>19</v>
      </c>
      <c r="B28" s="1" t="s">
        <v>14</v>
      </c>
      <c r="C28" s="1" t="s">
        <v>8</v>
      </c>
      <c r="D28" s="15">
        <v>21.4</v>
      </c>
      <c r="E28" s="1" t="s">
        <v>9</v>
      </c>
      <c r="F28" s="1" t="s">
        <v>10</v>
      </c>
      <c r="G28" s="3" t="s">
        <v>31</v>
      </c>
      <c r="N28" s="20" t="s">
        <v>36</v>
      </c>
      <c r="O28" s="21">
        <v>28</v>
      </c>
      <c r="P28" s="21">
        <v>4</v>
      </c>
      <c r="Q28" s="21">
        <v>32</v>
      </c>
      <c r="R28" s="21">
        <v>64</v>
      </c>
    </row>
    <row r="29" spans="1:42" x14ac:dyDescent="0.25">
      <c r="A29" s="2" t="s">
        <v>19</v>
      </c>
      <c r="B29" s="1" t="s">
        <v>15</v>
      </c>
      <c r="C29" s="1" t="s">
        <v>8</v>
      </c>
      <c r="D29" s="15">
        <v>20.100000000000001</v>
      </c>
      <c r="E29" s="1" t="s">
        <v>9</v>
      </c>
      <c r="F29" s="1" t="s">
        <v>10</v>
      </c>
      <c r="G29" s="3" t="s">
        <v>31</v>
      </c>
    </row>
    <row r="30" spans="1:42" x14ac:dyDescent="0.25">
      <c r="A30" s="2" t="s">
        <v>19</v>
      </c>
      <c r="B30" s="1" t="s">
        <v>12</v>
      </c>
      <c r="C30" s="1"/>
      <c r="D30" s="15">
        <v>366</v>
      </c>
      <c r="E30" s="1" t="s">
        <v>9</v>
      </c>
      <c r="F30" s="1" t="s">
        <v>10</v>
      </c>
      <c r="G30" s="3" t="s">
        <v>31</v>
      </c>
    </row>
    <row r="31" spans="1:42" x14ac:dyDescent="0.25">
      <c r="A31" s="2" t="s">
        <v>19</v>
      </c>
      <c r="B31" s="1" t="s">
        <v>13</v>
      </c>
      <c r="C31" s="1"/>
      <c r="D31" s="15">
        <v>144</v>
      </c>
      <c r="E31" s="1" t="s">
        <v>9</v>
      </c>
      <c r="F31" s="1" t="s">
        <v>10</v>
      </c>
      <c r="G31" s="3" t="s">
        <v>31</v>
      </c>
    </row>
    <row r="32" spans="1:42" x14ac:dyDescent="0.25">
      <c r="A32" s="2" t="s">
        <v>19</v>
      </c>
      <c r="B32" s="1" t="s">
        <v>11</v>
      </c>
      <c r="C32" s="1"/>
      <c r="D32" s="15">
        <v>1180</v>
      </c>
      <c r="E32" s="1" t="s">
        <v>9</v>
      </c>
      <c r="F32" s="1" t="s">
        <v>10</v>
      </c>
      <c r="G32" s="3" t="s">
        <v>31</v>
      </c>
    </row>
    <row r="33" spans="1:11" x14ac:dyDescent="0.25">
      <c r="A33" s="2" t="s">
        <v>19</v>
      </c>
      <c r="B33" s="1" t="s">
        <v>7</v>
      </c>
      <c r="C33" s="1" t="s">
        <v>8</v>
      </c>
      <c r="D33" s="15">
        <v>53.9</v>
      </c>
      <c r="E33" s="1" t="s">
        <v>9</v>
      </c>
      <c r="F33" s="1" t="s">
        <v>10</v>
      </c>
      <c r="G33" s="3" t="s">
        <v>31</v>
      </c>
    </row>
    <row r="34" spans="1:11" x14ac:dyDescent="0.25">
      <c r="A34" t="s">
        <v>21</v>
      </c>
      <c r="B34" t="s">
        <v>18</v>
      </c>
      <c r="C34" t="s">
        <v>8</v>
      </c>
      <c r="H34" s="10">
        <v>276</v>
      </c>
      <c r="I34" t="s">
        <v>28</v>
      </c>
      <c r="J34" t="s">
        <v>29</v>
      </c>
      <c r="K34" s="3" t="s">
        <v>31</v>
      </c>
    </row>
    <row r="35" spans="1:11" x14ac:dyDescent="0.25">
      <c r="A35" t="s">
        <v>21</v>
      </c>
      <c r="B35" t="s">
        <v>17</v>
      </c>
      <c r="C35" t="s">
        <v>16</v>
      </c>
      <c r="H35" s="10">
        <v>1.41</v>
      </c>
      <c r="I35" t="s">
        <v>28</v>
      </c>
      <c r="J35" t="s">
        <v>29</v>
      </c>
      <c r="K35" s="3" t="s">
        <v>31</v>
      </c>
    </row>
    <row r="36" spans="1:11" x14ac:dyDescent="0.25">
      <c r="A36" t="s">
        <v>21</v>
      </c>
      <c r="B36" t="s">
        <v>14</v>
      </c>
      <c r="C36" t="s">
        <v>25</v>
      </c>
      <c r="H36" s="10"/>
      <c r="I36" t="s">
        <v>28</v>
      </c>
      <c r="J36" t="s">
        <v>29</v>
      </c>
      <c r="K36" s="3"/>
    </row>
    <row r="37" spans="1:11" x14ac:dyDescent="0.25">
      <c r="A37" t="s">
        <v>21</v>
      </c>
      <c r="B37" t="s">
        <v>15</v>
      </c>
      <c r="C37" t="s">
        <v>8</v>
      </c>
      <c r="H37" s="10">
        <v>1.49</v>
      </c>
      <c r="I37" t="s">
        <v>28</v>
      </c>
      <c r="J37" t="s">
        <v>29</v>
      </c>
      <c r="K37" s="3" t="s">
        <v>31</v>
      </c>
    </row>
    <row r="38" spans="1:11" x14ac:dyDescent="0.25">
      <c r="A38" t="s">
        <v>21</v>
      </c>
      <c r="B38" t="s">
        <v>12</v>
      </c>
      <c r="C38" t="s">
        <v>8</v>
      </c>
      <c r="H38" s="10">
        <v>10.6</v>
      </c>
      <c r="I38" t="s">
        <v>28</v>
      </c>
      <c r="J38" t="s">
        <v>29</v>
      </c>
      <c r="K38" s="3" t="s">
        <v>33</v>
      </c>
    </row>
    <row r="39" spans="1:11" x14ac:dyDescent="0.25">
      <c r="A39" t="s">
        <v>21</v>
      </c>
      <c r="B39" t="s">
        <v>13</v>
      </c>
      <c r="C39" t="s">
        <v>8</v>
      </c>
      <c r="H39" s="10">
        <v>2.68</v>
      </c>
      <c r="I39" t="s">
        <v>28</v>
      </c>
      <c r="J39" t="s">
        <v>29</v>
      </c>
      <c r="K39" s="3" t="s">
        <v>33</v>
      </c>
    </row>
    <row r="40" spans="1:11" x14ac:dyDescent="0.25">
      <c r="A40" t="s">
        <v>21</v>
      </c>
      <c r="B40" t="s">
        <v>11</v>
      </c>
      <c r="C40" t="s">
        <v>8</v>
      </c>
      <c r="H40" s="10">
        <v>17.899999999999999</v>
      </c>
      <c r="I40" t="s">
        <v>28</v>
      </c>
      <c r="J40" t="s">
        <v>29</v>
      </c>
      <c r="K40" s="3" t="s">
        <v>33</v>
      </c>
    </row>
    <row r="41" spans="1:11" x14ac:dyDescent="0.25">
      <c r="A41" t="s">
        <v>21</v>
      </c>
      <c r="B41" t="s">
        <v>7</v>
      </c>
      <c r="C41" t="s">
        <v>8</v>
      </c>
      <c r="H41" s="10">
        <v>1.85</v>
      </c>
      <c r="I41" t="s">
        <v>28</v>
      </c>
      <c r="J41" t="s">
        <v>29</v>
      </c>
      <c r="K41" s="3" t="s">
        <v>31</v>
      </c>
    </row>
    <row r="42" spans="1:11" x14ac:dyDescent="0.25">
      <c r="A42" t="s">
        <v>22</v>
      </c>
      <c r="B42" t="s">
        <v>18</v>
      </c>
      <c r="C42" t="s">
        <v>8</v>
      </c>
      <c r="H42" s="10">
        <v>393</v>
      </c>
      <c r="I42" t="s">
        <v>28</v>
      </c>
      <c r="J42" t="s">
        <v>29</v>
      </c>
      <c r="K42" s="3" t="s">
        <v>31</v>
      </c>
    </row>
    <row r="43" spans="1:11" x14ac:dyDescent="0.25">
      <c r="A43" t="s">
        <v>22</v>
      </c>
      <c r="B43" t="s">
        <v>17</v>
      </c>
      <c r="C43" t="s">
        <v>25</v>
      </c>
      <c r="H43" s="10"/>
      <c r="I43" t="s">
        <v>28</v>
      </c>
      <c r="J43" t="s">
        <v>29</v>
      </c>
      <c r="K43" s="3"/>
    </row>
    <row r="44" spans="1:11" x14ac:dyDescent="0.25">
      <c r="A44" t="s">
        <v>22</v>
      </c>
      <c r="B44" t="s">
        <v>14</v>
      </c>
      <c r="C44" t="s">
        <v>25</v>
      </c>
      <c r="H44" s="10"/>
      <c r="I44" t="s">
        <v>28</v>
      </c>
      <c r="J44" t="s">
        <v>29</v>
      </c>
      <c r="K44" s="3"/>
    </row>
    <row r="45" spans="1:11" x14ac:dyDescent="0.25">
      <c r="A45" t="s">
        <v>22</v>
      </c>
      <c r="B45" t="s">
        <v>15</v>
      </c>
      <c r="C45" t="s">
        <v>25</v>
      </c>
      <c r="H45" s="10"/>
      <c r="I45" t="s">
        <v>28</v>
      </c>
      <c r="J45" t="s">
        <v>29</v>
      </c>
      <c r="K45" s="3"/>
    </row>
    <row r="46" spans="1:11" x14ac:dyDescent="0.25">
      <c r="A46" t="s">
        <v>22</v>
      </c>
      <c r="B46" t="s">
        <v>12</v>
      </c>
      <c r="C46" t="s">
        <v>8</v>
      </c>
      <c r="H46" s="10">
        <v>8.5</v>
      </c>
      <c r="I46" t="s">
        <v>28</v>
      </c>
      <c r="J46" t="s">
        <v>29</v>
      </c>
      <c r="K46" s="3" t="s">
        <v>33</v>
      </c>
    </row>
    <row r="47" spans="1:11" x14ac:dyDescent="0.25">
      <c r="A47" t="s">
        <v>22</v>
      </c>
      <c r="B47" t="s">
        <v>13</v>
      </c>
      <c r="C47" t="s">
        <v>16</v>
      </c>
      <c r="H47" s="10">
        <v>3.18</v>
      </c>
      <c r="I47" t="s">
        <v>28</v>
      </c>
      <c r="J47" t="s">
        <v>29</v>
      </c>
      <c r="K47" s="3" t="s">
        <v>33</v>
      </c>
    </row>
    <row r="48" spans="1:11" x14ac:dyDescent="0.25">
      <c r="A48" t="s">
        <v>22</v>
      </c>
      <c r="B48" t="s">
        <v>11</v>
      </c>
      <c r="C48" t="s">
        <v>8</v>
      </c>
      <c r="H48" s="10">
        <v>17.8</v>
      </c>
      <c r="I48" t="s">
        <v>28</v>
      </c>
      <c r="J48" t="s">
        <v>29</v>
      </c>
      <c r="K48" s="3" t="s">
        <v>33</v>
      </c>
    </row>
    <row r="49" spans="1:11" x14ac:dyDescent="0.25">
      <c r="A49" t="s">
        <v>22</v>
      </c>
      <c r="B49" t="s">
        <v>7</v>
      </c>
      <c r="C49" t="s">
        <v>25</v>
      </c>
      <c r="H49" s="10"/>
      <c r="I49" t="s">
        <v>28</v>
      </c>
      <c r="J49" t="s">
        <v>29</v>
      </c>
      <c r="K49" s="3"/>
    </row>
    <row r="50" spans="1:11" x14ac:dyDescent="0.25">
      <c r="A50" t="s">
        <v>20</v>
      </c>
      <c r="B50" t="s">
        <v>18</v>
      </c>
      <c r="H50" s="10">
        <v>1090</v>
      </c>
      <c r="I50" t="s">
        <v>28</v>
      </c>
      <c r="J50" t="s">
        <v>29</v>
      </c>
      <c r="K50" s="3" t="s">
        <v>31</v>
      </c>
    </row>
    <row r="51" spans="1:11" x14ac:dyDescent="0.25">
      <c r="A51" t="s">
        <v>20</v>
      </c>
      <c r="B51" t="s">
        <v>17</v>
      </c>
      <c r="C51" t="s">
        <v>8</v>
      </c>
      <c r="H51" s="10">
        <v>2.41</v>
      </c>
      <c r="I51" t="s">
        <v>28</v>
      </c>
      <c r="J51" t="s">
        <v>29</v>
      </c>
      <c r="K51" s="3" t="s">
        <v>31</v>
      </c>
    </row>
    <row r="52" spans="1:11" x14ac:dyDescent="0.25">
      <c r="A52" t="s">
        <v>20</v>
      </c>
      <c r="B52" t="s">
        <v>14</v>
      </c>
      <c r="C52" t="s">
        <v>16</v>
      </c>
      <c r="H52" s="10">
        <v>3.43</v>
      </c>
      <c r="I52" t="s">
        <v>28</v>
      </c>
      <c r="J52" t="s">
        <v>29</v>
      </c>
      <c r="K52" s="3"/>
    </row>
    <row r="53" spans="1:11" x14ac:dyDescent="0.25">
      <c r="A53" t="s">
        <v>20</v>
      </c>
      <c r="B53" t="s">
        <v>15</v>
      </c>
      <c r="C53" t="s">
        <v>8</v>
      </c>
      <c r="H53" s="10">
        <v>4.18</v>
      </c>
      <c r="I53" t="s">
        <v>28</v>
      </c>
      <c r="J53" t="s">
        <v>29</v>
      </c>
      <c r="K53" s="3" t="s">
        <v>31</v>
      </c>
    </row>
    <row r="54" spans="1:11" x14ac:dyDescent="0.25">
      <c r="A54" t="s">
        <v>20</v>
      </c>
      <c r="B54" t="s">
        <v>12</v>
      </c>
      <c r="C54" t="s">
        <v>8</v>
      </c>
      <c r="H54" s="10">
        <v>29.5</v>
      </c>
      <c r="I54" t="s">
        <v>28</v>
      </c>
      <c r="J54" t="s">
        <v>29</v>
      </c>
      <c r="K54" s="3" t="s">
        <v>33</v>
      </c>
    </row>
    <row r="55" spans="1:11" x14ac:dyDescent="0.25">
      <c r="A55" t="s">
        <v>20</v>
      </c>
      <c r="B55" t="s">
        <v>13</v>
      </c>
      <c r="C55" t="s">
        <v>8</v>
      </c>
      <c r="H55" s="10">
        <v>8.7899999999999991</v>
      </c>
      <c r="I55" t="s">
        <v>28</v>
      </c>
      <c r="J55" t="s">
        <v>29</v>
      </c>
      <c r="K55" s="3" t="s">
        <v>33</v>
      </c>
    </row>
    <row r="56" spans="1:11" x14ac:dyDescent="0.25">
      <c r="A56" t="s">
        <v>20</v>
      </c>
      <c r="B56" t="s">
        <v>11</v>
      </c>
      <c r="C56" t="s">
        <v>8</v>
      </c>
      <c r="H56" s="10">
        <v>42.4</v>
      </c>
      <c r="I56" t="s">
        <v>28</v>
      </c>
      <c r="J56" t="s">
        <v>29</v>
      </c>
      <c r="K56" s="3" t="s">
        <v>33</v>
      </c>
    </row>
    <row r="57" spans="1:11" x14ac:dyDescent="0.25">
      <c r="A57" t="s">
        <v>20</v>
      </c>
      <c r="B57" t="s">
        <v>7</v>
      </c>
      <c r="C57" t="s">
        <v>16</v>
      </c>
      <c r="H57" s="10">
        <v>2.64</v>
      </c>
      <c r="I57" t="s">
        <v>28</v>
      </c>
      <c r="J57" t="s">
        <v>29</v>
      </c>
      <c r="K57" s="3" t="s">
        <v>31</v>
      </c>
    </row>
    <row r="58" spans="1:11" x14ac:dyDescent="0.25">
      <c r="A58" t="s">
        <v>19</v>
      </c>
      <c r="B58" t="s">
        <v>18</v>
      </c>
      <c r="C58" t="s">
        <v>8</v>
      </c>
      <c r="H58" s="10">
        <v>488</v>
      </c>
      <c r="I58" t="s">
        <v>28</v>
      </c>
      <c r="J58" t="s">
        <v>29</v>
      </c>
      <c r="K58" s="3" t="s">
        <v>31</v>
      </c>
    </row>
    <row r="59" spans="1:11" x14ac:dyDescent="0.25">
      <c r="A59" t="s">
        <v>19</v>
      </c>
      <c r="B59" t="s">
        <v>17</v>
      </c>
      <c r="C59" t="s">
        <v>8</v>
      </c>
      <c r="H59" s="10">
        <v>3.25</v>
      </c>
      <c r="I59" t="s">
        <v>28</v>
      </c>
      <c r="J59" t="s">
        <v>29</v>
      </c>
      <c r="K59" s="3" t="s">
        <v>31</v>
      </c>
    </row>
    <row r="60" spans="1:11" x14ac:dyDescent="0.25">
      <c r="A60" t="s">
        <v>19</v>
      </c>
      <c r="B60" t="s">
        <v>14</v>
      </c>
      <c r="C60" t="s">
        <v>8</v>
      </c>
      <c r="H60" s="10">
        <v>5.34</v>
      </c>
      <c r="I60" t="s">
        <v>28</v>
      </c>
      <c r="J60" t="s">
        <v>29</v>
      </c>
      <c r="K60" s="3"/>
    </row>
    <row r="61" spans="1:11" x14ac:dyDescent="0.25">
      <c r="A61" t="s">
        <v>19</v>
      </c>
      <c r="B61" t="s">
        <v>15</v>
      </c>
      <c r="C61" t="s">
        <v>16</v>
      </c>
      <c r="H61" s="10">
        <v>3.32</v>
      </c>
      <c r="I61" t="s">
        <v>28</v>
      </c>
      <c r="J61" t="s">
        <v>29</v>
      </c>
      <c r="K61" s="3" t="s">
        <v>31</v>
      </c>
    </row>
    <row r="62" spans="1:11" x14ac:dyDescent="0.25">
      <c r="A62" t="s">
        <v>19</v>
      </c>
      <c r="B62" t="s">
        <v>12</v>
      </c>
      <c r="C62" t="s">
        <v>8</v>
      </c>
      <c r="H62" s="10">
        <v>37.6</v>
      </c>
      <c r="I62" t="s">
        <v>28</v>
      </c>
      <c r="J62" t="s">
        <v>29</v>
      </c>
      <c r="K62" s="3" t="s">
        <v>33</v>
      </c>
    </row>
    <row r="63" spans="1:11" x14ac:dyDescent="0.25">
      <c r="A63" t="s">
        <v>19</v>
      </c>
      <c r="B63" t="s">
        <v>13</v>
      </c>
      <c r="C63" t="s">
        <v>8</v>
      </c>
      <c r="H63" s="10">
        <v>8.07</v>
      </c>
      <c r="I63" t="s">
        <v>28</v>
      </c>
      <c r="J63" t="s">
        <v>29</v>
      </c>
      <c r="K63" s="3" t="s">
        <v>33</v>
      </c>
    </row>
    <row r="64" spans="1:11" x14ac:dyDescent="0.25">
      <c r="A64" t="s">
        <v>19</v>
      </c>
      <c r="B64" t="s">
        <v>11</v>
      </c>
      <c r="C64" t="s">
        <v>8</v>
      </c>
      <c r="H64" s="10">
        <v>40.700000000000003</v>
      </c>
      <c r="I64" t="s">
        <v>28</v>
      </c>
      <c r="J64" t="s">
        <v>29</v>
      </c>
      <c r="K64" s="3" t="s">
        <v>33</v>
      </c>
    </row>
    <row r="65" spans="1:11" x14ac:dyDescent="0.25">
      <c r="A65" t="s">
        <v>19</v>
      </c>
      <c r="B65" t="s">
        <v>7</v>
      </c>
      <c r="C65" t="s">
        <v>25</v>
      </c>
      <c r="H65" s="10"/>
      <c r="I65" t="s">
        <v>28</v>
      </c>
      <c r="J65" t="s">
        <v>29</v>
      </c>
      <c r="K65" s="3"/>
    </row>
  </sheetData>
  <sortState ref="V3:X10">
    <sortCondition ref="W3:W10"/>
    <sortCondition ref="X3:X10"/>
    <sortCondition ref="V3:V10"/>
  </sortState>
  <mergeCells count="2">
    <mergeCell ref="Z12:AA12"/>
    <mergeCell ref="AB12:A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PBDE-SPMD-QA</vt:lpstr>
      <vt:lpstr>PBDE-Grab-QA</vt:lpstr>
      <vt:lpstr>PBDE-Blank-summary</vt:lpstr>
      <vt:lpstr>PBDE-deteciton-summary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2018-02-22T21:10:44Z</dcterms:created>
  <dcterms:modified xsi:type="dcterms:W3CDTF">2018-05-17T20:57:38Z</dcterms:modified>
</cp:coreProperties>
</file>