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activeTab="1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B29" i="8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29" i="7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5" i="3"/>
  <c r="B6"/>
  <c r="B7"/>
  <c r="B8"/>
  <c r="B9"/>
  <c r="B4"/>
  <c r="C18" i="7" a="1"/>
  <c r="C18" s="1"/>
  <c r="W5" a="1"/>
  <c r="W5" s="1"/>
  <c r="X5" a="1"/>
  <c r="X5" s="1"/>
  <c r="Y5" a="1"/>
  <c r="Y5" s="1"/>
  <c r="W6" a="1"/>
  <c r="W6" s="1"/>
  <c r="X6" a="1"/>
  <c r="X6" s="1"/>
  <c r="Y6" a="1"/>
  <c r="Y6" s="1"/>
  <c r="W7" a="1"/>
  <c r="W7" s="1"/>
  <c r="X7" a="1"/>
  <c r="X7" s="1"/>
  <c r="Y7" a="1"/>
  <c r="Y7" s="1"/>
  <c r="W8" a="1"/>
  <c r="W8" s="1"/>
  <c r="X8" a="1"/>
  <c r="X8" s="1"/>
  <c r="Y8" a="1"/>
  <c r="Y8" s="1"/>
  <c r="W9" a="1"/>
  <c r="W9" s="1"/>
  <c r="X9" a="1"/>
  <c r="X9" s="1"/>
  <c r="Y9" a="1"/>
  <c r="Y9" s="1"/>
  <c r="W10" a="1"/>
  <c r="W10" s="1"/>
  <c r="X10" a="1"/>
  <c r="X10" s="1"/>
  <c r="Y10" a="1"/>
  <c r="Y10" s="1"/>
  <c r="W11" a="1"/>
  <c r="W11" s="1"/>
  <c r="X11" a="1"/>
  <c r="X11" s="1"/>
  <c r="Y11" a="1"/>
  <c r="Y11" s="1"/>
  <c r="W12" a="1"/>
  <c r="W12" s="1"/>
  <c r="X12" a="1"/>
  <c r="X12" s="1"/>
  <c r="Y12" a="1"/>
  <c r="Y12" s="1"/>
  <c r="W13" a="1"/>
  <c r="W13" s="1"/>
  <c r="X13" a="1"/>
  <c r="X13" s="1"/>
  <c r="Y13" a="1"/>
  <c r="Y13" s="1"/>
  <c r="W14" a="1"/>
  <c r="W14" s="1"/>
  <c r="X14" a="1"/>
  <c r="X14" s="1"/>
  <c r="Y14" a="1"/>
  <c r="Y14" s="1"/>
  <c r="W15" a="1"/>
  <c r="W15" s="1"/>
  <c r="X15" a="1"/>
  <c r="X15" s="1"/>
  <c r="Y15" a="1"/>
  <c r="Y15" s="1"/>
  <c r="W16" a="1"/>
  <c r="W16" s="1"/>
  <c r="X16" a="1"/>
  <c r="X16" s="1"/>
  <c r="Y16" a="1"/>
  <c r="Y16" s="1"/>
  <c r="W17" a="1"/>
  <c r="W17" s="1"/>
  <c r="X17" a="1"/>
  <c r="X17" s="1"/>
  <c r="Y17" a="1"/>
  <c r="Y17" s="1"/>
  <c r="W18" a="1"/>
  <c r="W18" s="1"/>
  <c r="X18" a="1"/>
  <c r="X18" s="1"/>
  <c r="Y18" a="1"/>
  <c r="Y18" s="1"/>
  <c r="W19" a="1"/>
  <c r="W19" s="1"/>
  <c r="X19" a="1"/>
  <c r="X19" s="1"/>
  <c r="Y19" a="1"/>
  <c r="Y19" s="1"/>
  <c r="W20" a="1"/>
  <c r="W20" s="1"/>
  <c r="X20" a="1"/>
  <c r="X20" s="1"/>
  <c r="Y20" a="1"/>
  <c r="Y20" s="1"/>
  <c r="W21" a="1"/>
  <c r="W21" s="1"/>
  <c r="X21" a="1"/>
  <c r="X21" s="1"/>
  <c r="Y21" a="1"/>
  <c r="Y21" s="1"/>
  <c r="W22" a="1"/>
  <c r="W22" s="1"/>
  <c r="X22" a="1"/>
  <c r="X22" s="1"/>
  <c r="Y22" a="1"/>
  <c r="Y22" s="1"/>
  <c r="W23" a="1"/>
  <c r="W23" s="1"/>
  <c r="X23" a="1"/>
  <c r="X23" s="1"/>
  <c r="Y23" a="1"/>
  <c r="Y23" s="1"/>
  <c r="W24" a="1"/>
  <c r="W24" s="1"/>
  <c r="X24" a="1"/>
  <c r="X24" s="1"/>
  <c r="Y24" a="1"/>
  <c r="Y24" s="1"/>
  <c r="W25" a="1"/>
  <c r="W25" s="1"/>
  <c r="X25" a="1"/>
  <c r="X25" s="1"/>
  <c r="Y25" a="1"/>
  <c r="Y25" s="1"/>
  <c r="W26" a="1"/>
  <c r="W26" s="1"/>
  <c r="X26" a="1"/>
  <c r="X26" s="1"/>
  <c r="Y26" a="1"/>
  <c r="Y26" s="1"/>
  <c r="W27" a="1"/>
  <c r="W27" s="1"/>
  <c r="X27" a="1"/>
  <c r="X27" s="1"/>
  <c r="Y27" a="1"/>
  <c r="Y27" s="1"/>
  <c r="W28" a="1"/>
  <c r="W28" s="1"/>
  <c r="X28" a="1"/>
  <c r="X28" s="1"/>
  <c r="Y28" a="1"/>
  <c r="Y28" s="1"/>
  <c r="W29" a="1"/>
  <c r="W29" s="1"/>
  <c r="X29" a="1"/>
  <c r="X29" s="1"/>
  <c r="Y29" a="1"/>
  <c r="Y29" s="1"/>
  <c r="W4" a="1"/>
  <c r="W4" s="1"/>
  <c r="X4" a="1"/>
  <c r="X4" s="1"/>
  <c r="Y4" a="1"/>
  <c r="Y4" s="1"/>
  <c r="W5" i="8"/>
  <c r="X5" a="1"/>
  <c r="X5" s="1"/>
  <c r="Y5" a="1"/>
  <c r="Y5" s="1"/>
  <c r="W6"/>
  <c r="X6" a="1"/>
  <c r="X6" s="1"/>
  <c r="Y6" a="1"/>
  <c r="Y6" s="1"/>
  <c r="W7"/>
  <c r="X7" a="1"/>
  <c r="X7" s="1"/>
  <c r="Y7" a="1"/>
  <c r="Y7" s="1"/>
  <c r="W8"/>
  <c r="X8" a="1"/>
  <c r="X8" s="1"/>
  <c r="Y8" a="1"/>
  <c r="Y8" s="1"/>
  <c r="W9"/>
  <c r="X9" a="1"/>
  <c r="X9" s="1"/>
  <c r="Y9" a="1"/>
  <c r="Y9" s="1"/>
  <c r="W10"/>
  <c r="X10" a="1"/>
  <c r="X10" s="1"/>
  <c r="Y10" a="1"/>
  <c r="Y10" s="1"/>
  <c r="W11"/>
  <c r="X11" a="1"/>
  <c r="X11" s="1"/>
  <c r="Y11" a="1"/>
  <c r="Y11" s="1"/>
  <c r="W12"/>
  <c r="X12" a="1"/>
  <c r="X12" s="1"/>
  <c r="Y12" a="1"/>
  <c r="Y12" s="1"/>
  <c r="W13"/>
  <c r="X13" a="1"/>
  <c r="X13" s="1"/>
  <c r="Y13" a="1"/>
  <c r="Y13" s="1"/>
  <c r="W14"/>
  <c r="X14" a="1"/>
  <c r="X14" s="1"/>
  <c r="Y14" a="1"/>
  <c r="Y14" s="1"/>
  <c r="W15"/>
  <c r="X15" a="1"/>
  <c r="X15" s="1"/>
  <c r="Y15" a="1"/>
  <c r="Y15" s="1"/>
  <c r="W16"/>
  <c r="X16" a="1"/>
  <c r="X16" s="1"/>
  <c r="Y16" a="1"/>
  <c r="Y16" s="1"/>
  <c r="W17"/>
  <c r="X17" a="1"/>
  <c r="X17" s="1"/>
  <c r="Y17" a="1"/>
  <c r="Y17" s="1"/>
  <c r="W18"/>
  <c r="X18" a="1"/>
  <c r="X18" s="1"/>
  <c r="Y18" a="1"/>
  <c r="Y18" s="1"/>
  <c r="W19"/>
  <c r="X19" a="1"/>
  <c r="X19" s="1"/>
  <c r="Y19" a="1"/>
  <c r="Y19" s="1"/>
  <c r="W20"/>
  <c r="X20" a="1"/>
  <c r="X20" s="1"/>
  <c r="Y20" a="1"/>
  <c r="Y20" s="1"/>
  <c r="W21"/>
  <c r="X21" a="1"/>
  <c r="X21" s="1"/>
  <c r="Y21" a="1"/>
  <c r="Y21" s="1"/>
  <c r="W22"/>
  <c r="X22" a="1"/>
  <c r="X22" s="1"/>
  <c r="Y22" a="1"/>
  <c r="Y22" s="1"/>
  <c r="W23"/>
  <c r="X23" a="1"/>
  <c r="X23" s="1"/>
  <c r="Y23" a="1"/>
  <c r="Y23" s="1"/>
  <c r="W24"/>
  <c r="X24" a="1"/>
  <c r="X24" s="1"/>
  <c r="Y24" a="1"/>
  <c r="Y24" s="1"/>
  <c r="W25"/>
  <c r="X25" a="1"/>
  <c r="X25" s="1"/>
  <c r="Y25" a="1"/>
  <c r="Y25" s="1"/>
  <c r="W26"/>
  <c r="X26" a="1"/>
  <c r="X26" s="1"/>
  <c r="Y26" a="1"/>
  <c r="Y26" s="1"/>
  <c r="W27"/>
  <c r="X27" a="1"/>
  <c r="X27" s="1"/>
  <c r="Y27" a="1"/>
  <c r="Y27" s="1"/>
  <c r="W28"/>
  <c r="X28" a="1"/>
  <c r="X28" s="1"/>
  <c r="Y28" a="1"/>
  <c r="Y28" s="1"/>
  <c r="W29"/>
  <c r="X29" a="1"/>
  <c r="X29" s="1"/>
  <c r="Y29" a="1"/>
  <c r="Y29" s="1"/>
  <c r="W4"/>
  <c r="X4" a="1"/>
  <c r="X4" s="1"/>
  <c r="Y4" a="1"/>
  <c r="Y4" s="1"/>
  <c r="AH5" i="2" l="1" a="1"/>
  <c r="AH5" s="1"/>
  <c r="BZ5" i="3" s="1"/>
  <c r="AH6" i="2" a="1"/>
  <c r="AH6" s="1"/>
  <c r="BZ6" i="3" s="1"/>
  <c r="AH7" i="2" a="1"/>
  <c r="AH7" s="1"/>
  <c r="BZ7" i="3" s="1"/>
  <c r="AH8" i="2" a="1"/>
  <c r="AH8" s="1"/>
  <c r="BZ8" i="3" s="1"/>
  <c r="AH9" i="2" a="1"/>
  <c r="AH9" s="1"/>
  <c r="BZ9" i="3" s="1"/>
  <c r="AH4" i="2" a="1"/>
  <c r="AH4" s="1"/>
  <c r="BZ4" i="3" s="1"/>
  <c r="L5"/>
  <c r="L6"/>
  <c r="L9"/>
  <c r="L4"/>
  <c r="AG5" i="2" a="1"/>
  <c r="AG5" s="1"/>
  <c r="BY5" i="3" s="1"/>
  <c r="AG6" i="2" a="1"/>
  <c r="AG6" s="1"/>
  <c r="BY6" i="3" s="1"/>
  <c r="AG7" i="2" a="1"/>
  <c r="AG7" s="1"/>
  <c r="BY7" i="3" s="1"/>
  <c r="AG8" i="2" a="1"/>
  <c r="AG8" s="1"/>
  <c r="BY8" i="3" s="1"/>
  <c r="AG9" i="2" a="1"/>
  <c r="AG9" s="1"/>
  <c r="BY9" i="3" s="1"/>
  <c r="AG4" i="2" a="1"/>
  <c r="AG4" s="1"/>
  <c r="BY4" i="3" s="1"/>
  <c r="AF4" i="2" a="1"/>
  <c r="AF4" s="1"/>
  <c r="BX4" i="3" s="1"/>
  <c r="AF5" i="2" a="1"/>
  <c r="AF5" s="1"/>
  <c r="BX5" i="3" s="1"/>
  <c r="AF6" i="2" a="1"/>
  <c r="AF6" s="1"/>
  <c r="BX6" i="3" s="1"/>
  <c r="AF7" i="2" a="1"/>
  <c r="AF7" s="1"/>
  <c r="BX7" i="3" s="1"/>
  <c r="AF8" i="2" a="1"/>
  <c r="AF8" s="1"/>
  <c r="BX8" i="3" s="1"/>
  <c r="AF9" i="2" a="1"/>
  <c r="AF9" s="1"/>
  <c r="BX9" i="3" s="1"/>
  <c r="C28" i="8" l="1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D4" i="2" l="1"/>
  <c r="D5" a="1"/>
  <c r="D5" s="1"/>
  <c r="D6" a="1"/>
  <c r="D6" s="1"/>
  <c r="D7" a="1"/>
  <c r="D7" s="1"/>
  <c r="D8" a="1"/>
  <c r="D8" s="1"/>
  <c r="D9" a="1"/>
  <c r="D9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AD5" a="1"/>
  <c r="AD5" s="1"/>
  <c r="AE5" a="1"/>
  <c r="AE5" s="1"/>
  <c r="BW5" i="3" s="1"/>
  <c r="AD6" i="2" a="1"/>
  <c r="AD6" s="1"/>
  <c r="AE6" a="1"/>
  <c r="AE6" s="1"/>
  <c r="BW6" i="3" s="1"/>
  <c r="AD7" i="2" a="1"/>
  <c r="AD7" s="1"/>
  <c r="AE7" a="1"/>
  <c r="AE7" s="1"/>
  <c r="BW7" i="3" s="1"/>
  <c r="AD8" i="2" a="1"/>
  <c r="AD8" s="1"/>
  <c r="AE8" a="1"/>
  <c r="AE8" s="1"/>
  <c r="BW8" i="3" s="1"/>
  <c r="AD9" i="2" a="1"/>
  <c r="AD9" s="1"/>
  <c r="AE9" a="1"/>
  <c r="AE9" s="1"/>
  <c r="BW9" i="3" s="1"/>
  <c r="AE4" i="2" a="1"/>
  <c r="AE4" s="1"/>
  <c r="BW4" i="3" s="1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G4" i="3" s="1"/>
  <c r="O4" i="2" a="1"/>
  <c r="O4" s="1"/>
  <c r="BH4" i="3" s="1"/>
  <c r="P4" i="2" a="1"/>
  <c r="P4" s="1"/>
  <c r="BI4" i="3" s="1"/>
  <c r="Q4" i="2" a="1"/>
  <c r="Q4" s="1"/>
  <c r="BJ4" i="3" s="1"/>
  <c r="R4" i="2" a="1"/>
  <c r="R4" s="1"/>
  <c r="BK4" i="3" s="1"/>
  <c r="S4" i="2" a="1"/>
  <c r="S4" s="1"/>
  <c r="BL4" i="3" s="1"/>
  <c r="T4" i="2" a="1"/>
  <c r="T4" s="1"/>
  <c r="BM4" i="3" s="1"/>
  <c r="U4" i="2" a="1"/>
  <c r="U4" s="1"/>
  <c r="BN4" i="3" s="1"/>
  <c r="V4" i="2" a="1"/>
  <c r="V4" s="1"/>
  <c r="BO4" i="3" s="1"/>
  <c r="W4" i="2" a="1"/>
  <c r="W4" s="1"/>
  <c r="BP4" i="3" s="1"/>
  <c r="X4" i="2" a="1"/>
  <c r="X4" s="1"/>
  <c r="BQ4" i="3" s="1"/>
  <c r="Y4" i="2" a="1"/>
  <c r="Y4" s="1"/>
  <c r="BR4" i="3" s="1"/>
  <c r="Z4" i="2" a="1"/>
  <c r="Z4" s="1"/>
  <c r="BS4" i="3" s="1"/>
  <c r="AA4" i="2" a="1"/>
  <c r="AA4" s="1"/>
  <c r="BT4" i="3" s="1"/>
  <c r="AB4" i="2" a="1"/>
  <c r="AB4" s="1"/>
  <c r="BU4" i="3" s="1"/>
  <c r="AC4" i="2" a="1"/>
  <c r="AC4" s="1"/>
  <c r="N5" a="1"/>
  <c r="N5" s="1"/>
  <c r="BG5" i="3" s="1"/>
  <c r="O5" i="2" a="1"/>
  <c r="O5" s="1"/>
  <c r="BH5" i="3" s="1"/>
  <c r="P5" i="2" a="1"/>
  <c r="P5" s="1"/>
  <c r="BI5" i="3" s="1"/>
  <c r="Q5" i="2" a="1"/>
  <c r="Q5" s="1"/>
  <c r="BJ5" i="3" s="1"/>
  <c r="R5" i="2" a="1"/>
  <c r="R5" s="1"/>
  <c r="BK5" i="3" s="1"/>
  <c r="S5" i="2" a="1"/>
  <c r="S5" s="1"/>
  <c r="BL5" i="3" s="1"/>
  <c r="T5" i="2" a="1"/>
  <c r="T5" s="1"/>
  <c r="BM5" i="3" s="1"/>
  <c r="U5" i="2" a="1"/>
  <c r="U5" s="1"/>
  <c r="BN5" i="3" s="1"/>
  <c r="V5" i="2" a="1"/>
  <c r="V5" s="1"/>
  <c r="BO5" i="3" s="1"/>
  <c r="W5" i="2" a="1"/>
  <c r="W5" s="1"/>
  <c r="BP5" i="3" s="1"/>
  <c r="X5" i="2" a="1"/>
  <c r="X5" s="1"/>
  <c r="BQ5" i="3" s="1"/>
  <c r="Y5" i="2" a="1"/>
  <c r="Y5" s="1"/>
  <c r="BR5" i="3" s="1"/>
  <c r="Z5" i="2" a="1"/>
  <c r="Z5" s="1"/>
  <c r="BS5" i="3" s="1"/>
  <c r="AA5" i="2" a="1"/>
  <c r="AA5" s="1"/>
  <c r="BT5" i="3" s="1"/>
  <c r="AB5" i="2" a="1"/>
  <c r="AB5" s="1"/>
  <c r="BU5" i="3" s="1"/>
  <c r="AC5" i="2" a="1"/>
  <c r="AC5" s="1"/>
  <c r="N6" a="1"/>
  <c r="N6" s="1"/>
  <c r="BG6" i="3" s="1"/>
  <c r="O6" i="2" a="1"/>
  <c r="O6" s="1"/>
  <c r="BH6" i="3" s="1"/>
  <c r="P6" i="2" a="1"/>
  <c r="P6" s="1"/>
  <c r="BI6" i="3" s="1"/>
  <c r="Q6" i="2" a="1"/>
  <c r="Q6" s="1"/>
  <c r="BJ6" i="3" s="1"/>
  <c r="R6" i="2" a="1"/>
  <c r="R6" s="1"/>
  <c r="BK6" i="3" s="1"/>
  <c r="S6" i="2" a="1"/>
  <c r="S6" s="1"/>
  <c r="BL6" i="3" s="1"/>
  <c r="T6" i="2" a="1"/>
  <c r="T6" s="1"/>
  <c r="BM6" i="3" s="1"/>
  <c r="U6" i="2" a="1"/>
  <c r="U6" s="1"/>
  <c r="BN6" i="3" s="1"/>
  <c r="V6" i="2" a="1"/>
  <c r="V6" s="1"/>
  <c r="BO6" i="3" s="1"/>
  <c r="W6" i="2" a="1"/>
  <c r="W6" s="1"/>
  <c r="BP6" i="3" s="1"/>
  <c r="X6" i="2" a="1"/>
  <c r="X6" s="1"/>
  <c r="BQ6" i="3" s="1"/>
  <c r="Y6" i="2" a="1"/>
  <c r="Y6" s="1"/>
  <c r="BR6" i="3" s="1"/>
  <c r="Z6" i="2" a="1"/>
  <c r="Z6" s="1"/>
  <c r="BS6" i="3" s="1"/>
  <c r="AA6" i="2" a="1"/>
  <c r="AA6" s="1"/>
  <c r="BT6" i="3" s="1"/>
  <c r="AB6" i="2" a="1"/>
  <c r="AB6" s="1"/>
  <c r="BU6" i="3" s="1"/>
  <c r="AC6" i="2" a="1"/>
  <c r="AC6" s="1"/>
  <c r="N7" a="1"/>
  <c r="N7" s="1"/>
  <c r="BG7" i="3" s="1"/>
  <c r="O7" i="2" a="1"/>
  <c r="O7" s="1"/>
  <c r="BH7" i="3" s="1"/>
  <c r="P7" i="2" a="1"/>
  <c r="P7" s="1"/>
  <c r="BI7" i="3" s="1"/>
  <c r="Q7" i="2" a="1"/>
  <c r="Q7" s="1"/>
  <c r="BJ7" i="3" s="1"/>
  <c r="R7" i="2" a="1"/>
  <c r="R7" s="1"/>
  <c r="BK7" i="3" s="1"/>
  <c r="S7" i="2" a="1"/>
  <c r="S7" s="1"/>
  <c r="BL7" i="3" s="1"/>
  <c r="T7" i="2" a="1"/>
  <c r="T7" s="1"/>
  <c r="BM7" i="3" s="1"/>
  <c r="U7" i="2" a="1"/>
  <c r="U7" s="1"/>
  <c r="BN7" i="3" s="1"/>
  <c r="V7" i="2" a="1"/>
  <c r="V7" s="1"/>
  <c r="BO7" i="3" s="1"/>
  <c r="W7" i="2" a="1"/>
  <c r="W7" s="1"/>
  <c r="BP7" i="3" s="1"/>
  <c r="X7" i="2" a="1"/>
  <c r="X7" s="1"/>
  <c r="BQ7" i="3" s="1"/>
  <c r="Y7" i="2" a="1"/>
  <c r="Y7" s="1"/>
  <c r="BR7" i="3" s="1"/>
  <c r="Z7" i="2" a="1"/>
  <c r="Z7" s="1"/>
  <c r="BS7" i="3" s="1"/>
  <c r="AA7" i="2" a="1"/>
  <c r="AA7" s="1"/>
  <c r="BT7" i="3" s="1"/>
  <c r="AB7" i="2" a="1"/>
  <c r="AB7" s="1"/>
  <c r="BU7" i="3" s="1"/>
  <c r="AC7" i="2" a="1"/>
  <c r="AC7" s="1"/>
  <c r="N8" a="1"/>
  <c r="N8" s="1"/>
  <c r="BG8" i="3" s="1"/>
  <c r="O8" i="2" a="1"/>
  <c r="O8" s="1"/>
  <c r="BH8" i="3" s="1"/>
  <c r="P8" i="2" a="1"/>
  <c r="P8" s="1"/>
  <c r="BI8" i="3" s="1"/>
  <c r="Q8" i="2" a="1"/>
  <c r="Q8" s="1"/>
  <c r="BJ8" i="3" s="1"/>
  <c r="R8" i="2" a="1"/>
  <c r="R8" s="1"/>
  <c r="BK8" i="3" s="1"/>
  <c r="S8" i="2" a="1"/>
  <c r="S8" s="1"/>
  <c r="BL8" i="3" s="1"/>
  <c r="T8" i="2" a="1"/>
  <c r="T8" s="1"/>
  <c r="BM8" i="3" s="1"/>
  <c r="U8" i="2" a="1"/>
  <c r="U8" s="1"/>
  <c r="BN8" i="3" s="1"/>
  <c r="V8" i="2" a="1"/>
  <c r="V8" s="1"/>
  <c r="BO8" i="3" s="1"/>
  <c r="W8" i="2" a="1"/>
  <c r="W8" s="1"/>
  <c r="BP8" i="3" s="1"/>
  <c r="X8" i="2" a="1"/>
  <c r="X8" s="1"/>
  <c r="BQ8" i="3" s="1"/>
  <c r="Y8" i="2" a="1"/>
  <c r="Y8" s="1"/>
  <c r="BR8" i="3" s="1"/>
  <c r="Z8" i="2" a="1"/>
  <c r="Z8" s="1"/>
  <c r="BS8" i="3" s="1"/>
  <c r="AA8" i="2" a="1"/>
  <c r="AA8" s="1"/>
  <c r="BT8" i="3" s="1"/>
  <c r="AB8" i="2" a="1"/>
  <c r="AB8" s="1"/>
  <c r="BU8" i="3" s="1"/>
  <c r="AC8" i="2" a="1"/>
  <c r="AC8" s="1"/>
  <c r="N9" a="1"/>
  <c r="N9" s="1"/>
  <c r="BG9" i="3" s="1"/>
  <c r="O9" i="2" a="1"/>
  <c r="O9" s="1"/>
  <c r="BH9" i="3" s="1"/>
  <c r="P9" i="2" a="1"/>
  <c r="P9" s="1"/>
  <c r="BI9" i="3" s="1"/>
  <c r="Q9" i="2" a="1"/>
  <c r="Q9" s="1"/>
  <c r="BJ9" i="3" s="1"/>
  <c r="R9" i="2" a="1"/>
  <c r="R9" s="1"/>
  <c r="BK9" i="3" s="1"/>
  <c r="S9" i="2" a="1"/>
  <c r="S9" s="1"/>
  <c r="BL9" i="3" s="1"/>
  <c r="T9" i="2" a="1"/>
  <c r="T9" s="1"/>
  <c r="BM9" i="3" s="1"/>
  <c r="U9" i="2" a="1"/>
  <c r="U9" s="1"/>
  <c r="BN9" i="3" s="1"/>
  <c r="V9" i="2" a="1"/>
  <c r="V9" s="1"/>
  <c r="BO9" i="3" s="1"/>
  <c r="W9" i="2" a="1"/>
  <c r="W9" s="1"/>
  <c r="BP9" i="3" s="1"/>
  <c r="X9" i="2" a="1"/>
  <c r="X9" s="1"/>
  <c r="BQ9" i="3" s="1"/>
  <c r="Y9" i="2" a="1"/>
  <c r="Y9" s="1"/>
  <c r="BR9" i="3" s="1"/>
  <c r="Z9" i="2" a="1"/>
  <c r="Z9" s="1"/>
  <c r="BS9" i="3" s="1"/>
  <c r="AA9" i="2" a="1"/>
  <c r="AA9" s="1"/>
  <c r="BT9" i="3" s="1"/>
  <c r="AB9" i="2" a="1"/>
  <c r="AB9" s="1"/>
  <c r="BU9" i="3" s="1"/>
  <c r="AC9" i="2" a="1"/>
  <c r="AC9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J6" i="3" s="1" a="1"/>
  <c r="J6" s="1"/>
  <c r="K6" i="2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F4" i="3" s="1"/>
  <c r="M5" i="2" a="1"/>
  <c r="M5" s="1"/>
  <c r="BF5" i="3" s="1"/>
  <c r="M6" i="2" a="1"/>
  <c r="M6" s="1"/>
  <c r="BF6" i="3" s="1"/>
  <c r="M7" i="2" a="1"/>
  <c r="M7" s="1"/>
  <c r="BF7" i="3" s="1"/>
  <c r="M8" i="2" a="1"/>
  <c r="M8" s="1"/>
  <c r="BF8" i="3" s="1"/>
  <c r="M9" i="2" a="1"/>
  <c r="M9" s="1"/>
  <c r="BF9" i="3" s="1"/>
  <c r="L7" i="2" a="1"/>
  <c r="L7" s="1"/>
  <c r="BE7" i="3" s="1"/>
  <c r="L8" i="2" a="1"/>
  <c r="L8" s="1"/>
  <c r="BE8" i="3" s="1"/>
  <c r="L9" i="2" a="1"/>
  <c r="L9" s="1"/>
  <c r="BE9" i="3" s="1"/>
  <c r="L5" i="2" a="1"/>
  <c r="L5" s="1"/>
  <c r="BE5" i="3" s="1"/>
  <c r="L6" i="2" a="1"/>
  <c r="L6" s="1"/>
  <c r="BE6" i="3" s="1"/>
  <c r="L4" i="2" a="1"/>
  <c r="L4" s="1"/>
  <c r="BE4" i="3" s="1"/>
  <c r="C4" i="2" l="1"/>
  <c r="BD8" i="3" a="1"/>
  <c r="BD8" s="1"/>
  <c r="J8" a="1"/>
  <c r="J8" s="1"/>
  <c r="AH8" a="1"/>
  <c r="AH8" s="1"/>
  <c r="BD6" a="1"/>
  <c r="BD6" s="1"/>
  <c r="AH6" s="1" a="1"/>
  <c r="AH6" s="1"/>
  <c r="J9" a="1"/>
  <c r="J9" s="1"/>
  <c r="BD9" a="1"/>
  <c r="BD9" s="1"/>
  <c r="AH9" s="1" a="1"/>
  <c r="AH9" s="1"/>
  <c r="J7" a="1"/>
  <c r="J7" s="1"/>
  <c r="BD7" a="1"/>
  <c r="BD7" s="1"/>
  <c r="AH7" s="1" a="1"/>
  <c r="AH7" s="1"/>
  <c r="J5" a="1"/>
  <c r="J5" s="1"/>
  <c r="BD5" a="1"/>
  <c r="BD5" s="1"/>
  <c r="AH5" s="1"/>
  <c r="BD4" a="1"/>
  <c r="BD4" s="1"/>
  <c r="J4" a="1"/>
  <c r="J4" s="1"/>
  <c r="AH4" a="1"/>
  <c r="AH4" s="1"/>
  <c r="C5" i="2"/>
  <c r="C6"/>
  <c r="C7"/>
  <c r="C8"/>
  <c r="C9"/>
  <c r="L8" i="3"/>
  <c r="K8"/>
  <c r="K6"/>
  <c r="L7"/>
  <c r="K7"/>
  <c r="K9"/>
  <c r="K5"/>
  <c r="K4"/>
  <c r="BC8" a="1"/>
  <c r="BC8" s="1"/>
  <c r="AG8" s="1" a="1"/>
  <c r="AG8" s="1"/>
  <c r="BB8" a="1"/>
  <c r="BB8" s="1"/>
  <c r="AF8" s="1" a="1"/>
  <c r="AF8" s="1"/>
  <c r="BC6" a="1"/>
  <c r="BC6" s="1"/>
  <c r="AG6" s="1" a="1"/>
  <c r="AG6" s="1"/>
  <c r="BB6" a="1"/>
  <c r="BB6" s="1"/>
  <c r="AF6" s="1" a="1"/>
  <c r="AF6" s="1"/>
  <c r="BV4"/>
  <c r="BC9" a="1"/>
  <c r="BC9" s="1"/>
  <c r="AG9" s="1" a="1"/>
  <c r="AG9" s="1"/>
  <c r="BB9" a="1"/>
  <c r="BB9" s="1"/>
  <c r="AF9" s="1" a="1"/>
  <c r="AF9" s="1"/>
  <c r="BC7" a="1"/>
  <c r="BC7" s="1"/>
  <c r="AG7" s="1" a="1"/>
  <c r="AG7" s="1"/>
  <c r="BB7" a="1"/>
  <c r="BB7" s="1"/>
  <c r="AF7" s="1" a="1"/>
  <c r="AF7" s="1"/>
  <c r="BC5" a="1"/>
  <c r="BC5" s="1"/>
  <c r="AG5" s="1" a="1"/>
  <c r="AG5" s="1"/>
  <c r="BB5" a="1"/>
  <c r="BB5" s="1"/>
  <c r="AF5" s="1" a="1"/>
  <c r="AF5" s="1"/>
  <c r="BB4" a="1"/>
  <c r="BB4" s="1"/>
  <c r="AF4" s="1" a="1"/>
  <c r="AF4" s="1"/>
  <c r="BC4" a="1"/>
  <c r="BC4" s="1"/>
  <c r="AG4" s="1" a="1"/>
  <c r="AG4" s="1"/>
  <c r="BV9"/>
  <c r="BV8"/>
  <c r="BV7"/>
  <c r="BV6"/>
  <c r="BV5"/>
  <c r="AL8" a="1"/>
  <c r="AL8" s="1"/>
  <c r="P8" s="1" a="1"/>
  <c r="P8" s="1"/>
  <c r="AM8" a="1"/>
  <c r="AM8" s="1"/>
  <c r="AN8" a="1"/>
  <c r="AN8" s="1"/>
  <c r="R8" s="1" a="1"/>
  <c r="R8" s="1"/>
  <c r="AO8" a="1"/>
  <c r="AO8" s="1"/>
  <c r="S8" s="1" a="1"/>
  <c r="S8" s="1"/>
  <c r="AP8" a="1"/>
  <c r="AP8" s="1"/>
  <c r="T8" s="1" a="1"/>
  <c r="T8" s="1"/>
  <c r="AQ8" a="1"/>
  <c r="AQ8" s="1"/>
  <c r="AR8" a="1"/>
  <c r="AR8" s="1"/>
  <c r="V8" s="1" a="1"/>
  <c r="V8" s="1"/>
  <c r="AS8" a="1"/>
  <c r="AS8" s="1"/>
  <c r="W8" s="1" a="1"/>
  <c r="W8" s="1"/>
  <c r="AT8" a="1"/>
  <c r="AT8" s="1"/>
  <c r="X8" s="1" a="1"/>
  <c r="X8" s="1"/>
  <c r="AU8" a="1"/>
  <c r="AU8" s="1"/>
  <c r="AV8" a="1"/>
  <c r="AV8" s="1"/>
  <c r="Z8" s="1" a="1"/>
  <c r="Z8" s="1"/>
  <c r="AW8" a="1"/>
  <c r="AW8" s="1"/>
  <c r="AA8" s="1" a="1"/>
  <c r="AA8" s="1"/>
  <c r="BA8" a="1"/>
  <c r="BA8" s="1"/>
  <c r="AE8" s="1" a="1"/>
  <c r="AE8" s="1"/>
  <c r="AZ8" a="1"/>
  <c r="AZ8" s="1"/>
  <c r="AD8" s="1" a="1"/>
  <c r="AD8" s="1"/>
  <c r="AY8" a="1"/>
  <c r="AY8" s="1"/>
  <c r="Q8" a="1"/>
  <c r="Q8" s="1"/>
  <c r="U8" a="1"/>
  <c r="U8" s="1"/>
  <c r="Y8" a="1"/>
  <c r="Y8" s="1"/>
  <c r="AC8" a="1"/>
  <c r="AC8" s="1"/>
  <c r="AI8" a="1"/>
  <c r="AI8" s="1"/>
  <c r="M8" s="1" a="1"/>
  <c r="M8" s="1"/>
  <c r="AK8" a="1"/>
  <c r="AK8" s="1"/>
  <c r="O8" s="1" a="1"/>
  <c r="O8" s="1"/>
  <c r="AX8" a="1"/>
  <c r="AX8" s="1"/>
  <c r="AB8" s="1" a="1"/>
  <c r="AB8" s="1"/>
  <c r="AJ8" a="1"/>
  <c r="AJ8" s="1"/>
  <c r="N8" s="1" a="1"/>
  <c r="N8" s="1"/>
  <c r="AL6" a="1"/>
  <c r="AL6" s="1"/>
  <c r="P6" s="1" a="1"/>
  <c r="P6" s="1"/>
  <c r="AM6" a="1"/>
  <c r="AM6" s="1"/>
  <c r="Q6" s="1" a="1"/>
  <c r="Q6" s="1"/>
  <c r="AN6" a="1"/>
  <c r="AN6" s="1"/>
  <c r="R6" s="1" a="1"/>
  <c r="R6" s="1"/>
  <c r="AO6" a="1"/>
  <c r="AO6" s="1"/>
  <c r="AP6" a="1"/>
  <c r="AP6" s="1"/>
  <c r="T6" s="1" a="1"/>
  <c r="T6" s="1"/>
  <c r="AQ6" a="1"/>
  <c r="AQ6" s="1"/>
  <c r="U6" s="1" a="1"/>
  <c r="U6" s="1"/>
  <c r="AR6" a="1"/>
  <c r="AR6" s="1"/>
  <c r="V6" s="1" a="1"/>
  <c r="V6" s="1"/>
  <c r="AS6" a="1"/>
  <c r="AS6" s="1"/>
  <c r="W6" s="1" a="1"/>
  <c r="W6" s="1"/>
  <c r="AT6" a="1"/>
  <c r="AT6" s="1"/>
  <c r="X6" s="1" a="1"/>
  <c r="X6" s="1"/>
  <c r="AU6" a="1"/>
  <c r="AU6" s="1"/>
  <c r="Y6" s="1" a="1"/>
  <c r="Y6" s="1"/>
  <c r="AV6" a="1"/>
  <c r="AV6" s="1"/>
  <c r="Z6" s="1" a="1"/>
  <c r="Z6" s="1"/>
  <c r="AW6" a="1"/>
  <c r="AW6" s="1"/>
  <c r="AA6" s="1" a="1"/>
  <c r="AA6" s="1"/>
  <c r="BA6" a="1"/>
  <c r="BA6" s="1"/>
  <c r="AZ6" a="1"/>
  <c r="AZ6" s="1"/>
  <c r="AD6" s="1" a="1"/>
  <c r="AD6" s="1"/>
  <c r="AY6" a="1"/>
  <c r="AY6" s="1"/>
  <c r="AC6" s="1" a="1"/>
  <c r="AC6" s="1"/>
  <c r="S6" a="1"/>
  <c r="S6" s="1"/>
  <c r="AE6" a="1"/>
  <c r="AE6" s="1"/>
  <c r="AJ6" a="1"/>
  <c r="AJ6" s="1"/>
  <c r="N6" s="1" a="1"/>
  <c r="N6" s="1"/>
  <c r="AI6" a="1"/>
  <c r="AI6" s="1"/>
  <c r="M6" s="1" a="1"/>
  <c r="M6" s="1"/>
  <c r="AK6" a="1"/>
  <c r="AK6" s="1"/>
  <c r="O6" s="1" a="1"/>
  <c r="O6" s="1"/>
  <c r="AX6" a="1"/>
  <c r="AX6" s="1"/>
  <c r="AB6" s="1" a="1"/>
  <c r="AB6" s="1"/>
  <c r="AI9" a="1"/>
  <c r="AI9" s="1"/>
  <c r="M9" s="1" a="1"/>
  <c r="M9" s="1"/>
  <c r="AJ9" a="1"/>
  <c r="AJ9" s="1"/>
  <c r="N9" s="1" a="1"/>
  <c r="N9" s="1"/>
  <c r="AK9" a="1"/>
  <c r="AK9" s="1"/>
  <c r="O9" s="1" a="1"/>
  <c r="O9" s="1"/>
  <c r="AX9" a="1"/>
  <c r="AX9" s="1"/>
  <c r="AB9" s="1" a="1"/>
  <c r="AB9" s="1"/>
  <c r="AM9" a="1"/>
  <c r="AM9" s="1"/>
  <c r="Q9" s="1" a="1"/>
  <c r="Q9" s="1"/>
  <c r="AO9" a="1"/>
  <c r="AO9" s="1"/>
  <c r="S9" s="1" a="1"/>
  <c r="S9" s="1"/>
  <c r="AQ9" a="1"/>
  <c r="AQ9" s="1"/>
  <c r="U9" s="1" a="1"/>
  <c r="U9" s="1"/>
  <c r="AS9" a="1"/>
  <c r="AS9" s="1"/>
  <c r="W9" s="1" a="1"/>
  <c r="W9" s="1"/>
  <c r="AU9" a="1"/>
  <c r="AU9" s="1"/>
  <c r="Y9" s="1" a="1"/>
  <c r="Y9" s="1"/>
  <c r="AW9" a="1"/>
  <c r="AW9" s="1"/>
  <c r="AA9" s="1" a="1"/>
  <c r="AA9" s="1"/>
  <c r="AZ9" a="1"/>
  <c r="AZ9" s="1"/>
  <c r="AD9" s="1" a="1"/>
  <c r="AD9" s="1"/>
  <c r="AL9" a="1"/>
  <c r="AL9" s="1"/>
  <c r="P9" s="1" a="1"/>
  <c r="P9" s="1"/>
  <c r="AN9" a="1"/>
  <c r="AN9" s="1"/>
  <c r="R9" s="1" a="1"/>
  <c r="R9" s="1"/>
  <c r="AP9" a="1"/>
  <c r="AP9" s="1"/>
  <c r="T9" s="1" a="1"/>
  <c r="T9" s="1"/>
  <c r="AR9" a="1"/>
  <c r="AR9" s="1"/>
  <c r="V9" s="1" a="1"/>
  <c r="V9" s="1"/>
  <c r="AT9" a="1"/>
  <c r="AT9" s="1"/>
  <c r="X9" s="1" a="1"/>
  <c r="X9" s="1"/>
  <c r="AV9" a="1"/>
  <c r="AV9" s="1"/>
  <c r="Z9" s="1" a="1"/>
  <c r="Z9" s="1"/>
  <c r="BA9" a="1"/>
  <c r="BA9" s="1"/>
  <c r="AE9" s="1" a="1"/>
  <c r="AE9" s="1"/>
  <c r="AY9" a="1"/>
  <c r="AY9" s="1"/>
  <c r="AC9" s="1" a="1"/>
  <c r="AC9" s="1"/>
  <c r="AI7" a="1"/>
  <c r="AI7" s="1"/>
  <c r="M7" s="1" a="1"/>
  <c r="M7" s="1"/>
  <c r="AJ7" a="1"/>
  <c r="AJ7" s="1"/>
  <c r="N7" s="1" a="1"/>
  <c r="N7" s="1"/>
  <c r="AK7" a="1"/>
  <c r="AK7" s="1"/>
  <c r="O7" s="1" a="1"/>
  <c r="O7" s="1"/>
  <c r="AX7" a="1"/>
  <c r="AX7" s="1"/>
  <c r="AB7" s="1" a="1"/>
  <c r="AB7" s="1"/>
  <c r="AL7" a="1"/>
  <c r="AL7" s="1"/>
  <c r="P7" s="1" a="1"/>
  <c r="P7" s="1"/>
  <c r="AN7" a="1"/>
  <c r="AN7" s="1"/>
  <c r="R7" s="1" a="1"/>
  <c r="R7" s="1"/>
  <c r="AP7" a="1"/>
  <c r="AP7" s="1"/>
  <c r="T7" s="1" a="1"/>
  <c r="T7" s="1"/>
  <c r="AR7" a="1"/>
  <c r="AR7" s="1"/>
  <c r="V7" s="1" a="1"/>
  <c r="V7" s="1"/>
  <c r="AT7" a="1"/>
  <c r="AT7" s="1"/>
  <c r="X7" s="1" a="1"/>
  <c r="X7" s="1"/>
  <c r="AV7" a="1"/>
  <c r="AV7" s="1"/>
  <c r="Z7" s="1" a="1"/>
  <c r="Z7" s="1"/>
  <c r="BA7" a="1"/>
  <c r="BA7" s="1"/>
  <c r="AE7" s="1" a="1"/>
  <c r="AE7" s="1"/>
  <c r="AY7" a="1"/>
  <c r="AY7" s="1"/>
  <c r="AC7" s="1" a="1"/>
  <c r="AC7" s="1"/>
  <c r="AM7" a="1"/>
  <c r="AM7" s="1"/>
  <c r="Q7" s="1" a="1"/>
  <c r="Q7" s="1"/>
  <c r="AO7" a="1"/>
  <c r="AO7" s="1"/>
  <c r="S7" s="1" a="1"/>
  <c r="S7" s="1"/>
  <c r="AQ7" a="1"/>
  <c r="AQ7" s="1"/>
  <c r="U7" s="1" a="1"/>
  <c r="U7" s="1"/>
  <c r="AS7" a="1"/>
  <c r="AS7" s="1"/>
  <c r="W7" s="1" a="1"/>
  <c r="W7" s="1"/>
  <c r="AU7" a="1"/>
  <c r="AU7" s="1"/>
  <c r="Y7" s="1" a="1"/>
  <c r="Y7" s="1"/>
  <c r="AW7" a="1"/>
  <c r="AW7" s="1"/>
  <c r="AA7" s="1" a="1"/>
  <c r="AA7" s="1"/>
  <c r="AZ7" a="1"/>
  <c r="AZ7" s="1"/>
  <c r="AD7" s="1" a="1"/>
  <c r="AD7" s="1"/>
  <c r="AI5" a="1"/>
  <c r="AI5" s="1"/>
  <c r="M5" s="1" a="1"/>
  <c r="M5" s="1"/>
  <c r="AJ5" a="1"/>
  <c r="AJ5" s="1"/>
  <c r="N5" s="1" a="1"/>
  <c r="N5" s="1"/>
  <c r="AK5" a="1"/>
  <c r="AK5" s="1"/>
  <c r="O5" s="1" a="1"/>
  <c r="O5" s="1"/>
  <c r="AX5" a="1"/>
  <c r="AX5" s="1"/>
  <c r="AB5" s="1" a="1"/>
  <c r="AB5" s="1"/>
  <c r="AM5" a="1"/>
  <c r="AM5" s="1"/>
  <c r="Q5" s="1" a="1"/>
  <c r="Q5" s="1"/>
  <c r="AO5" a="1"/>
  <c r="AO5" s="1"/>
  <c r="S5" s="1" a="1"/>
  <c r="S5" s="1"/>
  <c r="AQ5" a="1"/>
  <c r="AQ5" s="1"/>
  <c r="U5" s="1" a="1"/>
  <c r="U5" s="1"/>
  <c r="AS5" a="1"/>
  <c r="AS5" s="1"/>
  <c r="W5" s="1" a="1"/>
  <c r="W5" s="1"/>
  <c r="AU5" a="1"/>
  <c r="AU5" s="1"/>
  <c r="Y5" s="1" a="1"/>
  <c r="Y5" s="1"/>
  <c r="AW5" a="1"/>
  <c r="AW5" s="1"/>
  <c r="AA5" s="1" a="1"/>
  <c r="AA5" s="1"/>
  <c r="AZ5" a="1"/>
  <c r="AZ5" s="1"/>
  <c r="AD5" s="1" a="1"/>
  <c r="AD5" s="1"/>
  <c r="AL5" a="1"/>
  <c r="AL5" s="1"/>
  <c r="P5" s="1" a="1"/>
  <c r="P5" s="1"/>
  <c r="AN5" a="1"/>
  <c r="AN5" s="1"/>
  <c r="R5" s="1" a="1"/>
  <c r="R5" s="1"/>
  <c r="AP5" a="1"/>
  <c r="AP5" s="1"/>
  <c r="T5" s="1" a="1"/>
  <c r="T5" s="1"/>
  <c r="AR5" a="1"/>
  <c r="AR5" s="1"/>
  <c r="V5" s="1" a="1"/>
  <c r="V5" s="1"/>
  <c r="AT5" a="1"/>
  <c r="AT5" s="1"/>
  <c r="X5" s="1" a="1"/>
  <c r="X5" s="1"/>
  <c r="AV5" a="1"/>
  <c r="AV5" s="1"/>
  <c r="Z5" s="1" a="1"/>
  <c r="Z5" s="1"/>
  <c r="BA5" a="1"/>
  <c r="BA5" s="1"/>
  <c r="AE5" s="1" a="1"/>
  <c r="AE5" s="1"/>
  <c r="AY5" a="1"/>
  <c r="AY5" s="1"/>
  <c r="AC5" s="1" a="1"/>
  <c r="AC5" s="1"/>
  <c r="AL4" a="1"/>
  <c r="AL4" s="1"/>
  <c r="P4" s="1" a="1"/>
  <c r="P4" s="1"/>
  <c r="AM4" a="1"/>
  <c r="AM4" s="1"/>
  <c r="AN4" a="1"/>
  <c r="AN4" s="1"/>
  <c r="R4" s="1" a="1"/>
  <c r="R4" s="1"/>
  <c r="AO4" a="1"/>
  <c r="AO4" s="1"/>
  <c r="S4" s="1" a="1"/>
  <c r="S4" s="1"/>
  <c r="AP4" a="1"/>
  <c r="AP4" s="1"/>
  <c r="T4" s="1" a="1"/>
  <c r="T4" s="1"/>
  <c r="AQ4" a="1"/>
  <c r="AQ4" s="1"/>
  <c r="U4" s="1" a="1"/>
  <c r="U4" s="1"/>
  <c r="AR4" a="1"/>
  <c r="AR4" s="1"/>
  <c r="V4" s="1" a="1"/>
  <c r="V4" s="1"/>
  <c r="AS4" a="1"/>
  <c r="AS4" s="1"/>
  <c r="W4" s="1" a="1"/>
  <c r="W4" s="1"/>
  <c r="AT4" a="1"/>
  <c r="AT4" s="1"/>
  <c r="X4" s="1" a="1"/>
  <c r="X4" s="1"/>
  <c r="AU4" a="1"/>
  <c r="AU4" s="1"/>
  <c r="Y4" s="1" a="1"/>
  <c r="Y4" s="1"/>
  <c r="AV4" a="1"/>
  <c r="AV4" s="1"/>
  <c r="Z4" s="1" a="1"/>
  <c r="Z4" s="1"/>
  <c r="AW4" a="1"/>
  <c r="AW4" s="1"/>
  <c r="AA4" s="1" a="1"/>
  <c r="AA4" s="1"/>
  <c r="BA4" a="1"/>
  <c r="BA4" s="1"/>
  <c r="AE4" s="1" a="1"/>
  <c r="AE4" s="1"/>
  <c r="AZ4" a="1"/>
  <c r="AZ4" s="1"/>
  <c r="AD4" s="1" a="1"/>
  <c r="AD4" s="1"/>
  <c r="AY4" a="1"/>
  <c r="AY4" s="1"/>
  <c r="Q4" a="1"/>
  <c r="Q4" s="1"/>
  <c r="AC4" a="1"/>
  <c r="AC4" s="1"/>
  <c r="AK4" a="1"/>
  <c r="AK4" s="1"/>
  <c r="O4" s="1" a="1"/>
  <c r="O4" s="1"/>
  <c r="AJ4" a="1"/>
  <c r="AJ4" s="1"/>
  <c r="AX4" a="1"/>
  <c r="AX4" s="1"/>
  <c r="AB4" s="1" a="1"/>
  <c r="AB4" s="1"/>
  <c r="N4" a="1"/>
  <c r="N4" s="1"/>
  <c r="AI4" a="1"/>
  <c r="AI4" s="1"/>
  <c r="M4" s="1" a="1"/>
  <c r="M4" s="1"/>
  <c r="F9" a="1"/>
  <c r="F9" s="1"/>
  <c r="H9" a="1"/>
  <c r="H9" s="1"/>
  <c r="E9" a="1"/>
  <c r="E9" s="1"/>
  <c r="G9" a="1"/>
  <c r="G9" s="1"/>
  <c r="I9" a="1"/>
  <c r="I9" s="1"/>
  <c r="F7" a="1"/>
  <c r="F7" s="1"/>
  <c r="H7" a="1"/>
  <c r="H7" s="1"/>
  <c r="E7" a="1"/>
  <c r="E7" s="1"/>
  <c r="G7" a="1"/>
  <c r="G7" s="1"/>
  <c r="I7" a="1"/>
  <c r="I7" s="1"/>
  <c r="D5"/>
  <c r="F5" a="1"/>
  <c r="F5" s="1"/>
  <c r="H5" a="1"/>
  <c r="H5" s="1"/>
  <c r="E5" a="1"/>
  <c r="E5" s="1"/>
  <c r="G5" a="1"/>
  <c r="G5" s="1"/>
  <c r="I5" a="1"/>
  <c r="I5" s="1"/>
  <c r="D4"/>
  <c r="H4" a="1"/>
  <c r="H4" s="1"/>
  <c r="F4" a="1"/>
  <c r="F4" s="1"/>
  <c r="I4" a="1"/>
  <c r="I4" s="1"/>
  <c r="G4" a="1"/>
  <c r="G4" s="1"/>
  <c r="E4" a="1"/>
  <c r="E4" s="1"/>
  <c r="E8" a="1"/>
  <c r="E8" s="1"/>
  <c r="G8" a="1"/>
  <c r="G8" s="1"/>
  <c r="I8" a="1"/>
  <c r="I8" s="1"/>
  <c r="F8" a="1"/>
  <c r="F8" s="1"/>
  <c r="H8" a="1"/>
  <c r="H8" s="1"/>
  <c r="E6" a="1"/>
  <c r="E6" s="1"/>
  <c r="G6" a="1"/>
  <c r="G6" s="1"/>
  <c r="I6" a="1"/>
  <c r="I6" s="1"/>
  <c r="F6" a="1"/>
  <c r="F6" s="1"/>
  <c r="H6" a="1"/>
  <c r="H6" s="1"/>
  <c r="D8"/>
  <c r="D6"/>
  <c r="D9"/>
  <c r="D7"/>
</calcChain>
</file>

<file path=xl/sharedStrings.xml><?xml version="1.0" encoding="utf-8"?>
<sst xmlns="http://schemas.openxmlformats.org/spreadsheetml/2006/main" count="741" uniqueCount="102">
  <si>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</si>
  <si>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</si>
  <si>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</si>
  <si>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</si>
  <si>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</si>
  <si>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</si>
  <si>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</si>
  <si>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</si>
  <si>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</si>
  <si>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</si>
  <si>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</si>
  <si>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</si>
  <si>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</si>
  <si>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</si>
  <si>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</si>
  <si>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</si>
  <si>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</si>
  <si>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</si>
  <si>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</si>
  <si>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</si>
  <si>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</si>
  <si>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</si>
  <si>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</si>
  <si>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</si>
  <si>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</si>
  <si>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</si>
  <si>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</si>
  <si>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</si>
  <si>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</si>
  <si>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</si>
  <si>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</si>
  <si>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</si>
  <si>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</si>
  <si>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</si>
  <si>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</si>
  <si>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</si>
  <si>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</si>
  <si>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</si>
  <si>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</si>
  <si>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Enterococci, Membrane Filter</t>
  </si>
  <si>
    <t>Total Suspended Solids (TSS)</t>
  </si>
  <si>
    <t>HORN SPRING SIP</t>
  </si>
  <si>
    <t>NATURAL BRIDGE SPRING SIP</t>
  </si>
  <si>
    <t>RHODES SPRING #1 SIP</t>
  </si>
  <si>
    <t>RHODES SPRING #2A SIP</t>
  </si>
  <si>
    <t>RHODES SPRING #2B SIP</t>
  </si>
  <si>
    <t>RHODES SPRING #4 SIP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</si>
  <si>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</si>
  <si>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</si>
  <si>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</si>
  <si>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</si>
  <si>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</si>
  <si>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</si>
  <si>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</si>
  <si>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</si>
  <si>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</si>
  <si>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</si>
  <si>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</si>
  <si>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</si>
  <si>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</si>
  <si>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</si>
  <si>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</si>
  <si>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</si>
  <si>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</si>
  <si>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</si>
  <si>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</si>
  <si>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</si>
  <si>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</si>
  <si>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SPRS1103-4</t>
  </si>
  <si>
    <t>PRIMARY</t>
  </si>
  <si>
    <t>degrees C</t>
  </si>
  <si>
    <t>DEP GW PROTECTION SECTION</t>
  </si>
  <si>
    <t>EPA 170.1</t>
  </si>
  <si>
    <t>Edgar Wade/Gary Maddox</t>
  </si>
  <si>
    <t>SPRS1103</t>
  </si>
  <si>
    <t>HORN SPRING</t>
  </si>
  <si>
    <t>uS/cm</t>
  </si>
  <si>
    <t>EPA 120.1</t>
  </si>
  <si>
    <t>mg/L</t>
  </si>
  <si>
    <t>EPA 360.1</t>
  </si>
  <si>
    <t>O</t>
  </si>
  <si>
    <t>%</t>
  </si>
  <si>
    <t>parameter not recorded</t>
  </si>
  <si>
    <t>s.u.</t>
  </si>
  <si>
    <t>EPA 150.1</t>
  </si>
  <si>
    <t>DEP CENTRAL LAB</t>
  </si>
  <si>
    <t>EPA 353.2 Rev. 2.0</t>
  </si>
  <si>
    <t>O18/O16, NITRATE, RATIO/MIL</t>
  </si>
  <si>
    <t>‰</t>
  </si>
  <si>
    <t>COLORADO PLATEAU LABS</t>
  </si>
  <si>
    <t>RSIL 2900</t>
  </si>
  <si>
    <t>Outside lab did analysis. MANUALLY INSERTED VIA INFO RECEIVED FROM COLORADO PLATEAU LABS.</t>
  </si>
  <si>
    <t>N15/N14, NITRATE, RATIO/MIL</t>
  </si>
  <si>
    <t>SPRS1103-3</t>
  </si>
  <si>
    <t>NATURAL BRIDGE SPRING</t>
  </si>
  <si>
    <t>SPRS1103-5</t>
  </si>
  <si>
    <t>RHODES SPRING</t>
  </si>
  <si>
    <t>SPRS1103-2</t>
  </si>
  <si>
    <t>RHODES SPRING #2A</t>
  </si>
  <si>
    <t>SPRS1103-1</t>
  </si>
  <si>
    <t>RHODES SPRING #2B</t>
  </si>
  <si>
    <t>SPRS1103-6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</si>
</sst>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1" fillId="0" borderId="0" xfId="0" applyFont="1"/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1" fillId="0" borderId="10" xfId="0" applyFont="1" applyBorder="1"/>
    <xf numFmtId="0" fontId="21" fillId="0" borderId="0" xfId="0" applyFont="1" applyBorder="1"/>
    <xf numFmtId="2" fontId="21" fillId="0" borderId="10" xfId="0" applyNumberFormat="1" applyFont="1" applyBorder="1"/>
    <xf numFmtId="2" fontId="21" fillId="0" borderId="0" xfId="0" applyNumberFormat="1" applyFont="1" applyBorder="1"/>
    <xf numFmtId="0" fontId="21" fillId="0" borderId="12" xfId="0" applyFont="1" applyBorder="1"/>
    <xf numFmtId="0" fontId="0" fillId="0" borderId="0" xfId="0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3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3" fillId="0" borderId="0" xfId="0" applyFont="1" applyAlignment="1">
      <alignment wrapText="1"/>
    </xf>
    <xf numFmtId="0" fontId="18" fillId="0" borderId="0" xfId="0" applyFont="1" applyBorder="1"/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/>
    <xf numFmtId="0" fontId="21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/>
    <xf numFmtId="22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Z100"/>
  <sheetViews>
    <sheetView workbookViewId="0">
      <pane xSplit="4" ySplit="3" topLeftCell="L4" activePane="bottomRight" state="frozen"/>
      <selection pane="topRight" activeCell="F1" sqref="F1"/>
      <selection pane="bottomLeft" activeCell="A4" sqref="A4"/>
      <selection pane="bottomRight" activeCell="I25" sqref="I25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4" width="12.85546875" style="5" customWidth="1"/>
    <col min="35" max="35" width="11.5703125" bestFit="1" customWidth="1"/>
    <col min="52" max="53" width="9.140625" style="15"/>
    <col min="54" max="55" width="9.140625" style="44"/>
    <col min="56" max="56" width="9.140625" style="46"/>
    <col min="64" max="64" width="11.140625" customWidth="1"/>
  </cols>
  <sheetData>
    <row r="1" spans="2:78" ht="15" customHeight="1">
      <c r="B1" s="54" t="s">
        <v>0</v>
      </c>
      <c r="C1" s="54" t="s">
        <v>34</v>
      </c>
      <c r="D1" s="54" t="s">
        <v>35</v>
      </c>
      <c r="E1" s="1"/>
      <c r="G1" s="1"/>
      <c r="H1" s="1"/>
      <c r="I1" s="1"/>
      <c r="J1" s="1"/>
      <c r="K1" s="1" t="s">
        <v>33</v>
      </c>
      <c r="M1" s="56" t="s">
        <v>32</v>
      </c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8"/>
      <c r="AH1" s="49"/>
      <c r="AI1" s="51" t="s">
        <v>30</v>
      </c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3"/>
      <c r="BE1" s="51" t="s">
        <v>31</v>
      </c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</row>
    <row r="2" spans="2:78" ht="37.5" customHeight="1">
      <c r="B2" s="54"/>
      <c r="C2" s="54"/>
      <c r="D2" s="54"/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40" t="s">
        <v>37</v>
      </c>
      <c r="AF2" s="45" t="s">
        <v>39</v>
      </c>
      <c r="AG2" s="39" t="s">
        <v>38</v>
      </c>
      <c r="AH2" s="45" t="s">
        <v>40</v>
      </c>
      <c r="AI2" s="20" t="s">
        <v>3</v>
      </c>
      <c r="AJ2" s="21" t="s">
        <v>5</v>
      </c>
      <c r="AK2" s="21" t="s">
        <v>10</v>
      </c>
      <c r="AL2" s="21" t="s">
        <v>11</v>
      </c>
      <c r="AM2" s="21" t="s">
        <v>12</v>
      </c>
      <c r="AN2" s="21" t="s">
        <v>13</v>
      </c>
      <c r="AO2" s="21" t="s">
        <v>14</v>
      </c>
      <c r="AP2" s="21" t="s">
        <v>15</v>
      </c>
      <c r="AQ2" s="21" t="s">
        <v>16</v>
      </c>
      <c r="AR2" s="21" t="s">
        <v>17</v>
      </c>
      <c r="AS2" s="21" t="s">
        <v>18</v>
      </c>
      <c r="AT2" s="21" t="s">
        <v>19</v>
      </c>
      <c r="AU2" s="21" t="s">
        <v>20</v>
      </c>
      <c r="AV2" s="21" t="s">
        <v>21</v>
      </c>
      <c r="AW2" s="21" t="s">
        <v>22</v>
      </c>
      <c r="AX2" s="21" t="s">
        <v>23</v>
      </c>
      <c r="AY2" s="21" t="s">
        <v>24</v>
      </c>
      <c r="AZ2" s="22" t="s">
        <v>36</v>
      </c>
      <c r="BA2" s="23" t="s">
        <v>37</v>
      </c>
      <c r="BB2" s="42" t="s">
        <v>39</v>
      </c>
      <c r="BC2" s="41" t="s">
        <v>38</v>
      </c>
      <c r="BD2" s="45" t="s">
        <v>40</v>
      </c>
      <c r="BE2" s="20" t="s">
        <v>3</v>
      </c>
      <c r="BF2" s="21" t="s">
        <v>5</v>
      </c>
      <c r="BG2" s="21" t="s">
        <v>10</v>
      </c>
      <c r="BH2" s="21" t="s">
        <v>11</v>
      </c>
      <c r="BI2" s="21" t="s">
        <v>12</v>
      </c>
      <c r="BJ2" s="21" t="s">
        <v>13</v>
      </c>
      <c r="BK2" s="21" t="s">
        <v>14</v>
      </c>
      <c r="BL2" s="21" t="s">
        <v>15</v>
      </c>
      <c r="BM2" s="21" t="s">
        <v>16</v>
      </c>
      <c r="BN2" s="21" t="s">
        <v>17</v>
      </c>
      <c r="BO2" s="21" t="s">
        <v>18</v>
      </c>
      <c r="BP2" s="21" t="s">
        <v>19</v>
      </c>
      <c r="BQ2" s="21" t="s">
        <v>20</v>
      </c>
      <c r="BR2" s="21" t="s">
        <v>21</v>
      </c>
      <c r="BS2" s="21" t="s">
        <v>22</v>
      </c>
      <c r="BT2" s="21" t="s">
        <v>23</v>
      </c>
      <c r="BU2" s="21" t="s">
        <v>24</v>
      </c>
      <c r="BV2" s="22" t="s">
        <v>36</v>
      </c>
      <c r="BW2" s="23" t="s">
        <v>37</v>
      </c>
      <c r="BX2" s="42" t="s">
        <v>39</v>
      </c>
      <c r="BY2" s="41" t="s">
        <v>38</v>
      </c>
      <c r="BZ2" s="45" t="s">
        <v>40</v>
      </c>
    </row>
    <row r="3" spans="2:78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24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4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19"/>
      <c r="BW3" s="19"/>
    </row>
    <row r="4" spans="2:78">
      <c r="B4" t="str">
        <f>Summary!B4</f>
        <v>HORN SPRING SIP</v>
      </c>
      <c r="D4" t="str">
        <f>IF(ISERROR(INDEX('Full Data'!A:A,MATCH(B4,'Full Data'!C:C,0))),"",INDEX('Full Data'!A:A,MATCH(B4,'Full Data'!C:C,0)))</f>
        <v>SPRS1103-4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O</v>
      </c>
      <c r="K4" s="34" t="str">
        <f>IF(OR(C4=9695,C4=20383,C4=20385,C4=9714),"",(IF(AND((IF(AND(ISTEXT((INDEX('Full Data'!$I:$I,MATCH($B4,IF('Full Data'!$G:$G=K$2,'Full Data'!$C:$C),0)))),ISNUMBER(Summary!K4)),"bad qualifer","O"))="O",IFERROR(Summary!K4,"O")="O"),"O","")))</f>
        <v>O</v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e">
        <f t="array" ref="M4">IF((INDEX('Full Data'!$I:$I,MATCH($B4,IF('Full Data'!$G:$G=AI$2,'Full Data'!$C:$C),0)))=CONCATENATE(LEFT(AI4),BE4),"",CONCATENATE((INDEX('Full Data'!$I:$I,MATCH($B4,IF('Full Data'!$G:$G=AI$2,'Full Data'!$C:$C),0))),"  |  ",CONCATENATE(AI4,BE4)))</f>
        <v>#N/A</v>
      </c>
      <c r="N4" s="37" t="e">
        <f t="array" ref="N4">IF((INDEX('Full Data'!$I:$I,MATCH($B4,IF('Full Data'!$G:$G=AJ$2,'Full Data'!$C:$C),0)))=CONCATENATE(LEFT(AJ4),BF4),"",CONCATENATE((INDEX('Full Data'!$I:$I,MATCH($B4,IF('Full Data'!$G:$G=AJ$2,'Full Data'!$C:$C),0))),"  |  ",CONCATENATE(AJ4,BF4)))</f>
        <v>#N/A</v>
      </c>
      <c r="O4" s="37" t="e">
        <f t="array" ref="O4">IF((INDEX('Full Data'!$I:$I,MATCH($B4,IF('Full Data'!$G:$G=AK$2,'Full Data'!$C:$C),0)))=CONCATENATE(LEFT(AK4),BG4),"",CONCATENATE((INDEX('Full Data'!$I:$I,MATCH($B4,IF('Full Data'!$G:$G=AK$2,'Full Data'!$C:$C),0))),"  |  ",CONCATENATE(AK4,BG4)))</f>
        <v>#N/A</v>
      </c>
      <c r="P4" s="37" t="e">
        <f t="array" ref="P4">IF((INDEX('Full Data'!$I:$I,MATCH($B4,IF('Full Data'!$G:$G=AL$2,'Full Data'!$C:$C),0)))=CONCATENATE(LEFT(AL4),BH4),"",CONCATENATE((INDEX('Full Data'!$I:$I,MATCH($B4,IF('Full Data'!$G:$G=AL$2,'Full Data'!$C:$C),0))),"  |  ",CONCATENATE(AL4,BH4)))</f>
        <v>#N/A</v>
      </c>
      <c r="Q4" s="37" t="e">
        <f t="array" ref="Q4">IF((INDEX('Full Data'!$I:$I,MATCH($B4,IF('Full Data'!$G:$G=AM$2,'Full Data'!$C:$C),0)))=CONCATENATE(LEFT(AM4),BI4),"",CONCATENATE((INDEX('Full Data'!$I:$I,MATCH($B4,IF('Full Data'!$G:$G=AM$2,'Full Data'!$C:$C),0))),"  |  ",CONCATENATE(AM4,BI4)))</f>
        <v>#N/A</v>
      </c>
      <c r="R4" s="37" t="str">
        <f t="array" ref="R4">IF((INDEX('Full Data'!$I:$I,MATCH($B4,IF('Full Data'!$G:$G=AN$2,'Full Data'!$C:$C),0)))=CONCATENATE(LEFT(AN4),BJ4),"",CONCATENATE((INDEX('Full Data'!$I:$I,MATCH($B4,IF('Full Data'!$G:$G=AN$2,'Full Data'!$C:$C),0))),"  |  ",CONCATENATE(AN4,BJ4)))</f>
        <v/>
      </c>
      <c r="S4" s="37" t="e">
        <f t="array" ref="S4">IF((INDEX('Full Data'!$I:$I,MATCH($B4,IF('Full Data'!$G:$G=AO$2,'Full Data'!$C:$C),0)))=CONCATENATE(LEFT(AO4),BK4),"",CONCATENATE((INDEX('Full Data'!$I:$I,MATCH($B4,IF('Full Data'!$G:$G=AO$2,'Full Data'!$C:$C),0))),"  |  ",CONCATENATE(AO4,BK4)))</f>
        <v>#N/A</v>
      </c>
      <c r="T4" s="37" t="e">
        <f t="array" ref="T4">IF((INDEX('Full Data'!$I:$I,MATCH($B4,IF('Full Data'!$G:$G=AP$2,'Full Data'!$C:$C),0)))=CONCATENATE(LEFT(AP4),BL4),"",CONCATENATE((INDEX('Full Data'!$I:$I,MATCH($B4,IF('Full Data'!$G:$G=AP$2,'Full Data'!$C:$C),0))),"  |  ",CONCATENATE(AP4,BL4)))</f>
        <v>#N/A</v>
      </c>
      <c r="U4" s="37" t="e">
        <f t="array" ref="U4">IF((INDEX('Full Data'!$I:$I,MATCH($B4,IF('Full Data'!$G:$G=AQ$2,'Full Data'!$C:$C),0)))=CONCATENATE(LEFT(AQ4),BM4),"",CONCATENATE((INDEX('Full Data'!$I:$I,MATCH($B4,IF('Full Data'!$G:$G=AQ$2,'Full Data'!$C:$C),0))),"  |  ",CONCATENATE(AQ4,BM4)))</f>
        <v>#N/A</v>
      </c>
      <c r="V4" s="37" t="e">
        <f t="array" ref="V4">IF((INDEX('Full Data'!$I:$I,MATCH($B4,IF('Full Data'!$G:$G=AR$2,'Full Data'!$C:$C),0)))=CONCATENATE(LEFT(AR4),BN4),"",CONCATENATE((INDEX('Full Data'!$I:$I,MATCH($B4,IF('Full Data'!$G:$G=AR$2,'Full Data'!$C:$C),0))),"  |  ",CONCATENATE(AR4,BN4)))</f>
        <v>#N/A</v>
      </c>
      <c r="W4" s="37" t="e">
        <f t="array" ref="W4">IF((INDEX('Full Data'!$I:$I,MATCH($B4,IF('Full Data'!$G:$G=AS$2,'Full Data'!$C:$C),0)))=CONCATENATE(LEFT(AS4),BO4),"",CONCATENATE((INDEX('Full Data'!$I:$I,MATCH($B4,IF('Full Data'!$G:$G=AS$2,'Full Data'!$C:$C),0))),"  |  ",CONCATENATE(AS4,BO4)))</f>
        <v>#N/A</v>
      </c>
      <c r="X4" s="37" t="e">
        <f t="array" ref="X4">IF((INDEX('Full Data'!$I:$I,MATCH($B4,IF('Full Data'!$G:$G=AT$2,'Full Data'!$C:$C),0)))=CONCATENATE(LEFT(AT4),BP4),"",CONCATENATE((INDEX('Full Data'!$I:$I,MATCH($B4,IF('Full Data'!$G:$G=AT$2,'Full Data'!$C:$C),0))),"  |  ",CONCATENATE(AT4,BP4)))</f>
        <v>#N/A</v>
      </c>
      <c r="Y4" s="37" t="e">
        <f t="array" ref="Y4">IF((INDEX('Full Data'!$I:$I,MATCH($B4,IF('Full Data'!$G:$G=AU$2,'Full Data'!$C:$C),0)))=CONCATENATE(LEFT(AU4),BQ4),"",CONCATENATE((INDEX('Full Data'!$I:$I,MATCH($B4,IF('Full Data'!$G:$G=AU$2,'Full Data'!$C:$C),0))),"  |  ",CONCATENATE(AU4,BQ4)))</f>
        <v>#N/A</v>
      </c>
      <c r="Z4" s="37" t="e">
        <f t="array" ref="Z4">IF((INDEX('Full Data'!$I:$I,MATCH($B4,IF('Full Data'!$G:$G=AV$2,'Full Data'!$C:$C),0)))=CONCATENATE(LEFT(AV4),BR4),"",CONCATENATE((INDEX('Full Data'!$I:$I,MATCH($B4,IF('Full Data'!$G:$G=AV$2,'Full Data'!$C:$C),0))),"  |  ",CONCATENATE(AV4,BR4)))</f>
        <v>#N/A</v>
      </c>
      <c r="AA4" s="37" t="e">
        <f t="array" ref="AA4">IF((INDEX('Full Data'!$I:$I,MATCH($B4,IF('Full Data'!$G:$G=AW$2,'Full Data'!$C:$C),0)))=CONCATENATE(LEFT(AW4),BS4),"",CONCATENATE((INDEX('Full Data'!$I:$I,MATCH($B4,IF('Full Data'!$G:$G=AW$2,'Full Data'!$C:$C),0))),"  |  ",CONCATENATE(AW4,BS4)))</f>
        <v>#N/A</v>
      </c>
      <c r="AB4" s="37" t="e">
        <f t="array" ref="AB4">IF((INDEX('Full Data'!$I:$I,MATCH($B4,IF('Full Data'!$G:$G=AX$2,'Full Data'!$C:$C),0)))=CONCATENATE(LEFT(AX4),BT4),"",CONCATENATE((INDEX('Full Data'!$I:$I,MATCH($B4,IF('Full Data'!$G:$G=AX$2,'Full Data'!$C:$C),0))),"  |  ",CONCATENATE(AX4,BT4)))</f>
        <v>#N/A</v>
      </c>
      <c r="AC4" s="37" t="e">
        <f t="array" ref="AC4">IF((INDEX('Full Data'!$I:$I,MATCH($B4,IF('Full Data'!$G:$G=AY$2,'Full Data'!$C:$C),0)))=CONCATENATE(LEFT(AY4),BU4),"",CONCATENATE((INDEX('Full Data'!$I:$I,MATCH($B4,IF('Full Data'!$G:$G=AY$2,'Full Data'!$C:$C),0))),"  |  ",CONCATENATE(AY4,BU4)))</f>
        <v>#N/A</v>
      </c>
      <c r="AD4" s="37" t="e">
        <f t="array" ref="AD4">IF((INDEX('Full Data'!$I:$I,MATCH($B4,IF('Full Data'!$G:$G=AZ$2,'Full Data'!$C:$C),0)))=CONCATENATE(LEFT(AZ4),BV4),"",CONCATENATE((INDEX('Full Data'!$I:$I,MATCH($B4,IF('Full Data'!$G:$G=AZ$2,'Full Data'!$C:$C),0))),"  |  ",CONCATENATE(AZ4,BV4)))</f>
        <v>#N/A</v>
      </c>
      <c r="AE4" s="37" t="e">
        <f t="array" ref="AE4">IF((INDEX('Full Data'!$I:$I,MATCH($B4,IF('Full Data'!$G:$G=BA$2,'Full Data'!$C:$C),0)))=CONCATENATE(LEFT(BA4),BW4),"",CONCATENATE((INDEX('Full Data'!$I:$I,MATCH($B4,IF('Full Data'!$G:$G=BA$2,'Full Data'!$C:$C),0))),"  |  ",CONCATENATE(BA4,BW4)))</f>
        <v>#N/A</v>
      </c>
      <c r="AF4" s="37" t="e">
        <f t="array" ref="AF4">IF((INDEX('Full Data'!$I:$I,MATCH($B4,IF('Full Data'!$G:$G=BB$2,'Full Data'!$C:$C),0)))=CONCATENATE(LEFT(BB4),BX4),"",CONCATENATE((INDEX('Full Data'!$I:$I,MATCH($B4,IF('Full Data'!$G:$G=BB$2,'Full Data'!$C:$C),0))),"  |  ",CONCATENATE(BB4,BX4)))</f>
        <v>#N/A</v>
      </c>
      <c r="AG4" s="37" t="e">
        <f t="array" ref="AG4">IF((INDEX('Full Data'!$I:$I,MATCH($B4,IF('Full Data'!$G:$G=BC$2,'Full Data'!$C:$C),0)))=CONCATENATE(LEFT(BC4),BY4),"",CONCATENATE((INDEX('Full Data'!$I:$I,MATCH($B4,IF('Full Data'!$G:$G=BC$2,'Full Data'!$C:$C),0))),"  |  ",CONCATENATE(BC4,BY4)))</f>
        <v>#N/A</v>
      </c>
      <c r="AH4" s="37" t="e">
        <f t="array" ref="AH4">IF((INDEX('Full Data'!$I:$I,MATCH($B4,IF('Full Data'!$G:$G=BD$2,'Full Data'!$C:$C),0)))=CONCATENATE(LEFT(BD4),BZ4),"",CONCATENATE((INDEX('Full Data'!$I:$I,MATCH($B4,IF('Full Data'!$G:$G=BD$2,'Full Data'!$C:$C),0))),"  |  ",CONCATENATE(BD4,BZ4)))</f>
        <v>#N/A</v>
      </c>
      <c r="AI4" s="26" t="e">
        <f t="array" ref="AI4">IF((INDEX('Full Data'!$M:$M,MATCH($B4,IF('Full Data'!$G:$G=AI$2,'Full Data'!$C:$C),0)))-(INDEX('Full Data'!$E:$E,MATCH($B4,IF('Full Data'!$G:$G=AI$2,'Full Data'!$C:$C),0)))&gt;2,"Q, "&amp;(INDEX('Full Data'!$M:$M,MATCH($B4,IF('Full Data'!$G:$G=AI$2,'Full Data'!$C:$C),0)))-(INDEX('Full Data'!$E:$E,MATCH($B4,IF('Full Data'!$G:$G=AI$2,'Full Data'!$C:$C),0)))-2,"")</f>
        <v>#N/A</v>
      </c>
      <c r="AJ4" s="27" t="e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>#N/A</v>
      </c>
      <c r="AK4" s="27" t="e">
        <f t="array" ref="AK4">IF((INDEX('Full Data'!$M:$M,MATCH($B4,IF('Full Data'!$G:$G=AK$2,'Full Data'!$C:$C),0)))-(INDEX('Full Data'!$E:$E,MATCH($B4,IF('Full Data'!$G:$G=AK$2,'Full Data'!$C:$C),0)))&gt;14,"Q, "&amp;(INDEX('Full Data'!$M:$M,MATCH($B4,IF('Full Data'!$G:$G=AK$2,'Full Data'!$C:$C),0)))-(INDEX('Full Data'!$E:$E,MATCH($B4,IF('Full Data'!$G:$G=AK$2,'Full Data'!$C:$C),0)))-14,"")</f>
        <v>#N/A</v>
      </c>
      <c r="AL4" s="27" t="e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>#N/A</v>
      </c>
      <c r="AM4" s="27" t="e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>#N/A</v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e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>#N/A</v>
      </c>
      <c r="AP4" s="27" t="e">
        <f t="array" ref="AP4">IF((INDEX('Full Data'!$M:$M,MATCH($B4,IF('Full Data'!$G:$G=AP$2,'Full Data'!$C:$C),0)))-(INDEX('Full Data'!$E:$E,MATCH($B4,IF('Full Data'!$G:$G=AP$2,'Full Data'!$C:$C),0)))&gt;2,"Q, "&amp;(INDEX('Full Data'!$M:$M,MATCH($B4,IF('Full Data'!$G:$G=AP$2,'Full Data'!$C:$C),0)))-(INDEX('Full Data'!$E:$E,MATCH($B4,IF('Full Data'!$G:$G=AP$2,'Full Data'!$C:$C),0)))-2,"")</f>
        <v>#N/A</v>
      </c>
      <c r="AQ4" s="27" t="e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>#N/A</v>
      </c>
      <c r="AR4" s="27" t="e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>#N/A</v>
      </c>
      <c r="AS4" s="27" t="e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>#N/A</v>
      </c>
      <c r="AT4" s="27" t="e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>#N/A</v>
      </c>
      <c r="AU4" s="27" t="e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>#N/A</v>
      </c>
      <c r="AV4" s="27" t="e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>#N/A</v>
      </c>
      <c r="AW4" s="27" t="e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>#N/A</v>
      </c>
      <c r="AX4" s="27" t="e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>#N/A</v>
      </c>
      <c r="AY4" s="27" t="e">
        <f t="array" ref="AY4">IF((INDEX('Full Data'!$M:$M,MATCH($B4,IF('Full Data'!$G:$G=AY$2,'Full Data'!$C:$C),0)))-(INDEX('Full Data'!$E:$E,MATCH($B4,IF('Full Data'!$G:$G=AY$2,'Full Data'!$C:$C),0)))&gt;7,"Q, "&amp;(INDEX('Full Data'!$M:$M,MATCH($B4,IF('Full Data'!$G:$G=AY$2,'Full Data'!$C:$C),0)))-(INDEX('Full Data'!$E:$E,MATCH($B4,IF('Full Data'!$G:$G=AY$2,'Full Data'!$C:$C),0)))-7,"")</f>
        <v>#N/A</v>
      </c>
      <c r="AZ4" s="27" t="e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>#N/A</v>
      </c>
      <c r="BA4" s="27" t="e">
        <f t="array" ref="BA4">IF((INDEX('Full Data'!$M:$M,MATCH($B4,IF('Full Data'!$G:$G=BA$2,'Full Data'!$C:$C),0)))-(INDEX('Full Data'!$E:$E,MATCH($B4,IF('Full Data'!$G:$G=BA$2,'Full Data'!$C:$C),0)))&gt;40,"Q, "&amp;(INDEX('Full Data'!$M:$M,MATCH($B4,IF('Full Data'!$G:$G=BA$2,'Full Data'!$C:$C),0)))-(INDEX('Full Data'!$E:$E,MATCH($B4,IF('Full Data'!$G:$G=BA$2,'Full Data'!$C:$C),0)))-40,"")</f>
        <v>#N/A</v>
      </c>
      <c r="BB4" s="27" t="e">
        <f t="array" ref="BB4">IF((INDEX('Full Data'!$M:$M,MATCH($B4,IF('Full Data'!$G:$G=BB$2,'Full Data'!$C:$C),0)))-(INDEX('Full Data'!$E:$E,MATCH($B4,IF('Full Data'!$G:$G=BB$2,'Full Data'!$C:$C),0)))&gt;6,"Q, "&amp;(INDEX('Full Data'!$M:$M,MATCH($B4,IF('Full Data'!$G:$G=BB$2,'Full Data'!$C:$C),0)))-(INDEX('Full Data'!$E:$E,MATCH($B4,IF('Full Data'!$G:$G=BB$2,'Full Data'!$C:$C),0)))-6,"")</f>
        <v>#N/A</v>
      </c>
      <c r="BC4" s="27" t="e">
        <f t="array" ref="BC4">IF((INDEX('Full Data'!$M:$M,MATCH($B4,IF('Full Data'!$G:$G=BC$2,'Full Data'!$C:$C),0)))-(INDEX('Full Data'!$E:$E,MATCH($B4,IF('Full Data'!$G:$G=BC$2,'Full Data'!$C:$C),0)))&gt;6,"Q, "&amp;(INDEX('Full Data'!$M:$M,MATCH($B4,IF('Full Data'!$G:$G=BC$2,'Full Data'!$C:$C),0)))-(INDEX('Full Data'!$E:$E,MATCH($B4,IF('Full Data'!$G:$G=BC$2,'Full Data'!$C:$C),0)))-6,"")</f>
        <v>#N/A</v>
      </c>
      <c r="BD4" s="27" t="e">
        <f t="array" ref="BD4">IF((INDEX('Full Data'!$M:$M,MATCH($B4,IF('Full Data'!$G:$G=BD$2,'Full Data'!$C:$C),0)))-(INDEX('Full Data'!$E:$E,MATCH($B4,IF('Full Data'!$G:$G=BD$2,'Full Data'!$C:$C),0)))&gt;7,"Q, "&amp;(INDEX('Full Data'!$M:$M,MATCH($B4,IF('Full Data'!$G:$G=BD$2,'Full Data'!$C:$C),0)))-(INDEX('Full Data'!$E:$E,MATCH($B4,IF('Full Data'!$G:$G=BD$2,'Full Data'!$C:$C),0)))-7,"")</f>
        <v>#N/A</v>
      </c>
      <c r="BE4" s="24" t="e">
        <f>IF(Summary!L4&gt;MDL!C4,IF(Summary!L4&lt;PQL!C4,"I",""),"U")</f>
        <v>#N/A</v>
      </c>
      <c r="BF4" s="28" t="e">
        <f>IF(Summary!M4&gt;MDL!D4,IF(Summary!M4&lt;PQL!D4,"I",""),"U")</f>
        <v>#N/A</v>
      </c>
      <c r="BG4" s="28" t="e">
        <f>IF(Summary!N4&gt;MDL!E4,IF(Summary!N4&lt;PQL!E4,"I",""),"U")</f>
        <v>#N/A</v>
      </c>
      <c r="BH4" s="28" t="e">
        <f>IF(Summary!O4&gt;MDL!F4,IF(Summary!O4&lt;PQL!F4,"I",""),"U")</f>
        <v>#N/A</v>
      </c>
      <c r="BI4" s="28" t="e">
        <f>IF(Summary!P4&gt;MDL!G4,IF(Summary!P4&lt;PQL!G4,"I",""),"U")</f>
        <v>#N/A</v>
      </c>
      <c r="BJ4" s="28" t="str">
        <f>IF(Summary!Q4&gt;MDL!H4,IF(Summary!Q4&lt;PQL!H4,"I",""),"U")</f>
        <v/>
      </c>
      <c r="BK4" s="28" t="e">
        <f>IF(Summary!R4&gt;MDL!I4,IF(Summary!R4&lt;PQL!I4,"I",""),"U")</f>
        <v>#N/A</v>
      </c>
      <c r="BL4" s="28" t="e">
        <f>IF(Summary!S4&gt;MDL!J4,IF(Summary!S4&lt;PQL!J4,"I",""),"U")</f>
        <v>#N/A</v>
      </c>
      <c r="BM4" s="28" t="e">
        <f>IF(Summary!T4&gt;MDL!K4,IF(Summary!T4&lt;PQL!K4,"I",""),"U")</f>
        <v>#N/A</v>
      </c>
      <c r="BN4" s="28" t="e">
        <f>IF(Summary!U4&gt;MDL!L4,IF(Summary!U4&lt;PQL!L4,"I",""),"U")</f>
        <v>#N/A</v>
      </c>
      <c r="BO4" s="28" t="e">
        <f>IF(Summary!V4&gt;MDL!M4,IF(Summary!V4&lt;PQL!M4,"I",""),"U")</f>
        <v>#N/A</v>
      </c>
      <c r="BP4" s="28" t="e">
        <f>IF(Summary!W4&gt;MDL!N4,IF(Summary!W4&lt;PQL!N4,"I",""),"U")</f>
        <v>#N/A</v>
      </c>
      <c r="BQ4" s="28" t="e">
        <f>IF(Summary!X4&gt;MDL!O4,IF(Summary!X4&lt;PQL!O4,"I",""),"U")</f>
        <v>#N/A</v>
      </c>
      <c r="BR4" s="28" t="e">
        <f>IF(Summary!Y4&gt;MDL!P4,IF(Summary!Y4&lt;PQL!P4,"I",""),"U")</f>
        <v>#N/A</v>
      </c>
      <c r="BS4" s="28" t="e">
        <f>IF(Summary!Z4&gt;MDL!Q4,IF(Summary!Z4&lt;PQL!Q4,"I",""),"U")</f>
        <v>#N/A</v>
      </c>
      <c r="BT4" s="28" t="e">
        <f>IF(Summary!AA4&gt;MDL!R4,IF(Summary!AA4&lt;PQL!R4,"I",""),"U")</f>
        <v>#N/A</v>
      </c>
      <c r="BU4" s="28" t="e">
        <f>IF(Summary!AB4&gt;MDL!S4,IF(Summary!AB4&lt;PQL!S4,"I",""),"U")</f>
        <v>#N/A</v>
      </c>
      <c r="BV4" s="28" t="e">
        <f>IF(Summary!AD4&gt;MDL!U4,IF(Summary!AD4&lt;PQL!U4,"I",""),"U")</f>
        <v>#N/A</v>
      </c>
      <c r="BW4" s="28" t="e">
        <f>IF(Summary!AE4&gt;MDL!V4,IF(Summary!AE4&lt;PQL!V4,"I",""),"U")</f>
        <v>#N/A</v>
      </c>
      <c r="BX4" s="28" t="e">
        <f>IF(Summary!AF4&gt;MDL!W4,IF(Summary!AF4&lt;PQL!W4,"I",""),"U")</f>
        <v>#N/A</v>
      </c>
      <c r="BY4" s="28" t="e">
        <f>IF(Summary!AG4&gt;MDL!X4,IF(Summary!AG4&lt;PQL!X4,"I",""),"U")</f>
        <v>#N/A</v>
      </c>
      <c r="BZ4" s="28" t="e">
        <f>IF(Summary!AH4&gt;MDL!Y4,IF(Summary!AH4&lt;PQL!Y4,"I",""),"U")</f>
        <v>#N/A</v>
      </c>
    </row>
    <row r="5" spans="2:78">
      <c r="B5" s="46" t="str">
        <f>Summary!B5</f>
        <v>NATURAL BRIDGE SPRING SIP</v>
      </c>
      <c r="D5" t="str">
        <f>IF(ISERROR(INDEX('Full Data'!A:A,MATCH(B5,'Full Data'!C:C,0))),"",INDEX('Full Data'!A:A,MATCH(B5,'Full Data'!C:C,0)))</f>
        <v>SPRS1103-3</v>
      </c>
      <c r="E5" s="34" t="str">
        <f t="array" ref="E5">IF(AND((IF(AND(ISTEXT((INDEX('Full Data'!$I:$I,MATCH($B5,IF('Full Data'!$G:$G=E$2,'Full Data'!$C:$C),0)))),ISNUMBER(Summary!E5)),"bad qualifer","O"))="O",IFERROR(Summary!E5,"O")="O"),"O","")</f>
        <v/>
      </c>
      <c r="F5" s="8" t="str">
        <f t="array" ref="F5">IF(AND((IF(AND(ISTEXT((INDEX('Full Data'!$I:$I,MATCH($B5,IF('Full Data'!$G:$G=F$2,'Full Data'!$C:$C),0)))),ISNUMBER(Summary!F5)),"bad qualifer","O"))="O",IFERROR(Summary!F5,"O")="O"),"O","")</f>
        <v/>
      </c>
      <c r="G5" s="34" t="str">
        <f t="array" ref="G5">IF(AND((IF(AND(ISTEXT((INDEX('Full Data'!$I:$I,MATCH($B5,IF('Full Data'!$G:$G=G$2,'Full Data'!$C:$C),0)))),ISNUMBER(Summary!G5)),"bad qualifer","O"))="O",IFERROR(Summary!G5,"O")="O"),"O","")</f>
        <v/>
      </c>
      <c r="H5" s="34" t="str">
        <f t="array" ref="H5">IF(AND((IF(AND(ISTEXT((INDEX('Full Data'!$I:$I,MATCH($B5,IF('Full Data'!$G:$G=H$2,'Full Data'!$C:$C),0)))),ISNUMBER(Summary!H5)),"bad qualifer","O"))="O",IFERROR(Summary!H5,"O")="O"),"O","")</f>
        <v/>
      </c>
      <c r="I5" s="34" t="str">
        <f t="array" ref="I5">IF(AND((IF(AND(ISTEXT((INDEX('Full Data'!$I:$I,MATCH($B5,IF('Full Data'!$G:$G=I$2,'Full Data'!$C:$C),0)))),ISNUMBER(Summary!I5)),"bad qualifer","O"))="O",IFERROR(Summary!I5,"O")="O"),"O","")</f>
        <v/>
      </c>
      <c r="J5" s="10" t="str">
        <f t="array" ref="J5">IF(OR(C5=9695,C5=20383,C5=20385,C5=9714,C5=9717,C5=11456,C5=9739,C5=9719),"",(IFERROR(CONCATENATE((INDEX('Full Data'!$I:$I,MATCH($B5,IF('Full Data'!$G:$G=J$2,'Full Data'!$C:$C),0))),"  |  ",(IFERROR(IF(Summary!J5=Summary!K5,"L",Summary!J5-Summary!K5),"O"))),"O")))</f>
        <v>O</v>
      </c>
      <c r="K5" s="46" t="str">
        <f>IF(OR(C5=9695,C5=20383,C5=20385,C5=9714),"",(IF(AND((IF(AND(ISTEXT((INDEX('Full Data'!$I:$I,MATCH($B5,IF('Full Data'!$G:$G=K$2,'Full Data'!$C:$C),0)))),ISNUMBER(Summary!K5)),"bad qualifer","O"))="O",IFERROR(Summary!K5,"O")="O"),"O","")))</f>
        <v>O</v>
      </c>
      <c r="L5" s="46" t="str">
        <f>(IF(OR(C5=9743,C5=11456,C5=9713,C5=10786,C5=9714, C5=11371),(IF(AND((IF(AND(ISTEXT((INDEX('Full Data'!$I:$I,MATCH($B5,IF('Full Data'!$G:$G=L$2,'Full Data'!$C:$C),0)))),ISNUMBER(Summary!AC5)),"bad qualifer","O"))="O",IFERROR(Summary!AC5,"O")="O"),"O","")),""))</f>
        <v/>
      </c>
      <c r="M5" s="12" t="e">
        <f t="array" ref="M5">IF((INDEX('Full Data'!$I:$I,MATCH($B5,IF('Full Data'!$G:$G=AI$2,'Full Data'!$C:$C),0)))=CONCATENATE(LEFT(AI5),BE5),"",CONCATENATE((INDEX('Full Data'!$I:$I,MATCH($B5,IF('Full Data'!$G:$G=AI$2,'Full Data'!$C:$C),0))),"  |  ",CONCATENATE(AI5,BE5)))</f>
        <v>#N/A</v>
      </c>
      <c r="N5" s="11" t="e">
        <f t="array" ref="N5">IF((INDEX('Full Data'!$I:$I,MATCH($B5,IF('Full Data'!$G:$G=AJ$2,'Full Data'!$C:$C),0)))=CONCATENATE(LEFT(AJ5),BF5),"",CONCATENATE((INDEX('Full Data'!$I:$I,MATCH($B5,IF('Full Data'!$G:$G=AJ$2,'Full Data'!$C:$C),0))),"  |  ",CONCATENATE(AJ5,BF5)))</f>
        <v>#N/A</v>
      </c>
      <c r="O5" s="11" t="e">
        <f t="array" ref="O5">IF((INDEX('Full Data'!$I:$I,MATCH($B5,IF('Full Data'!$G:$G=AK$2,'Full Data'!$C:$C),0)))=CONCATENATE(LEFT(AK5),BG5),"",CONCATENATE((INDEX('Full Data'!$I:$I,MATCH($B5,IF('Full Data'!$G:$G=AK$2,'Full Data'!$C:$C),0))),"  |  ",CONCATENATE(AK5,BG5)))</f>
        <v>#N/A</v>
      </c>
      <c r="P5" s="11" t="e">
        <f t="array" ref="P5">IF((INDEX('Full Data'!$I:$I,MATCH($B5,IF('Full Data'!$G:$G=AL$2,'Full Data'!$C:$C),0)))=CONCATENATE(LEFT(AL5),BH5),"",CONCATENATE((INDEX('Full Data'!$I:$I,MATCH($B5,IF('Full Data'!$G:$G=AL$2,'Full Data'!$C:$C),0))),"  |  ",CONCATENATE(AL5,BH5)))</f>
        <v>#N/A</v>
      </c>
      <c r="Q5" s="11" t="e">
        <f t="array" ref="Q5">IF((INDEX('Full Data'!$I:$I,MATCH($B5,IF('Full Data'!$G:$G=AM$2,'Full Data'!$C:$C),0)))=CONCATENATE(LEFT(AM5),BI5),"",CONCATENATE((INDEX('Full Data'!$I:$I,MATCH($B5,IF('Full Data'!$G:$G=AM$2,'Full Data'!$C:$C),0))),"  |  ",CONCATENATE(AM5,BI5)))</f>
        <v>#N/A</v>
      </c>
      <c r="R5" s="11" t="str">
        <f t="array" ref="R5">IF((INDEX('Full Data'!$I:$I,MATCH($B5,IF('Full Data'!$G:$G=AN$2,'Full Data'!$C:$C),0)))=CONCATENATE(LEFT(AN5),BJ5),"",CONCATENATE((INDEX('Full Data'!$I:$I,MATCH($B5,IF('Full Data'!$G:$G=AN$2,'Full Data'!$C:$C),0))),"  |  ",CONCATENATE(AN5,BJ5)))</f>
        <v/>
      </c>
      <c r="S5" s="11" t="e">
        <f t="array" ref="S5">IF((INDEX('Full Data'!$I:$I,MATCH($B5,IF('Full Data'!$G:$G=AO$2,'Full Data'!$C:$C),0)))=CONCATENATE(LEFT(AO5),BK5),"",CONCATENATE((INDEX('Full Data'!$I:$I,MATCH($B5,IF('Full Data'!$G:$G=AO$2,'Full Data'!$C:$C),0))),"  |  ",CONCATENATE(AO5,BK5)))</f>
        <v>#N/A</v>
      </c>
      <c r="T5" s="11" t="e">
        <f t="array" ref="T5">IF((INDEX('Full Data'!$I:$I,MATCH($B5,IF('Full Data'!$G:$G=AP$2,'Full Data'!$C:$C),0)))=CONCATENATE(LEFT(AP5),BL5),"",CONCATENATE((INDEX('Full Data'!$I:$I,MATCH($B5,IF('Full Data'!$G:$G=AP$2,'Full Data'!$C:$C),0))),"  |  ",CONCATENATE(AP5,BL5)))</f>
        <v>#N/A</v>
      </c>
      <c r="U5" s="11" t="e">
        <f t="array" ref="U5">IF((INDEX('Full Data'!$I:$I,MATCH($B5,IF('Full Data'!$G:$G=AQ$2,'Full Data'!$C:$C),0)))=CONCATENATE(LEFT(AQ5),BM5),"",CONCATENATE((INDEX('Full Data'!$I:$I,MATCH($B5,IF('Full Data'!$G:$G=AQ$2,'Full Data'!$C:$C),0))),"  |  ",CONCATENATE(AQ5,BM5)))</f>
        <v>#N/A</v>
      </c>
      <c r="V5" s="11" t="e">
        <f t="array" ref="V5">IF((INDEX('Full Data'!$I:$I,MATCH($B5,IF('Full Data'!$G:$G=AR$2,'Full Data'!$C:$C),0)))=CONCATENATE(LEFT(AR5),BN5),"",CONCATENATE((INDEX('Full Data'!$I:$I,MATCH($B5,IF('Full Data'!$G:$G=AR$2,'Full Data'!$C:$C),0))),"  |  ",CONCATENATE(AR5,BN5)))</f>
        <v>#N/A</v>
      </c>
      <c r="W5" s="11" t="e">
        <f t="array" ref="W5">IF((INDEX('Full Data'!$I:$I,MATCH($B5,IF('Full Data'!$G:$G=AS$2,'Full Data'!$C:$C),0)))=CONCATENATE(LEFT(AS5),BO5),"",CONCATENATE((INDEX('Full Data'!$I:$I,MATCH($B5,IF('Full Data'!$G:$G=AS$2,'Full Data'!$C:$C),0))),"  |  ",CONCATENATE(AS5,BO5)))</f>
        <v>#N/A</v>
      </c>
      <c r="X5" s="11" t="e">
        <f t="array" ref="X5">IF((INDEX('Full Data'!$I:$I,MATCH($B5,IF('Full Data'!$G:$G=AT$2,'Full Data'!$C:$C),0)))=CONCATENATE(LEFT(AT5),BP5),"",CONCATENATE((INDEX('Full Data'!$I:$I,MATCH($B5,IF('Full Data'!$G:$G=AT$2,'Full Data'!$C:$C),0))),"  |  ",CONCATENATE(AT5,BP5)))</f>
        <v>#N/A</v>
      </c>
      <c r="Y5" s="11" t="e">
        <f t="array" ref="Y5">IF((INDEX('Full Data'!$I:$I,MATCH($B5,IF('Full Data'!$G:$G=AU$2,'Full Data'!$C:$C),0)))=CONCATENATE(LEFT(AU5),BQ5),"",CONCATENATE((INDEX('Full Data'!$I:$I,MATCH($B5,IF('Full Data'!$G:$G=AU$2,'Full Data'!$C:$C),0))),"  |  ",CONCATENATE(AU5,BQ5)))</f>
        <v>#N/A</v>
      </c>
      <c r="Z5" s="11" t="e">
        <f t="array" ref="Z5">IF((INDEX('Full Data'!$I:$I,MATCH($B5,IF('Full Data'!$G:$G=AV$2,'Full Data'!$C:$C),0)))=CONCATENATE(LEFT(AV5),BR5),"",CONCATENATE((INDEX('Full Data'!$I:$I,MATCH($B5,IF('Full Data'!$G:$G=AV$2,'Full Data'!$C:$C),0))),"  |  ",CONCATENATE(AV5,BR5)))</f>
        <v>#N/A</v>
      </c>
      <c r="AA5" s="11" t="e">
        <f t="array" ref="AA5">IF((INDEX('Full Data'!$I:$I,MATCH($B5,IF('Full Data'!$G:$G=AW$2,'Full Data'!$C:$C),0)))=CONCATENATE(LEFT(AW5),BS5),"",CONCATENATE((INDEX('Full Data'!$I:$I,MATCH($B5,IF('Full Data'!$G:$G=AW$2,'Full Data'!$C:$C),0))),"  |  ",CONCATENATE(AW5,BS5)))</f>
        <v>#N/A</v>
      </c>
      <c r="AB5" s="11" t="e">
        <f t="array" ref="AB5">IF((INDEX('Full Data'!$I:$I,MATCH($B5,IF('Full Data'!$G:$G=AX$2,'Full Data'!$C:$C),0)))=CONCATENATE(LEFT(AX5),BT5),"",CONCATENATE((INDEX('Full Data'!$I:$I,MATCH($B5,IF('Full Data'!$G:$G=AX$2,'Full Data'!$C:$C),0))),"  |  ",CONCATENATE(AX5,BT5)))</f>
        <v>#N/A</v>
      </c>
      <c r="AC5" s="11" t="e">
        <f t="array" ref="AC5">IF((INDEX('Full Data'!$I:$I,MATCH($B5,IF('Full Data'!$G:$G=AY$2,'Full Data'!$C:$C),0)))=CONCATENATE(LEFT(AY5),BU5),"",CONCATENATE((INDEX('Full Data'!$I:$I,MATCH($B5,IF('Full Data'!$G:$G=AY$2,'Full Data'!$C:$C),0))),"  |  ",CONCATENATE(AY5,BU5)))</f>
        <v>#N/A</v>
      </c>
      <c r="AD5" s="11" t="e">
        <f t="array" ref="AD5">IF((INDEX('Full Data'!$I:$I,MATCH($B5,IF('Full Data'!$G:$G=AZ$2,'Full Data'!$C:$C),0)))=CONCATENATE(LEFT(AZ5),BV5),"",CONCATENATE((INDEX('Full Data'!$I:$I,MATCH($B5,IF('Full Data'!$G:$G=AZ$2,'Full Data'!$C:$C),0))),"  |  ",CONCATENATE(AZ5,BV5)))</f>
        <v>#N/A</v>
      </c>
      <c r="AE5" s="11" t="e">
        <f t="array" ref="AE5">IF((INDEX('Full Data'!$I:$I,MATCH($B5,IF('Full Data'!$G:$G=BA$2,'Full Data'!$C:$C),0)))=CONCATENATE(LEFT(BA5),BW5),"",CONCATENATE((INDEX('Full Data'!$I:$I,MATCH($B5,IF('Full Data'!$G:$G=BA$2,'Full Data'!$C:$C),0))),"  |  ",CONCATENATE(BA5,BW5)))</f>
        <v>#N/A</v>
      </c>
      <c r="AF5" s="11" t="e">
        <f t="array" ref="AF5">IF((INDEX('Full Data'!$I:$I,MATCH($B5,IF('Full Data'!$G:$G=BB$2,'Full Data'!$C:$C),0)))=CONCATENATE(LEFT(BB5),BX5),"",CONCATENATE((INDEX('Full Data'!$I:$I,MATCH($B5,IF('Full Data'!$G:$G=BB$2,'Full Data'!$C:$C),0))),"  |  ",CONCATENATE(BB5,BX5)))</f>
        <v>#N/A</v>
      </c>
      <c r="AG5" s="11" t="e">
        <f t="array" ref="AG5">IF((INDEX('Full Data'!$I:$I,MATCH($B5,IF('Full Data'!$G:$G=BC$2,'Full Data'!$C:$C),0)))=CONCATENATE(LEFT(BC5),BY5),"",CONCATENATE((INDEX('Full Data'!$I:$I,MATCH($B5,IF('Full Data'!$G:$G=BC$2,'Full Data'!$C:$C),0))),"  |  ",CONCATENATE(BC5,BY5)))</f>
        <v>#N/A</v>
      </c>
      <c r="AH5" s="43" t="e">
        <f>IF((INDEX('Full Data'!$I:$I,MATCH($B5,IF('Full Data'!$G:$G=BD$2,'Full Data'!$C:$C),0)))=CONCATENATE(LEFT(BD5),BZ5),"",CONCATENATE((INDEX('Full Data'!$I:$I,MATCH($B5,IF('Full Data'!$G:$G=BD$2,'Full Data'!$C:$C),0))),"  |  ",CONCATENATE(BD5,BZ5)))</f>
        <v>#N/A</v>
      </c>
      <c r="AI5" s="27" t="e">
        <f t="array" ref="AI5">IF((INDEX('Full Data'!$M:$M,MATCH($B5,IF('Full Data'!$G:$G=AI$2,'Full Data'!$C:$C),0)))-(INDEX('Full Data'!$E:$E,MATCH($B5,IF('Full Data'!$G:$G=AI$2,'Full Data'!$C:$C),0)))&gt;2,"Q, "&amp;(INDEX('Full Data'!$M:$M,MATCH($B5,IF('Full Data'!$G:$G=AI$2,'Full Data'!$C:$C),0)))-(INDEX('Full Data'!$E:$E,MATCH($B5,IF('Full Data'!$G:$G=AI$2,'Full Data'!$C:$C),0)))-2,"")</f>
        <v>#N/A</v>
      </c>
      <c r="AJ5" s="27" t="e">
        <f t="array" ref="AJ5">IF((INDEX('Full Data'!$M:$M,MATCH($B5,IF('Full Data'!$G:$G=AJ$2,'Full Data'!$C:$C),0)))-(INDEX('Full Data'!$E:$E,MATCH($B5,IF('Full Data'!$G:$G=AJ$2,'Full Data'!$C:$C),0)))&gt;2,"Q, "&amp;(INDEX('Full Data'!$M:$M,MATCH($B5,IF('Full Data'!$G:$G=AJ$2,'Full Data'!$C:$C),0)))-(INDEX('Full Data'!$E:$E,MATCH($B5,IF('Full Data'!$G:$G=AJ$2,'Full Data'!$C:$C),0)))-2,"")</f>
        <v>#N/A</v>
      </c>
      <c r="AK5" s="27" t="e">
        <f t="array" ref="AK5">IF((INDEX('Full Data'!$M:$M,MATCH($B5,IF('Full Data'!$G:$G=AK$2,'Full Data'!$C:$C),0)))-(INDEX('Full Data'!$E:$E,MATCH($B5,IF('Full Data'!$G:$G=AK$2,'Full Data'!$C:$C),0)))&gt;14,"Q, "&amp;(INDEX('Full Data'!$M:$M,MATCH($B5,IF('Full Data'!$G:$G=AK$2,'Full Data'!$C:$C),0)))-(INDEX('Full Data'!$E:$E,MATCH($B5,IF('Full Data'!$G:$G=AK$2,'Full Data'!$C:$C),0)))-14,"")</f>
        <v>#N/A</v>
      </c>
      <c r="AL5" s="27" t="e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>#N/A</v>
      </c>
      <c r="AM5" s="27" t="e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>#N/A</v>
      </c>
      <c r="AN5" s="27" t="str">
        <f t="array" ref="AN5">IF((INDEX('Full Data'!$M:$M,MATCH($B5,IF('Full Data'!$G:$G=AN$2,'Full Data'!$C:$C),0)))-(INDEX('Full Data'!$E:$E,MATCH($B5,IF('Full Data'!$G:$G=AN$2,'Full Data'!$C:$C),0)))&gt;28,"Q, "&amp;(INDEX('Full Data'!$M:$M,MATCH($B5,IF('Full Data'!$G:$G=AN$2,'Full Data'!$C:$C),0)))-(INDEX('Full Data'!$E:$E,MATCH($B5,IF('Full Data'!$G:$G=AN$2,'Full Data'!$C:$C),0)))-28,"")</f>
        <v/>
      </c>
      <c r="AO5" s="27" t="e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>#N/A</v>
      </c>
      <c r="AP5" s="27" t="e">
        <f t="array" ref="AP5">IF((INDEX('Full Data'!$M:$M,MATCH($B5,IF('Full Data'!$G:$G=AP$2,'Full Data'!$C:$C),0)))-(INDEX('Full Data'!$E:$E,MATCH($B5,IF('Full Data'!$G:$G=AP$2,'Full Data'!$C:$C),0)))&gt;2,"Q, "&amp;(INDEX('Full Data'!$M:$M,MATCH($B5,IF('Full Data'!$G:$G=AP$2,'Full Data'!$C:$C),0)))-(INDEX('Full Data'!$E:$E,MATCH($B5,IF('Full Data'!$G:$G=AP$2,'Full Data'!$C:$C),0)))-2,"")</f>
        <v>#N/A</v>
      </c>
      <c r="AQ5" s="27" t="e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>#N/A</v>
      </c>
      <c r="AR5" s="27" t="e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>#N/A</v>
      </c>
      <c r="AS5" s="27" t="e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>#N/A</v>
      </c>
      <c r="AT5" s="27" t="e">
        <f t="array" ref="AT5">IF((INDEX('Full Data'!$M:$M,MATCH($B5,IF('Full Data'!$G:$G=AT$2,'Full Data'!$C:$C),0)))-(INDEX('Full Data'!$E:$E,MATCH($B5,IF('Full Data'!$G:$G=AT$2,'Full Data'!$C:$C),0)))&gt;180,"Q, "&amp;(INDEX('Full Data'!$M:$M,MATCH($B5,IF('Full Data'!$G:$G=AT$2,'Full Data'!$C:$C),0)))-(INDEX('Full Data'!$E:$E,MATCH($B5,IF('Full Data'!$G:$G=AT$2,'Full Data'!$C:$C),0)))-180,"")</f>
        <v>#N/A</v>
      </c>
      <c r="AU5" s="27" t="e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>#N/A</v>
      </c>
      <c r="AV5" s="27" t="e">
        <f t="array" ref="AV5">IF((INDEX('Full Data'!$M:$M,MATCH($B5,IF('Full Data'!$G:$G=AV$2,'Full Data'!$C:$C),0)))-(INDEX('Full Data'!$E:$E,MATCH($B5,IF('Full Data'!$G:$G=AV$2,'Full Data'!$C:$C),0)))&gt;28,"Q, "&amp;(INDEX('Full Data'!$M:$M,MATCH($B5,IF('Full Data'!$G:$G=AV$2,'Full Data'!$C:$C),0)))-(INDEX('Full Data'!$E:$E,MATCH($B5,IF('Full Data'!$G:$G=AV$2,'Full Data'!$C:$C),0)))-28,"")</f>
        <v>#N/A</v>
      </c>
      <c r="AW5" s="27" t="e">
        <f t="array" ref="AW5">IF((INDEX('Full Data'!$M:$M,MATCH($B5,IF('Full Data'!$G:$G=AW$2,'Full Data'!$C:$C),0)))-(INDEX('Full Data'!$E:$E,MATCH($B5,IF('Full Data'!$G:$G=AW$2,'Full Data'!$C:$C),0)))&gt;28,"Q, "&amp;(INDEX('Full Data'!$M:$M,MATCH($B5,IF('Full Data'!$G:$G=AW$2,'Full Data'!$C:$C),0)))-(INDEX('Full Data'!$E:$E,MATCH($B5,IF('Full Data'!$G:$G=AW$2,'Full Data'!$C:$C),0)))-28,"")</f>
        <v>#N/A</v>
      </c>
      <c r="AX5" s="27" t="e">
        <f t="array" ref="AX5">IF((INDEX('Full Data'!$M:$M,MATCH($B5,IF('Full Data'!$G:$G=AX$2,'Full Data'!$C:$C),0)))-(INDEX('Full Data'!$E:$E,MATCH($B5,IF('Full Data'!$G:$G=AX$2,'Full Data'!$C:$C),0)))&gt;180,"Q, "&amp;(INDEX('Full Data'!$M:$M,MATCH($B5,IF('Full Data'!$G:$G=AX$2,'Full Data'!$C:$C),0)))-(INDEX('Full Data'!$E:$E,MATCH($B5,IF('Full Data'!$G:$G=AX$2,'Full Data'!$C:$C),0)))-180,"")</f>
        <v>#N/A</v>
      </c>
      <c r="AY5" s="27" t="e">
        <f t="array" ref="AY5">IF((INDEX('Full Data'!$M:$M,MATCH($B5,IF('Full Data'!$G:$G=AY$2,'Full Data'!$C:$C),0)))-(INDEX('Full Data'!$E:$E,MATCH($B5,IF('Full Data'!$G:$G=AY$2,'Full Data'!$C:$C),0)))&gt;7,"Q, "&amp;(INDEX('Full Data'!$M:$M,MATCH($B5,IF('Full Data'!$G:$G=AY$2,'Full Data'!$C:$C),0)))-(INDEX('Full Data'!$E:$E,MATCH($B5,IF('Full Data'!$G:$G=AY$2,'Full Data'!$C:$C),0)))-7,"")</f>
        <v>#N/A</v>
      </c>
      <c r="AZ5" s="27" t="e">
        <f t="array" ref="AZ5">IF((INDEX('Full Data'!$M:$M,MATCH($B5,IF('Full Data'!$G:$G=AZ$2,'Full Data'!$C:$C),0)))-(INDEX('Full Data'!$E:$E,MATCH($B5,IF('Full Data'!$G:$G=AZ$2,'Full Data'!$C:$C),0)))&gt;28,"Q, "&amp;(INDEX('Full Data'!$M:$M,MATCH($B5,IF('Full Data'!$G:$G=AZ$2,'Full Data'!$C:$C),0)))-(INDEX('Full Data'!$E:$E,MATCH($B5,IF('Full Data'!$G:$G=AZ$2,'Full Data'!$C:$C),0)))-28,"")</f>
        <v>#N/A</v>
      </c>
      <c r="BA5" s="27" t="e">
        <f t="array" ref="BA5">IF((INDEX('Full Data'!$M:$M,MATCH($B5,IF('Full Data'!$G:$G=BA$2,'Full Data'!$C:$C),0)))-(INDEX('Full Data'!$E:$E,MATCH($B5,IF('Full Data'!$G:$G=BA$2,'Full Data'!$C:$C),0)))&gt;40,"Q, "&amp;(INDEX('Full Data'!$M:$M,MATCH($B5,IF('Full Data'!$G:$G=BA$2,'Full Data'!$C:$C),0)))-(INDEX('Full Data'!$E:$E,MATCH($B5,IF('Full Data'!$G:$G=BA$2,'Full Data'!$C:$C),0)))-40,"")</f>
        <v>#N/A</v>
      </c>
      <c r="BB5" s="27" t="e">
        <f t="array" ref="BB5">IF((INDEX('Full Data'!$M:$M,MATCH($B5,IF('Full Data'!$G:$G=BB$2,'Full Data'!$C:$C),0)))-(INDEX('Full Data'!$E:$E,MATCH($B5,IF('Full Data'!$G:$G=BB$2,'Full Data'!$C:$C),0)))&gt;6,"Q, "&amp;(INDEX('Full Data'!$M:$M,MATCH($B5,IF('Full Data'!$G:$G=BB$2,'Full Data'!$C:$C),0)))-(INDEX('Full Data'!$E:$E,MATCH($B5,IF('Full Data'!$G:$G=BB$2,'Full Data'!$C:$C),0)))-6,"")</f>
        <v>#N/A</v>
      </c>
      <c r="BC5" s="27" t="e">
        <f t="array" ref="BC5">IF((INDEX('Full Data'!$M:$M,MATCH($B5,IF('Full Data'!$G:$G=BC$2,'Full Data'!$C:$C),0)))-(INDEX('Full Data'!$E:$E,MATCH($B5,IF('Full Data'!$G:$G=BC$2,'Full Data'!$C:$C),0)))&gt;6,"Q, "&amp;(INDEX('Full Data'!$M:$M,MATCH($B5,IF('Full Data'!$G:$G=BC$2,'Full Data'!$C:$C),0)))-(INDEX('Full Data'!$E:$E,MATCH($B5,IF('Full Data'!$G:$G=BC$2,'Full Data'!$C:$C),0)))-6,"")</f>
        <v>#N/A</v>
      </c>
      <c r="BD5" s="27" t="e">
        <f t="array" ref="BD5">IF((INDEX('Full Data'!$M:$M,MATCH($B5,IF('Full Data'!$G:$G=BD$2,'Full Data'!$C:$C),0)))-(INDEX('Full Data'!$E:$E,MATCH($B5,IF('Full Data'!$G:$G=BD$2,'Full Data'!$C:$C),0)))&gt;7,"Q, "&amp;(INDEX('Full Data'!$M:$M,MATCH($B5,IF('Full Data'!$G:$G=BD$2,'Full Data'!$C:$C),0)))-(INDEX('Full Data'!$E:$E,MATCH($B5,IF('Full Data'!$G:$G=BD$2,'Full Data'!$C:$C),0)))-7,"")</f>
        <v>#N/A</v>
      </c>
      <c r="BE5" s="24" t="e">
        <f>IF(Summary!L5&gt;MDL!C5,IF(Summary!L5&lt;PQL!C5,"I",""),"U")</f>
        <v>#N/A</v>
      </c>
      <c r="BF5" s="25" t="e">
        <f>IF(Summary!M5&gt;MDL!D5,IF(Summary!M5&lt;PQL!D5,"I",""),"U")</f>
        <v>#N/A</v>
      </c>
      <c r="BG5" s="25" t="e">
        <f>IF(Summary!N5&gt;MDL!E5,IF(Summary!N5&lt;PQL!E5,"I",""),"U")</f>
        <v>#N/A</v>
      </c>
      <c r="BH5" s="25" t="e">
        <f>IF(Summary!O5&gt;MDL!F5,IF(Summary!O5&lt;PQL!F5,"I",""),"U")</f>
        <v>#N/A</v>
      </c>
      <c r="BI5" s="25" t="e">
        <f>IF(Summary!P5&gt;MDL!G5,IF(Summary!P5&lt;PQL!G5,"I",""),"U")</f>
        <v>#N/A</v>
      </c>
      <c r="BJ5" s="25" t="str">
        <f>IF(Summary!Q5&gt;MDL!H5,IF(Summary!Q5&lt;PQL!H5,"I",""),"U")</f>
        <v/>
      </c>
      <c r="BK5" s="25" t="e">
        <f>IF(Summary!R5&gt;MDL!I5,IF(Summary!R5&lt;PQL!I5,"I",""),"U")</f>
        <v>#N/A</v>
      </c>
      <c r="BL5" s="25" t="e">
        <f>IF(Summary!S5&gt;MDL!J5,IF(Summary!S5&lt;PQL!J5,"I",""),"U")</f>
        <v>#N/A</v>
      </c>
      <c r="BM5" s="25" t="e">
        <f>IF(Summary!T5&gt;MDL!K5,IF(Summary!T5&lt;PQL!K5,"I",""),"U")</f>
        <v>#N/A</v>
      </c>
      <c r="BN5" s="25" t="e">
        <f>IF(Summary!U5&gt;MDL!L5,IF(Summary!U5&lt;PQL!L5,"I",""),"U")</f>
        <v>#N/A</v>
      </c>
      <c r="BO5" s="25" t="e">
        <f>IF(Summary!V5&gt;MDL!M5,IF(Summary!V5&lt;PQL!M5,"I",""),"U")</f>
        <v>#N/A</v>
      </c>
      <c r="BP5" s="25" t="e">
        <f>IF(Summary!W5&gt;MDL!N5,IF(Summary!W5&lt;PQL!N5,"I",""),"U")</f>
        <v>#N/A</v>
      </c>
      <c r="BQ5" s="25" t="e">
        <f>IF(Summary!X5&gt;MDL!O5,IF(Summary!X5&lt;PQL!O5,"I",""),"U")</f>
        <v>#N/A</v>
      </c>
      <c r="BR5" s="25" t="e">
        <f>IF(Summary!Y5&gt;MDL!P5,IF(Summary!Y5&lt;PQL!P5,"I",""),"U")</f>
        <v>#N/A</v>
      </c>
      <c r="BS5" s="25" t="e">
        <f>IF(Summary!Z5&gt;MDL!Q5,IF(Summary!Z5&lt;PQL!Q5,"I",""),"U")</f>
        <v>#N/A</v>
      </c>
      <c r="BT5" s="25" t="e">
        <f>IF(Summary!AA5&gt;MDL!R5,IF(Summary!AA5&lt;PQL!R5,"I",""),"U")</f>
        <v>#N/A</v>
      </c>
      <c r="BU5" s="25" t="e">
        <f>IF(Summary!AB5&gt;MDL!S5,IF(Summary!AB5&lt;PQL!S5,"I",""),"U")</f>
        <v>#N/A</v>
      </c>
      <c r="BV5" s="25" t="e">
        <f>IF(Summary!AD5&gt;MDL!U5,IF(Summary!AD5&lt;PQL!U5,"I",""),"U")</f>
        <v>#N/A</v>
      </c>
      <c r="BW5" s="25" t="e">
        <f>IF(Summary!AE5&gt;MDL!V5,IF(Summary!AE5&lt;PQL!V5,"I",""),"U")</f>
        <v>#N/A</v>
      </c>
      <c r="BX5" s="25" t="e">
        <f>IF(Summary!AF5&gt;MDL!W5,IF(Summary!AF5&lt;PQL!W5,"I",""),"U")</f>
        <v>#N/A</v>
      </c>
      <c r="BY5" s="25" t="e">
        <f>IF(Summary!AG5&gt;MDL!X5,IF(Summary!AG5&lt;PQL!X5,"I",""),"U")</f>
        <v>#N/A</v>
      </c>
      <c r="BZ5" s="25" t="e">
        <f>IF(Summary!AH5&gt;MDL!Y5,IF(Summary!AH5&lt;PQL!Y5,"I",""),"U")</f>
        <v>#N/A</v>
      </c>
    </row>
    <row r="6" spans="2:78">
      <c r="B6" s="46" t="str">
        <f>Summary!B6</f>
        <v>RHODES SPRING #1 SIP</v>
      </c>
      <c r="D6" t="str">
        <f>IF(ISERROR(INDEX('Full Data'!A:A,MATCH(B6,'Full Data'!C:C,0))),"",INDEX('Full Data'!A:A,MATCH(B6,'Full Data'!C:C,0)))</f>
        <v>SPRS1103-5</v>
      </c>
      <c r="E6" s="34" t="str">
        <f t="array" ref="E6">IF(AND((IF(AND(ISTEXT((INDEX('Full Data'!$I:$I,MATCH($B6,IF('Full Data'!$G:$G=E$2,'Full Data'!$C:$C),0)))),ISNUMBER(Summary!E6)),"bad qualifer","O"))="O",IFERROR(Summary!E6,"O")="O"),"O","")</f>
        <v/>
      </c>
      <c r="F6" s="8" t="str">
        <f t="array" ref="F6">IF(AND((IF(AND(ISTEXT((INDEX('Full Data'!$I:$I,MATCH($B6,IF('Full Data'!$G:$G=F$2,'Full Data'!$C:$C),0)))),ISNUMBER(Summary!F6)),"bad qualifer","O"))="O",IFERROR(Summary!F6,"O")="O"),"O","")</f>
        <v/>
      </c>
      <c r="G6" s="34" t="str">
        <f t="array" ref="G6">IF(AND((IF(AND(ISTEXT((INDEX('Full Data'!$I:$I,MATCH($B6,IF('Full Data'!$G:$G=G$2,'Full Data'!$C:$C),0)))),ISNUMBER(Summary!G6)),"bad qualifer","O"))="O",IFERROR(Summary!G6,"O")="O"),"O","")</f>
        <v/>
      </c>
      <c r="H6" s="34" t="str">
        <f t="array" ref="H6">IF(AND((IF(AND(ISTEXT((INDEX('Full Data'!$I:$I,MATCH($B6,IF('Full Data'!$G:$G=H$2,'Full Data'!$C:$C),0)))),ISNUMBER(Summary!H6)),"bad qualifer","O"))="O",IFERROR(Summary!H6,"O")="O"),"O","")</f>
        <v/>
      </c>
      <c r="I6" s="34" t="str">
        <f t="array" ref="I6">IF(AND((IF(AND(ISTEXT((INDEX('Full Data'!$I:$I,MATCH($B6,IF('Full Data'!$G:$G=I$2,'Full Data'!$C:$C),0)))),ISNUMBER(Summary!I6)),"bad qualifer","O"))="O",IFERROR(Summary!I6,"O")="O"),"O","")</f>
        <v/>
      </c>
      <c r="J6" s="10" t="str">
        <f t="array" ref="J6">IF(OR(C6=9695,C6=20383,C6=20385,C6=9714,C6=9717,C6=11456,C6=9739,C6=9719),"",(IFERROR(CONCATENATE((INDEX('Full Data'!$I:$I,MATCH($B6,IF('Full Data'!$G:$G=J$2,'Full Data'!$C:$C),0))),"  |  ",(IFERROR(IF(Summary!J6=Summary!K6,"L",Summary!J6-Summary!K6),"O"))),"O")))</f>
        <v>O</v>
      </c>
      <c r="K6" s="46" t="str">
        <f>IF(OR(C6=9695,C6=20383,C6=20385,C6=9714),"",(IF(AND((IF(AND(ISTEXT((INDEX('Full Data'!$I:$I,MATCH($B6,IF('Full Data'!$G:$G=K$2,'Full Data'!$C:$C),0)))),ISNUMBER(Summary!K6)),"bad qualifer","O"))="O",IFERROR(Summary!K6,"O")="O"),"O","")))</f>
        <v>O</v>
      </c>
      <c r="L6" s="46" t="str">
        <f>(IF(OR(C6=9743,C6=11456,C6=9713,C6=10786,C6=9714, C6=11371),(IF(AND((IF(AND(ISTEXT((INDEX('Full Data'!$I:$I,MATCH($B6,IF('Full Data'!$G:$G=L$2,'Full Data'!$C:$C),0)))),ISNUMBER(Summary!AC6)),"bad qualifer","O"))="O",IFERROR(Summary!AC6,"O")="O"),"O","")),""))</f>
        <v/>
      </c>
      <c r="M6" s="12" t="e">
        <f t="array" ref="M6">IF((INDEX('Full Data'!$I:$I,MATCH($B6,IF('Full Data'!$G:$G=AI$2,'Full Data'!$C:$C),0)))=CONCATENATE(LEFT(AI6),BE6),"",CONCATENATE((INDEX('Full Data'!$I:$I,MATCH($B6,IF('Full Data'!$G:$G=AI$2,'Full Data'!$C:$C),0))),"  |  ",CONCATENATE(AI6,BE6)))</f>
        <v>#N/A</v>
      </c>
      <c r="N6" s="11" t="e">
        <f t="array" ref="N6">IF((INDEX('Full Data'!$I:$I,MATCH($B6,IF('Full Data'!$G:$G=AJ$2,'Full Data'!$C:$C),0)))=CONCATENATE(LEFT(AJ6),BF6),"",CONCATENATE((INDEX('Full Data'!$I:$I,MATCH($B6,IF('Full Data'!$G:$G=AJ$2,'Full Data'!$C:$C),0))),"  |  ",CONCATENATE(AJ6,BF6)))</f>
        <v>#N/A</v>
      </c>
      <c r="O6" s="11" t="e">
        <f t="array" ref="O6">IF((INDEX('Full Data'!$I:$I,MATCH($B6,IF('Full Data'!$G:$G=AK$2,'Full Data'!$C:$C),0)))=CONCATENATE(LEFT(AK6),BG6),"",CONCATENATE((INDEX('Full Data'!$I:$I,MATCH($B6,IF('Full Data'!$G:$G=AK$2,'Full Data'!$C:$C),0))),"  |  ",CONCATENATE(AK6,BG6)))</f>
        <v>#N/A</v>
      </c>
      <c r="P6" s="11" t="e">
        <f t="array" ref="P6">IF((INDEX('Full Data'!$I:$I,MATCH($B6,IF('Full Data'!$G:$G=AL$2,'Full Data'!$C:$C),0)))=CONCATENATE(LEFT(AL6),BH6),"",CONCATENATE((INDEX('Full Data'!$I:$I,MATCH($B6,IF('Full Data'!$G:$G=AL$2,'Full Data'!$C:$C),0))),"  |  ",CONCATENATE(AL6,BH6)))</f>
        <v>#N/A</v>
      </c>
      <c r="Q6" s="11" t="e">
        <f t="array" ref="Q6">IF((INDEX('Full Data'!$I:$I,MATCH($B6,IF('Full Data'!$G:$G=AM$2,'Full Data'!$C:$C),0)))=CONCATENATE(LEFT(AM6),BI6),"",CONCATENATE((INDEX('Full Data'!$I:$I,MATCH($B6,IF('Full Data'!$G:$G=AM$2,'Full Data'!$C:$C),0))),"  |  ",CONCATENATE(AM6,BI6)))</f>
        <v>#N/A</v>
      </c>
      <c r="R6" s="11" t="str">
        <f t="array" ref="R6">IF((INDEX('Full Data'!$I:$I,MATCH($B6,IF('Full Data'!$G:$G=AN$2,'Full Data'!$C:$C),0)))=CONCATENATE(LEFT(AN6),BJ6),"",CONCATENATE((INDEX('Full Data'!$I:$I,MATCH($B6,IF('Full Data'!$G:$G=AN$2,'Full Data'!$C:$C),0))),"  |  ",CONCATENATE(AN6,BJ6)))</f>
        <v/>
      </c>
      <c r="S6" s="11" t="e">
        <f t="array" ref="S6">IF((INDEX('Full Data'!$I:$I,MATCH($B6,IF('Full Data'!$G:$G=AO$2,'Full Data'!$C:$C),0)))=CONCATENATE(LEFT(AO6),BK6),"",CONCATENATE((INDEX('Full Data'!$I:$I,MATCH($B6,IF('Full Data'!$G:$G=AO$2,'Full Data'!$C:$C),0))),"  |  ",CONCATENATE(AO6,BK6)))</f>
        <v>#N/A</v>
      </c>
      <c r="T6" s="11" t="e">
        <f t="array" ref="T6">IF((INDEX('Full Data'!$I:$I,MATCH($B6,IF('Full Data'!$G:$G=AP$2,'Full Data'!$C:$C),0)))=CONCATENATE(LEFT(AP6),BL6),"",CONCATENATE((INDEX('Full Data'!$I:$I,MATCH($B6,IF('Full Data'!$G:$G=AP$2,'Full Data'!$C:$C),0))),"  |  ",CONCATENATE(AP6,BL6)))</f>
        <v>#N/A</v>
      </c>
      <c r="U6" s="11" t="e">
        <f t="array" ref="U6">IF((INDEX('Full Data'!$I:$I,MATCH($B6,IF('Full Data'!$G:$G=AQ$2,'Full Data'!$C:$C),0)))=CONCATENATE(LEFT(AQ6),BM6),"",CONCATENATE((INDEX('Full Data'!$I:$I,MATCH($B6,IF('Full Data'!$G:$G=AQ$2,'Full Data'!$C:$C),0))),"  |  ",CONCATENATE(AQ6,BM6)))</f>
        <v>#N/A</v>
      </c>
      <c r="V6" s="11" t="e">
        <f t="array" ref="V6">IF((INDEX('Full Data'!$I:$I,MATCH($B6,IF('Full Data'!$G:$G=AR$2,'Full Data'!$C:$C),0)))=CONCATENATE(LEFT(AR6),BN6),"",CONCATENATE((INDEX('Full Data'!$I:$I,MATCH($B6,IF('Full Data'!$G:$G=AR$2,'Full Data'!$C:$C),0))),"  |  ",CONCATENATE(AR6,BN6)))</f>
        <v>#N/A</v>
      </c>
      <c r="W6" s="11" t="e">
        <f t="array" ref="W6">IF((INDEX('Full Data'!$I:$I,MATCH($B6,IF('Full Data'!$G:$G=AS$2,'Full Data'!$C:$C),0)))=CONCATENATE(LEFT(AS6),BO6),"",CONCATENATE((INDEX('Full Data'!$I:$I,MATCH($B6,IF('Full Data'!$G:$G=AS$2,'Full Data'!$C:$C),0))),"  |  ",CONCATENATE(AS6,BO6)))</f>
        <v>#N/A</v>
      </c>
      <c r="X6" s="11" t="e">
        <f t="array" ref="X6">IF((INDEX('Full Data'!$I:$I,MATCH($B6,IF('Full Data'!$G:$G=AT$2,'Full Data'!$C:$C),0)))=CONCATENATE(LEFT(AT6),BP6),"",CONCATENATE((INDEX('Full Data'!$I:$I,MATCH($B6,IF('Full Data'!$G:$G=AT$2,'Full Data'!$C:$C),0))),"  |  ",CONCATENATE(AT6,BP6)))</f>
        <v>#N/A</v>
      </c>
      <c r="Y6" s="11" t="e">
        <f t="array" ref="Y6">IF((INDEX('Full Data'!$I:$I,MATCH($B6,IF('Full Data'!$G:$G=AU$2,'Full Data'!$C:$C),0)))=CONCATENATE(LEFT(AU6),BQ6),"",CONCATENATE((INDEX('Full Data'!$I:$I,MATCH($B6,IF('Full Data'!$G:$G=AU$2,'Full Data'!$C:$C),0))),"  |  ",CONCATENATE(AU6,BQ6)))</f>
        <v>#N/A</v>
      </c>
      <c r="Z6" s="11" t="e">
        <f t="array" ref="Z6">IF((INDEX('Full Data'!$I:$I,MATCH($B6,IF('Full Data'!$G:$G=AV$2,'Full Data'!$C:$C),0)))=CONCATENATE(LEFT(AV6),BR6),"",CONCATENATE((INDEX('Full Data'!$I:$I,MATCH($B6,IF('Full Data'!$G:$G=AV$2,'Full Data'!$C:$C),0))),"  |  ",CONCATENATE(AV6,BR6)))</f>
        <v>#N/A</v>
      </c>
      <c r="AA6" s="11" t="e">
        <f t="array" ref="AA6">IF((INDEX('Full Data'!$I:$I,MATCH($B6,IF('Full Data'!$G:$G=AW$2,'Full Data'!$C:$C),0)))=CONCATENATE(LEFT(AW6),BS6),"",CONCATENATE((INDEX('Full Data'!$I:$I,MATCH($B6,IF('Full Data'!$G:$G=AW$2,'Full Data'!$C:$C),0))),"  |  ",CONCATENATE(AW6,BS6)))</f>
        <v>#N/A</v>
      </c>
      <c r="AB6" s="11" t="e">
        <f t="array" ref="AB6">IF((INDEX('Full Data'!$I:$I,MATCH($B6,IF('Full Data'!$G:$G=AX$2,'Full Data'!$C:$C),0)))=CONCATENATE(LEFT(AX6),BT6),"",CONCATENATE((INDEX('Full Data'!$I:$I,MATCH($B6,IF('Full Data'!$G:$G=AX$2,'Full Data'!$C:$C),0))),"  |  ",CONCATENATE(AX6,BT6)))</f>
        <v>#N/A</v>
      </c>
      <c r="AC6" s="11" t="e">
        <f t="array" ref="AC6">IF((INDEX('Full Data'!$I:$I,MATCH($B6,IF('Full Data'!$G:$G=AY$2,'Full Data'!$C:$C),0)))=CONCATENATE(LEFT(AY6),BU6),"",CONCATENATE((INDEX('Full Data'!$I:$I,MATCH($B6,IF('Full Data'!$G:$G=AY$2,'Full Data'!$C:$C),0))),"  |  ",CONCATENATE(AY6,BU6)))</f>
        <v>#N/A</v>
      </c>
      <c r="AD6" s="11" t="e">
        <f t="array" ref="AD6">IF((INDEX('Full Data'!$I:$I,MATCH($B6,IF('Full Data'!$G:$G=AZ$2,'Full Data'!$C:$C),0)))=CONCATENATE(LEFT(AZ6),BV6),"",CONCATENATE((INDEX('Full Data'!$I:$I,MATCH($B6,IF('Full Data'!$G:$G=AZ$2,'Full Data'!$C:$C),0))),"  |  ",CONCATENATE(AZ6,BV6)))</f>
        <v>#N/A</v>
      </c>
      <c r="AE6" s="11" t="e">
        <f t="array" ref="AE6">IF((INDEX('Full Data'!$I:$I,MATCH($B6,IF('Full Data'!$G:$G=BA$2,'Full Data'!$C:$C),0)))=CONCATENATE(LEFT(BA6),BW6),"",CONCATENATE((INDEX('Full Data'!$I:$I,MATCH($B6,IF('Full Data'!$G:$G=BA$2,'Full Data'!$C:$C),0))),"  |  ",CONCATENATE(BA6,BW6)))</f>
        <v>#N/A</v>
      </c>
      <c r="AF6" s="11" t="e">
        <f t="array" ref="AF6">IF((INDEX('Full Data'!$I:$I,MATCH($B6,IF('Full Data'!$G:$G=BB$2,'Full Data'!$C:$C),0)))=CONCATENATE(LEFT(BB6),BX6),"",CONCATENATE((INDEX('Full Data'!$I:$I,MATCH($B6,IF('Full Data'!$G:$G=BB$2,'Full Data'!$C:$C),0))),"  |  ",CONCATENATE(BB6,BX6)))</f>
        <v>#N/A</v>
      </c>
      <c r="AG6" s="11" t="e">
        <f t="array" ref="AG6">IF((INDEX('Full Data'!$I:$I,MATCH($B6,IF('Full Data'!$G:$G=BC$2,'Full Data'!$C:$C),0)))=CONCATENATE(LEFT(BC6),BY6),"",CONCATENATE((INDEX('Full Data'!$I:$I,MATCH($B6,IF('Full Data'!$G:$G=BC$2,'Full Data'!$C:$C),0))),"  |  ",CONCATENATE(BC6,BY6)))</f>
        <v>#N/A</v>
      </c>
      <c r="AH6" s="43" t="e">
        <f t="array" ref="AH6">IF((INDEX('Full Data'!$I:$I,MATCH($B6,IF('Full Data'!$G:$G=BD$2,'Full Data'!$C:$C),0)))=CONCATENATE(LEFT(BD6),BZ6),"",CONCATENATE((INDEX('Full Data'!$I:$I,MATCH($B6,IF('Full Data'!$G:$G=BD$2,'Full Data'!$C:$C),0))),"  |  ",CONCATENATE(BD6,BZ6)))</f>
        <v>#N/A</v>
      </c>
      <c r="AI6" s="27" t="e">
        <f t="array" ref="AI6">IF((INDEX('Full Data'!$M:$M,MATCH($B6,IF('Full Data'!$G:$G=AI$2,'Full Data'!$C:$C),0)))-(INDEX('Full Data'!$E:$E,MATCH($B6,IF('Full Data'!$G:$G=AI$2,'Full Data'!$C:$C),0)))&gt;2,"Q, "&amp;(INDEX('Full Data'!$M:$M,MATCH($B6,IF('Full Data'!$G:$G=AI$2,'Full Data'!$C:$C),0)))-(INDEX('Full Data'!$E:$E,MATCH($B6,IF('Full Data'!$G:$G=AI$2,'Full Data'!$C:$C),0)))-2,"")</f>
        <v>#N/A</v>
      </c>
      <c r="AJ6" s="27" t="e">
        <f t="array" ref="AJ6">IF((INDEX('Full Data'!$M:$M,MATCH($B6,IF('Full Data'!$G:$G=AJ$2,'Full Data'!$C:$C),0)))-(INDEX('Full Data'!$E:$E,MATCH($B6,IF('Full Data'!$G:$G=AJ$2,'Full Data'!$C:$C),0)))&gt;2,"Q, "&amp;(INDEX('Full Data'!$M:$M,MATCH($B6,IF('Full Data'!$G:$G=AJ$2,'Full Data'!$C:$C),0)))-(INDEX('Full Data'!$E:$E,MATCH($B6,IF('Full Data'!$G:$G=AJ$2,'Full Data'!$C:$C),0)))-2,"")</f>
        <v>#N/A</v>
      </c>
      <c r="AK6" s="27" t="e">
        <f t="array" ref="AK6">IF((INDEX('Full Data'!$M:$M,MATCH($B6,IF('Full Data'!$G:$G=AK$2,'Full Data'!$C:$C),0)))-(INDEX('Full Data'!$E:$E,MATCH($B6,IF('Full Data'!$G:$G=AK$2,'Full Data'!$C:$C),0)))&gt;14,"Q, "&amp;(INDEX('Full Data'!$M:$M,MATCH($B6,IF('Full Data'!$G:$G=AK$2,'Full Data'!$C:$C),0)))-(INDEX('Full Data'!$E:$E,MATCH($B6,IF('Full Data'!$G:$G=AK$2,'Full Data'!$C:$C),0)))-14,"")</f>
        <v>#N/A</v>
      </c>
      <c r="AL6" s="27" t="e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>#N/A</v>
      </c>
      <c r="AM6" s="27" t="e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>#N/A</v>
      </c>
      <c r="AN6" s="27" t="str">
        <f t="array" ref="AN6">IF((INDEX('Full Data'!$M:$M,MATCH($B6,IF('Full Data'!$G:$G=AN$2,'Full Data'!$C:$C),0)))-(INDEX('Full Data'!$E:$E,MATCH($B6,IF('Full Data'!$G:$G=AN$2,'Full Data'!$C:$C),0)))&gt;28,"Q, "&amp;(INDEX('Full Data'!$M:$M,MATCH($B6,IF('Full Data'!$G:$G=AN$2,'Full Data'!$C:$C),0)))-(INDEX('Full Data'!$E:$E,MATCH($B6,IF('Full Data'!$G:$G=AN$2,'Full Data'!$C:$C),0)))-28,"")</f>
        <v/>
      </c>
      <c r="AO6" s="27" t="e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>#N/A</v>
      </c>
      <c r="AP6" s="27" t="e">
        <f t="array" ref="AP6">IF((INDEX('Full Data'!$M:$M,MATCH($B6,IF('Full Data'!$G:$G=AP$2,'Full Data'!$C:$C),0)))-(INDEX('Full Data'!$E:$E,MATCH($B6,IF('Full Data'!$G:$G=AP$2,'Full Data'!$C:$C),0)))&gt;2,"Q, "&amp;(INDEX('Full Data'!$M:$M,MATCH($B6,IF('Full Data'!$G:$G=AP$2,'Full Data'!$C:$C),0)))-(INDEX('Full Data'!$E:$E,MATCH($B6,IF('Full Data'!$G:$G=AP$2,'Full Data'!$C:$C),0)))-2,"")</f>
        <v>#N/A</v>
      </c>
      <c r="AQ6" s="27" t="e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>#N/A</v>
      </c>
      <c r="AR6" s="27" t="e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>#N/A</v>
      </c>
      <c r="AS6" s="27" t="e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>#N/A</v>
      </c>
      <c r="AT6" s="27" t="e">
        <f t="array" ref="AT6">IF((INDEX('Full Data'!$M:$M,MATCH($B6,IF('Full Data'!$G:$G=AT$2,'Full Data'!$C:$C),0)))-(INDEX('Full Data'!$E:$E,MATCH($B6,IF('Full Data'!$G:$G=AT$2,'Full Data'!$C:$C),0)))&gt;180,"Q, "&amp;(INDEX('Full Data'!$M:$M,MATCH($B6,IF('Full Data'!$G:$G=AT$2,'Full Data'!$C:$C),0)))-(INDEX('Full Data'!$E:$E,MATCH($B6,IF('Full Data'!$G:$G=AT$2,'Full Data'!$C:$C),0)))-180,"")</f>
        <v>#N/A</v>
      </c>
      <c r="AU6" s="27" t="e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>#N/A</v>
      </c>
      <c r="AV6" s="27" t="e">
        <f t="array" ref="AV6">IF((INDEX('Full Data'!$M:$M,MATCH($B6,IF('Full Data'!$G:$G=AV$2,'Full Data'!$C:$C),0)))-(INDEX('Full Data'!$E:$E,MATCH($B6,IF('Full Data'!$G:$G=AV$2,'Full Data'!$C:$C),0)))&gt;28,"Q, "&amp;(INDEX('Full Data'!$M:$M,MATCH($B6,IF('Full Data'!$G:$G=AV$2,'Full Data'!$C:$C),0)))-(INDEX('Full Data'!$E:$E,MATCH($B6,IF('Full Data'!$G:$G=AV$2,'Full Data'!$C:$C),0)))-28,"")</f>
        <v>#N/A</v>
      </c>
      <c r="AW6" s="27" t="e">
        <f t="array" ref="AW6">IF((INDEX('Full Data'!$M:$M,MATCH($B6,IF('Full Data'!$G:$G=AW$2,'Full Data'!$C:$C),0)))-(INDEX('Full Data'!$E:$E,MATCH($B6,IF('Full Data'!$G:$G=AW$2,'Full Data'!$C:$C),0)))&gt;28,"Q, "&amp;(INDEX('Full Data'!$M:$M,MATCH($B6,IF('Full Data'!$G:$G=AW$2,'Full Data'!$C:$C),0)))-(INDEX('Full Data'!$E:$E,MATCH($B6,IF('Full Data'!$G:$G=AW$2,'Full Data'!$C:$C),0)))-28,"")</f>
        <v>#N/A</v>
      </c>
      <c r="AX6" s="27" t="e">
        <f t="array" ref="AX6">IF((INDEX('Full Data'!$M:$M,MATCH($B6,IF('Full Data'!$G:$G=AX$2,'Full Data'!$C:$C),0)))-(INDEX('Full Data'!$E:$E,MATCH($B6,IF('Full Data'!$G:$G=AX$2,'Full Data'!$C:$C),0)))&gt;180,"Q, "&amp;(INDEX('Full Data'!$M:$M,MATCH($B6,IF('Full Data'!$G:$G=AX$2,'Full Data'!$C:$C),0)))-(INDEX('Full Data'!$E:$E,MATCH($B6,IF('Full Data'!$G:$G=AX$2,'Full Data'!$C:$C),0)))-180,"")</f>
        <v>#N/A</v>
      </c>
      <c r="AY6" s="27" t="e">
        <f t="array" ref="AY6">IF((INDEX('Full Data'!$M:$M,MATCH($B6,IF('Full Data'!$G:$G=AY$2,'Full Data'!$C:$C),0)))-(INDEX('Full Data'!$E:$E,MATCH($B6,IF('Full Data'!$G:$G=AY$2,'Full Data'!$C:$C),0)))&gt;7,"Q, "&amp;(INDEX('Full Data'!$M:$M,MATCH($B6,IF('Full Data'!$G:$G=AY$2,'Full Data'!$C:$C),0)))-(INDEX('Full Data'!$E:$E,MATCH($B6,IF('Full Data'!$G:$G=AY$2,'Full Data'!$C:$C),0)))-7,"")</f>
        <v>#N/A</v>
      </c>
      <c r="AZ6" s="27" t="e">
        <f t="array" ref="AZ6">IF((INDEX('Full Data'!$M:$M,MATCH($B6,IF('Full Data'!$G:$G=AZ$2,'Full Data'!$C:$C),0)))-(INDEX('Full Data'!$E:$E,MATCH($B6,IF('Full Data'!$G:$G=AZ$2,'Full Data'!$C:$C),0)))&gt;28,"Q, "&amp;(INDEX('Full Data'!$M:$M,MATCH($B6,IF('Full Data'!$G:$G=AZ$2,'Full Data'!$C:$C),0)))-(INDEX('Full Data'!$E:$E,MATCH($B6,IF('Full Data'!$G:$G=AZ$2,'Full Data'!$C:$C),0)))-28,"")</f>
        <v>#N/A</v>
      </c>
      <c r="BA6" s="27" t="e">
        <f t="array" ref="BA6">IF((INDEX('Full Data'!$M:$M,MATCH($B6,IF('Full Data'!$G:$G=BA$2,'Full Data'!$C:$C),0)))-(INDEX('Full Data'!$E:$E,MATCH($B6,IF('Full Data'!$G:$G=BA$2,'Full Data'!$C:$C),0)))&gt;40,"Q, "&amp;(INDEX('Full Data'!$M:$M,MATCH($B6,IF('Full Data'!$G:$G=BA$2,'Full Data'!$C:$C),0)))-(INDEX('Full Data'!$E:$E,MATCH($B6,IF('Full Data'!$G:$G=BA$2,'Full Data'!$C:$C),0)))-40,"")</f>
        <v>#N/A</v>
      </c>
      <c r="BB6" s="27" t="e">
        <f t="array" ref="BB6">IF((INDEX('Full Data'!$M:$M,MATCH($B6,IF('Full Data'!$G:$G=BB$2,'Full Data'!$C:$C),0)))-(INDEX('Full Data'!$E:$E,MATCH($B6,IF('Full Data'!$G:$G=BB$2,'Full Data'!$C:$C),0)))&gt;6,"Q, "&amp;(INDEX('Full Data'!$M:$M,MATCH($B6,IF('Full Data'!$G:$G=BB$2,'Full Data'!$C:$C),0)))-(INDEX('Full Data'!$E:$E,MATCH($B6,IF('Full Data'!$G:$G=BB$2,'Full Data'!$C:$C),0)))-6,"")</f>
        <v>#N/A</v>
      </c>
      <c r="BC6" s="27" t="e">
        <f t="array" ref="BC6">IF((INDEX('Full Data'!$M:$M,MATCH($B6,IF('Full Data'!$G:$G=BC$2,'Full Data'!$C:$C),0)))-(INDEX('Full Data'!$E:$E,MATCH($B6,IF('Full Data'!$G:$G=BC$2,'Full Data'!$C:$C),0)))&gt;6,"Q, "&amp;(INDEX('Full Data'!$M:$M,MATCH($B6,IF('Full Data'!$G:$G=BC$2,'Full Data'!$C:$C),0)))-(INDEX('Full Data'!$E:$E,MATCH($B6,IF('Full Data'!$G:$G=BC$2,'Full Data'!$C:$C),0)))-6,"")</f>
        <v>#N/A</v>
      </c>
      <c r="BD6" s="27" t="e">
        <f t="array" ref="BD6">IF((INDEX('Full Data'!$M:$M,MATCH($B6,IF('Full Data'!$G:$G=BD$2,'Full Data'!$C:$C),0)))-(INDEX('Full Data'!$E:$E,MATCH($B6,IF('Full Data'!$G:$G=BD$2,'Full Data'!$C:$C),0)))&gt;7,"Q, "&amp;(INDEX('Full Data'!$M:$M,MATCH($B6,IF('Full Data'!$G:$G=BD$2,'Full Data'!$C:$C),0)))-(INDEX('Full Data'!$E:$E,MATCH($B6,IF('Full Data'!$G:$G=BD$2,'Full Data'!$C:$C),0)))-7,"")</f>
        <v>#N/A</v>
      </c>
      <c r="BE6" s="24" t="e">
        <f>IF(Summary!L6&gt;MDL!C6,IF(Summary!L6&lt;PQL!C6,"I",""),"U")</f>
        <v>#N/A</v>
      </c>
      <c r="BF6" s="25" t="e">
        <f>IF(Summary!M6&gt;MDL!D6,IF(Summary!M6&lt;PQL!D6,"I",""),"U")</f>
        <v>#N/A</v>
      </c>
      <c r="BG6" s="25" t="e">
        <f>IF(Summary!N6&gt;MDL!E6,IF(Summary!N6&lt;PQL!E6,"I",""),"U")</f>
        <v>#N/A</v>
      </c>
      <c r="BH6" s="25" t="e">
        <f>IF(Summary!O6&gt;MDL!F6,IF(Summary!O6&lt;PQL!F6,"I",""),"U")</f>
        <v>#N/A</v>
      </c>
      <c r="BI6" s="25" t="e">
        <f>IF(Summary!P6&gt;MDL!G6,IF(Summary!P6&lt;PQL!G6,"I",""),"U")</f>
        <v>#N/A</v>
      </c>
      <c r="BJ6" s="25" t="str">
        <f>IF(Summary!Q6&gt;MDL!H6,IF(Summary!Q6&lt;PQL!H6,"I",""),"U")</f>
        <v/>
      </c>
      <c r="BK6" s="25" t="e">
        <f>IF(Summary!R6&gt;MDL!I6,IF(Summary!R6&lt;PQL!I6,"I",""),"U")</f>
        <v>#N/A</v>
      </c>
      <c r="BL6" s="25" t="e">
        <f>IF(Summary!S6&gt;MDL!J6,IF(Summary!S6&lt;PQL!J6,"I",""),"U")</f>
        <v>#N/A</v>
      </c>
      <c r="BM6" s="25" t="e">
        <f>IF(Summary!T6&gt;MDL!K6,IF(Summary!T6&lt;PQL!K6,"I",""),"U")</f>
        <v>#N/A</v>
      </c>
      <c r="BN6" s="25" t="e">
        <f>IF(Summary!U6&gt;MDL!L6,IF(Summary!U6&lt;PQL!L6,"I",""),"U")</f>
        <v>#N/A</v>
      </c>
      <c r="BO6" s="25" t="e">
        <f>IF(Summary!V6&gt;MDL!M6,IF(Summary!V6&lt;PQL!M6,"I",""),"U")</f>
        <v>#N/A</v>
      </c>
      <c r="BP6" s="25" t="e">
        <f>IF(Summary!W6&gt;MDL!N6,IF(Summary!W6&lt;PQL!N6,"I",""),"U")</f>
        <v>#N/A</v>
      </c>
      <c r="BQ6" s="25" t="e">
        <f>IF(Summary!X6&gt;MDL!O6,IF(Summary!X6&lt;PQL!O6,"I",""),"U")</f>
        <v>#N/A</v>
      </c>
      <c r="BR6" s="25" t="e">
        <f>IF(Summary!Y6&gt;MDL!P6,IF(Summary!Y6&lt;PQL!P6,"I",""),"U")</f>
        <v>#N/A</v>
      </c>
      <c r="BS6" s="25" t="e">
        <f>IF(Summary!Z6&gt;MDL!Q6,IF(Summary!Z6&lt;PQL!Q6,"I",""),"U")</f>
        <v>#N/A</v>
      </c>
      <c r="BT6" s="25" t="e">
        <f>IF(Summary!AA6&gt;MDL!R6,IF(Summary!AA6&lt;PQL!R6,"I",""),"U")</f>
        <v>#N/A</v>
      </c>
      <c r="BU6" s="25" t="e">
        <f>IF(Summary!AB6&gt;MDL!S6,IF(Summary!AB6&lt;PQL!S6,"I",""),"U")</f>
        <v>#N/A</v>
      </c>
      <c r="BV6" s="25" t="e">
        <f>IF(Summary!AD6&gt;MDL!U6,IF(Summary!AD6&lt;PQL!U6,"I",""),"U")</f>
        <v>#N/A</v>
      </c>
      <c r="BW6" s="25" t="e">
        <f>IF(Summary!AE6&gt;MDL!V6,IF(Summary!AE6&lt;PQL!V6,"I",""),"U")</f>
        <v>#N/A</v>
      </c>
      <c r="BX6" s="25" t="e">
        <f>IF(Summary!AF6&gt;MDL!W6,IF(Summary!AF6&lt;PQL!W6,"I",""),"U")</f>
        <v>#N/A</v>
      </c>
      <c r="BY6" s="25" t="e">
        <f>IF(Summary!AG6&gt;MDL!X6,IF(Summary!AG6&lt;PQL!X6,"I",""),"U")</f>
        <v>#N/A</v>
      </c>
      <c r="BZ6" s="25" t="e">
        <f>IF(Summary!AH6&gt;MDL!Y6,IF(Summary!AH6&lt;PQL!Y6,"I",""),"U")</f>
        <v>#N/A</v>
      </c>
    </row>
    <row r="7" spans="2:78">
      <c r="B7" s="46" t="str">
        <f>Summary!B7</f>
        <v>RHODES SPRING #2A SIP</v>
      </c>
      <c r="D7" t="str">
        <f>IF(ISERROR(INDEX('Full Data'!A:A,MATCH(B7,'Full Data'!C:C,0))),"",INDEX('Full Data'!A:A,MATCH(B7,'Full Data'!C:C,0)))</f>
        <v>SPRS1103-2</v>
      </c>
      <c r="E7" s="34" t="str">
        <f t="array" ref="E7">IF(AND((IF(AND(ISTEXT((INDEX('Full Data'!$I:$I,MATCH($B7,IF('Full Data'!$G:$G=E$2,'Full Data'!$C:$C),0)))),ISNUMBER(Summary!E7)),"bad qualifer","O"))="O",IFERROR(Summary!E7,"O")="O"),"O","")</f>
        <v/>
      </c>
      <c r="F7" s="8" t="str">
        <f t="array" ref="F7">IF(AND((IF(AND(ISTEXT((INDEX('Full Data'!$I:$I,MATCH($B7,IF('Full Data'!$G:$G=F$2,'Full Data'!$C:$C),0)))),ISNUMBER(Summary!F7)),"bad qualifer","O"))="O",IFERROR(Summary!F7,"O")="O"),"O","")</f>
        <v/>
      </c>
      <c r="G7" s="34" t="str">
        <f t="array" ref="G7">IF(AND((IF(AND(ISTEXT((INDEX('Full Data'!$I:$I,MATCH($B7,IF('Full Data'!$G:$G=G$2,'Full Data'!$C:$C),0)))),ISNUMBER(Summary!G7)),"bad qualifer","O"))="O",IFERROR(Summary!G7,"O")="O"),"O","")</f>
        <v/>
      </c>
      <c r="H7" s="34" t="str">
        <f t="array" ref="H7">IF(AND((IF(AND(ISTEXT((INDEX('Full Data'!$I:$I,MATCH($B7,IF('Full Data'!$G:$G=H$2,'Full Data'!$C:$C),0)))),ISNUMBER(Summary!H7)),"bad qualifer","O"))="O",IFERROR(Summary!H7,"O")="O"),"O","")</f>
        <v/>
      </c>
      <c r="I7" s="34" t="str">
        <f t="array" ref="I7">IF(AND((IF(AND(ISTEXT((INDEX('Full Data'!$I:$I,MATCH($B7,IF('Full Data'!$G:$G=I$2,'Full Data'!$C:$C),0)))),ISNUMBER(Summary!I7)),"bad qualifer","O"))="O",IFERROR(Summary!I7,"O")="O"),"O","")</f>
        <v/>
      </c>
      <c r="J7" s="10" t="str">
        <f t="array" ref="J7">IF(OR(C7=9695,C7=20383,C7=20385,C7=9714,C7=9717,C7=11456,C7=9739,C7=9719),"",(IFERROR(CONCATENATE((INDEX('Full Data'!$I:$I,MATCH($B7,IF('Full Data'!$G:$G=J$2,'Full Data'!$C:$C),0))),"  |  ",(IFERROR(IF(Summary!J7=Summary!K7,"L",Summary!J7-Summary!K7),"O"))),"O")))</f>
        <v>O</v>
      </c>
      <c r="K7" s="46" t="str">
        <f>IF(OR(C7=9695,C7=20383,C7=20385,C7=9714),"",(IF(AND((IF(AND(ISTEXT((INDEX('Full Data'!$I:$I,MATCH($B7,IF('Full Data'!$G:$G=K$2,'Full Data'!$C:$C),0)))),ISNUMBER(Summary!K7)),"bad qualifer","O"))="O",IFERROR(Summary!K7,"O")="O"),"O","")))</f>
        <v>O</v>
      </c>
      <c r="L7" s="46" t="str">
        <f>(IF(OR(C7=9743,C7=11456,C7=9713,C7=10786,C7=9714, C7=11371),(IF(AND((IF(AND(ISTEXT((INDEX('Full Data'!$I:$I,MATCH($B7,IF('Full Data'!$G:$G=L$2,'Full Data'!$C:$C),0)))),ISNUMBER(Summary!AC7)),"bad qualifer","O"))="O",IFERROR(Summary!AC7,"O")="O"),"O","")),""))</f>
        <v/>
      </c>
      <c r="M7" s="12" t="e">
        <f t="array" ref="M7">IF((INDEX('Full Data'!$I:$I,MATCH($B7,IF('Full Data'!$G:$G=AI$2,'Full Data'!$C:$C),0)))=CONCATENATE(LEFT(AI7),BE7),"",CONCATENATE((INDEX('Full Data'!$I:$I,MATCH($B7,IF('Full Data'!$G:$G=AI$2,'Full Data'!$C:$C),0))),"  |  ",CONCATENATE(AI7,BE7)))</f>
        <v>#N/A</v>
      </c>
      <c r="N7" s="11" t="e">
        <f t="array" ref="N7">IF((INDEX('Full Data'!$I:$I,MATCH($B7,IF('Full Data'!$G:$G=AJ$2,'Full Data'!$C:$C),0)))=CONCATENATE(LEFT(AJ7),BF7),"",CONCATENATE((INDEX('Full Data'!$I:$I,MATCH($B7,IF('Full Data'!$G:$G=AJ$2,'Full Data'!$C:$C),0))),"  |  ",CONCATENATE(AJ7,BF7)))</f>
        <v>#N/A</v>
      </c>
      <c r="O7" s="11" t="e">
        <f t="array" ref="O7">IF((INDEX('Full Data'!$I:$I,MATCH($B7,IF('Full Data'!$G:$G=AK$2,'Full Data'!$C:$C),0)))=CONCATENATE(LEFT(AK7),BG7),"",CONCATENATE((INDEX('Full Data'!$I:$I,MATCH($B7,IF('Full Data'!$G:$G=AK$2,'Full Data'!$C:$C),0))),"  |  ",CONCATENATE(AK7,BG7)))</f>
        <v>#N/A</v>
      </c>
      <c r="P7" s="11" t="e">
        <f t="array" ref="P7">IF((INDEX('Full Data'!$I:$I,MATCH($B7,IF('Full Data'!$G:$G=AL$2,'Full Data'!$C:$C),0)))=CONCATENATE(LEFT(AL7),BH7),"",CONCATENATE((INDEX('Full Data'!$I:$I,MATCH($B7,IF('Full Data'!$G:$G=AL$2,'Full Data'!$C:$C),0))),"  |  ",CONCATENATE(AL7,BH7)))</f>
        <v>#N/A</v>
      </c>
      <c r="Q7" s="11" t="e">
        <f t="array" ref="Q7">IF((INDEX('Full Data'!$I:$I,MATCH($B7,IF('Full Data'!$G:$G=AM$2,'Full Data'!$C:$C),0)))=CONCATENATE(LEFT(AM7),BI7),"",CONCATENATE((INDEX('Full Data'!$I:$I,MATCH($B7,IF('Full Data'!$G:$G=AM$2,'Full Data'!$C:$C),0))),"  |  ",CONCATENATE(AM7,BI7)))</f>
        <v>#N/A</v>
      </c>
      <c r="R7" s="11" t="str">
        <f t="array" ref="R7">IF((INDEX('Full Data'!$I:$I,MATCH($B7,IF('Full Data'!$G:$G=AN$2,'Full Data'!$C:$C),0)))=CONCATENATE(LEFT(AN7),BJ7),"",CONCATENATE((INDEX('Full Data'!$I:$I,MATCH($B7,IF('Full Data'!$G:$G=AN$2,'Full Data'!$C:$C),0))),"  |  ",CONCATENATE(AN7,BJ7)))</f>
        <v/>
      </c>
      <c r="S7" s="11" t="e">
        <f t="array" ref="S7">IF((INDEX('Full Data'!$I:$I,MATCH($B7,IF('Full Data'!$G:$G=AO$2,'Full Data'!$C:$C),0)))=CONCATENATE(LEFT(AO7),BK7),"",CONCATENATE((INDEX('Full Data'!$I:$I,MATCH($B7,IF('Full Data'!$G:$G=AO$2,'Full Data'!$C:$C),0))),"  |  ",CONCATENATE(AO7,BK7)))</f>
        <v>#N/A</v>
      </c>
      <c r="T7" s="11" t="e">
        <f t="array" ref="T7">IF((INDEX('Full Data'!$I:$I,MATCH($B7,IF('Full Data'!$G:$G=AP$2,'Full Data'!$C:$C),0)))=CONCATENATE(LEFT(AP7),BL7),"",CONCATENATE((INDEX('Full Data'!$I:$I,MATCH($B7,IF('Full Data'!$G:$G=AP$2,'Full Data'!$C:$C),0))),"  |  ",CONCATENATE(AP7,BL7)))</f>
        <v>#N/A</v>
      </c>
      <c r="U7" s="11" t="e">
        <f t="array" ref="U7">IF((INDEX('Full Data'!$I:$I,MATCH($B7,IF('Full Data'!$G:$G=AQ$2,'Full Data'!$C:$C),0)))=CONCATENATE(LEFT(AQ7),BM7),"",CONCATENATE((INDEX('Full Data'!$I:$I,MATCH($B7,IF('Full Data'!$G:$G=AQ$2,'Full Data'!$C:$C),0))),"  |  ",CONCATENATE(AQ7,BM7)))</f>
        <v>#N/A</v>
      </c>
      <c r="V7" s="11" t="e">
        <f t="array" ref="V7">IF((INDEX('Full Data'!$I:$I,MATCH($B7,IF('Full Data'!$G:$G=AR$2,'Full Data'!$C:$C),0)))=CONCATENATE(LEFT(AR7),BN7),"",CONCATENATE((INDEX('Full Data'!$I:$I,MATCH($B7,IF('Full Data'!$G:$G=AR$2,'Full Data'!$C:$C),0))),"  |  ",CONCATENATE(AR7,BN7)))</f>
        <v>#N/A</v>
      </c>
      <c r="W7" s="11" t="e">
        <f t="array" ref="W7">IF((INDEX('Full Data'!$I:$I,MATCH($B7,IF('Full Data'!$G:$G=AS$2,'Full Data'!$C:$C),0)))=CONCATENATE(LEFT(AS7),BO7),"",CONCATENATE((INDEX('Full Data'!$I:$I,MATCH($B7,IF('Full Data'!$G:$G=AS$2,'Full Data'!$C:$C),0))),"  |  ",CONCATENATE(AS7,BO7)))</f>
        <v>#N/A</v>
      </c>
      <c r="X7" s="11" t="e">
        <f t="array" ref="X7">IF((INDEX('Full Data'!$I:$I,MATCH($B7,IF('Full Data'!$G:$G=AT$2,'Full Data'!$C:$C),0)))=CONCATENATE(LEFT(AT7),BP7),"",CONCATENATE((INDEX('Full Data'!$I:$I,MATCH($B7,IF('Full Data'!$G:$G=AT$2,'Full Data'!$C:$C),0))),"  |  ",CONCATENATE(AT7,BP7)))</f>
        <v>#N/A</v>
      </c>
      <c r="Y7" s="11" t="e">
        <f t="array" ref="Y7">IF((INDEX('Full Data'!$I:$I,MATCH($B7,IF('Full Data'!$G:$G=AU$2,'Full Data'!$C:$C),0)))=CONCATENATE(LEFT(AU7),BQ7),"",CONCATENATE((INDEX('Full Data'!$I:$I,MATCH($B7,IF('Full Data'!$G:$G=AU$2,'Full Data'!$C:$C),0))),"  |  ",CONCATENATE(AU7,BQ7)))</f>
        <v>#N/A</v>
      </c>
      <c r="Z7" s="11" t="e">
        <f t="array" ref="Z7">IF((INDEX('Full Data'!$I:$I,MATCH($B7,IF('Full Data'!$G:$G=AV$2,'Full Data'!$C:$C),0)))=CONCATENATE(LEFT(AV7),BR7),"",CONCATENATE((INDEX('Full Data'!$I:$I,MATCH($B7,IF('Full Data'!$G:$G=AV$2,'Full Data'!$C:$C),0))),"  |  ",CONCATENATE(AV7,BR7)))</f>
        <v>#N/A</v>
      </c>
      <c r="AA7" s="11" t="e">
        <f t="array" ref="AA7">IF((INDEX('Full Data'!$I:$I,MATCH($B7,IF('Full Data'!$G:$G=AW$2,'Full Data'!$C:$C),0)))=CONCATENATE(LEFT(AW7),BS7),"",CONCATENATE((INDEX('Full Data'!$I:$I,MATCH($B7,IF('Full Data'!$G:$G=AW$2,'Full Data'!$C:$C),0))),"  |  ",CONCATENATE(AW7,BS7)))</f>
        <v>#N/A</v>
      </c>
      <c r="AB7" s="11" t="e">
        <f t="array" ref="AB7">IF((INDEX('Full Data'!$I:$I,MATCH($B7,IF('Full Data'!$G:$G=AX$2,'Full Data'!$C:$C),0)))=CONCATENATE(LEFT(AX7),BT7),"",CONCATENATE((INDEX('Full Data'!$I:$I,MATCH($B7,IF('Full Data'!$G:$G=AX$2,'Full Data'!$C:$C),0))),"  |  ",CONCATENATE(AX7,BT7)))</f>
        <v>#N/A</v>
      </c>
      <c r="AC7" s="11" t="e">
        <f t="array" ref="AC7">IF((INDEX('Full Data'!$I:$I,MATCH($B7,IF('Full Data'!$G:$G=AY$2,'Full Data'!$C:$C),0)))=CONCATENATE(LEFT(AY7),BU7),"",CONCATENATE((INDEX('Full Data'!$I:$I,MATCH($B7,IF('Full Data'!$G:$G=AY$2,'Full Data'!$C:$C),0))),"  |  ",CONCATENATE(AY7,BU7)))</f>
        <v>#N/A</v>
      </c>
      <c r="AD7" s="11" t="e">
        <f t="array" ref="AD7">IF((INDEX('Full Data'!$I:$I,MATCH($B7,IF('Full Data'!$G:$G=AZ$2,'Full Data'!$C:$C),0)))=CONCATENATE(LEFT(AZ7),BV7),"",CONCATENATE((INDEX('Full Data'!$I:$I,MATCH($B7,IF('Full Data'!$G:$G=AZ$2,'Full Data'!$C:$C),0))),"  |  ",CONCATENATE(AZ7,BV7)))</f>
        <v>#N/A</v>
      </c>
      <c r="AE7" s="11" t="e">
        <f t="array" ref="AE7">IF((INDEX('Full Data'!$I:$I,MATCH($B7,IF('Full Data'!$G:$G=BA$2,'Full Data'!$C:$C),0)))=CONCATENATE(LEFT(BA7),BW7),"",CONCATENATE((INDEX('Full Data'!$I:$I,MATCH($B7,IF('Full Data'!$G:$G=BA$2,'Full Data'!$C:$C),0))),"  |  ",CONCATENATE(BA7,BW7)))</f>
        <v>#N/A</v>
      </c>
      <c r="AF7" s="11" t="e">
        <f t="array" ref="AF7">IF((INDEX('Full Data'!$I:$I,MATCH($B7,IF('Full Data'!$G:$G=BB$2,'Full Data'!$C:$C),0)))=CONCATENATE(LEFT(BB7),BX7),"",CONCATENATE((INDEX('Full Data'!$I:$I,MATCH($B7,IF('Full Data'!$G:$G=BB$2,'Full Data'!$C:$C),0))),"  |  ",CONCATENATE(BB7,BX7)))</f>
        <v>#N/A</v>
      </c>
      <c r="AG7" s="11" t="e">
        <f t="array" ref="AG7">IF((INDEX('Full Data'!$I:$I,MATCH($B7,IF('Full Data'!$G:$G=BC$2,'Full Data'!$C:$C),0)))=CONCATENATE(LEFT(BC7),BY7),"",CONCATENATE((INDEX('Full Data'!$I:$I,MATCH($B7,IF('Full Data'!$G:$G=BC$2,'Full Data'!$C:$C),0))),"  |  ",CONCATENATE(BC7,BY7)))</f>
        <v>#N/A</v>
      </c>
      <c r="AH7" s="43" t="e">
        <f t="array" ref="AH7">IF((INDEX('Full Data'!$I:$I,MATCH($B7,IF('Full Data'!$G:$G=BD$2,'Full Data'!$C:$C),0)))=CONCATENATE(LEFT(BD7),BZ7),"",CONCATENATE((INDEX('Full Data'!$I:$I,MATCH($B7,IF('Full Data'!$G:$G=BD$2,'Full Data'!$C:$C),0))),"  |  ",CONCATENATE(BD7,BZ7)))</f>
        <v>#N/A</v>
      </c>
      <c r="AI7" s="27" t="e">
        <f t="array" ref="AI7">IF((INDEX('Full Data'!$M:$M,MATCH($B7,IF('Full Data'!$G:$G=AI$2,'Full Data'!$C:$C),0)))-(INDEX('Full Data'!$E:$E,MATCH($B7,IF('Full Data'!$G:$G=AI$2,'Full Data'!$C:$C),0)))&gt;2,"Q, "&amp;(INDEX('Full Data'!$M:$M,MATCH($B7,IF('Full Data'!$G:$G=AI$2,'Full Data'!$C:$C),0)))-(INDEX('Full Data'!$E:$E,MATCH($B7,IF('Full Data'!$G:$G=AI$2,'Full Data'!$C:$C),0)))-2,"")</f>
        <v>#N/A</v>
      </c>
      <c r="AJ7" s="27" t="e">
        <f t="array" ref="AJ7">IF((INDEX('Full Data'!$M:$M,MATCH($B7,IF('Full Data'!$G:$G=AJ$2,'Full Data'!$C:$C),0)))-(INDEX('Full Data'!$E:$E,MATCH($B7,IF('Full Data'!$G:$G=AJ$2,'Full Data'!$C:$C),0)))&gt;2,"Q, "&amp;(INDEX('Full Data'!$M:$M,MATCH($B7,IF('Full Data'!$G:$G=AJ$2,'Full Data'!$C:$C),0)))-(INDEX('Full Data'!$E:$E,MATCH($B7,IF('Full Data'!$G:$G=AJ$2,'Full Data'!$C:$C),0)))-2,"")</f>
        <v>#N/A</v>
      </c>
      <c r="AK7" s="27" t="e">
        <f t="array" ref="AK7">IF((INDEX('Full Data'!$M:$M,MATCH($B7,IF('Full Data'!$G:$G=AK$2,'Full Data'!$C:$C),0)))-(INDEX('Full Data'!$E:$E,MATCH($B7,IF('Full Data'!$G:$G=AK$2,'Full Data'!$C:$C),0)))&gt;14,"Q, "&amp;(INDEX('Full Data'!$M:$M,MATCH($B7,IF('Full Data'!$G:$G=AK$2,'Full Data'!$C:$C),0)))-(INDEX('Full Data'!$E:$E,MATCH($B7,IF('Full Data'!$G:$G=AK$2,'Full Data'!$C:$C),0)))-14,"")</f>
        <v>#N/A</v>
      </c>
      <c r="AL7" s="27" t="e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>#N/A</v>
      </c>
      <c r="AM7" s="27" t="e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>#N/A</v>
      </c>
      <c r="AN7" s="27" t="str">
        <f t="array" ref="AN7">IF((INDEX('Full Data'!$M:$M,MATCH($B7,IF('Full Data'!$G:$G=AN$2,'Full Data'!$C:$C),0)))-(INDEX('Full Data'!$E:$E,MATCH($B7,IF('Full Data'!$G:$G=AN$2,'Full Data'!$C:$C),0)))&gt;28,"Q, "&amp;(INDEX('Full Data'!$M:$M,MATCH($B7,IF('Full Data'!$G:$G=AN$2,'Full Data'!$C:$C),0)))-(INDEX('Full Data'!$E:$E,MATCH($B7,IF('Full Data'!$G:$G=AN$2,'Full Data'!$C:$C),0)))-28,"")</f>
        <v/>
      </c>
      <c r="AO7" s="27" t="e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>#N/A</v>
      </c>
      <c r="AP7" s="27" t="e">
        <f t="array" ref="AP7">IF((INDEX('Full Data'!$M:$M,MATCH($B7,IF('Full Data'!$G:$G=AP$2,'Full Data'!$C:$C),0)))-(INDEX('Full Data'!$E:$E,MATCH($B7,IF('Full Data'!$G:$G=AP$2,'Full Data'!$C:$C),0)))&gt;2,"Q, "&amp;(INDEX('Full Data'!$M:$M,MATCH($B7,IF('Full Data'!$G:$G=AP$2,'Full Data'!$C:$C),0)))-(INDEX('Full Data'!$E:$E,MATCH($B7,IF('Full Data'!$G:$G=AP$2,'Full Data'!$C:$C),0)))-2,"")</f>
        <v>#N/A</v>
      </c>
      <c r="AQ7" s="27" t="e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>#N/A</v>
      </c>
      <c r="AR7" s="27" t="e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>#N/A</v>
      </c>
      <c r="AS7" s="27" t="e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>#N/A</v>
      </c>
      <c r="AT7" s="27" t="e">
        <f t="array" ref="AT7">IF((INDEX('Full Data'!$M:$M,MATCH($B7,IF('Full Data'!$G:$G=AT$2,'Full Data'!$C:$C),0)))-(INDEX('Full Data'!$E:$E,MATCH($B7,IF('Full Data'!$G:$G=AT$2,'Full Data'!$C:$C),0)))&gt;180,"Q, "&amp;(INDEX('Full Data'!$M:$M,MATCH($B7,IF('Full Data'!$G:$G=AT$2,'Full Data'!$C:$C),0)))-(INDEX('Full Data'!$E:$E,MATCH($B7,IF('Full Data'!$G:$G=AT$2,'Full Data'!$C:$C),0)))-180,"")</f>
        <v>#N/A</v>
      </c>
      <c r="AU7" s="27" t="e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>#N/A</v>
      </c>
      <c r="AV7" s="27" t="e">
        <f t="array" ref="AV7">IF((INDEX('Full Data'!$M:$M,MATCH($B7,IF('Full Data'!$G:$G=AV$2,'Full Data'!$C:$C),0)))-(INDEX('Full Data'!$E:$E,MATCH($B7,IF('Full Data'!$G:$G=AV$2,'Full Data'!$C:$C),0)))&gt;28,"Q, "&amp;(INDEX('Full Data'!$M:$M,MATCH($B7,IF('Full Data'!$G:$G=AV$2,'Full Data'!$C:$C),0)))-(INDEX('Full Data'!$E:$E,MATCH($B7,IF('Full Data'!$G:$G=AV$2,'Full Data'!$C:$C),0)))-28,"")</f>
        <v>#N/A</v>
      </c>
      <c r="AW7" s="27" t="e">
        <f t="array" ref="AW7">IF((INDEX('Full Data'!$M:$M,MATCH($B7,IF('Full Data'!$G:$G=AW$2,'Full Data'!$C:$C),0)))-(INDEX('Full Data'!$E:$E,MATCH($B7,IF('Full Data'!$G:$G=AW$2,'Full Data'!$C:$C),0)))&gt;28,"Q, "&amp;(INDEX('Full Data'!$M:$M,MATCH($B7,IF('Full Data'!$G:$G=AW$2,'Full Data'!$C:$C),0)))-(INDEX('Full Data'!$E:$E,MATCH($B7,IF('Full Data'!$G:$G=AW$2,'Full Data'!$C:$C),0)))-28,"")</f>
        <v>#N/A</v>
      </c>
      <c r="AX7" s="27" t="e">
        <f t="array" ref="AX7">IF((INDEX('Full Data'!$M:$M,MATCH($B7,IF('Full Data'!$G:$G=AX$2,'Full Data'!$C:$C),0)))-(INDEX('Full Data'!$E:$E,MATCH($B7,IF('Full Data'!$G:$G=AX$2,'Full Data'!$C:$C),0)))&gt;180,"Q, "&amp;(INDEX('Full Data'!$M:$M,MATCH($B7,IF('Full Data'!$G:$G=AX$2,'Full Data'!$C:$C),0)))-(INDEX('Full Data'!$E:$E,MATCH($B7,IF('Full Data'!$G:$G=AX$2,'Full Data'!$C:$C),0)))-180,"")</f>
        <v>#N/A</v>
      </c>
      <c r="AY7" s="27" t="e">
        <f t="array" ref="AY7">IF((INDEX('Full Data'!$M:$M,MATCH($B7,IF('Full Data'!$G:$G=AY$2,'Full Data'!$C:$C),0)))-(INDEX('Full Data'!$E:$E,MATCH($B7,IF('Full Data'!$G:$G=AY$2,'Full Data'!$C:$C),0)))&gt;7,"Q, "&amp;(INDEX('Full Data'!$M:$M,MATCH($B7,IF('Full Data'!$G:$G=AY$2,'Full Data'!$C:$C),0)))-(INDEX('Full Data'!$E:$E,MATCH($B7,IF('Full Data'!$G:$G=AY$2,'Full Data'!$C:$C),0)))-7,"")</f>
        <v>#N/A</v>
      </c>
      <c r="AZ7" s="27" t="e">
        <f t="array" ref="AZ7">IF((INDEX('Full Data'!$M:$M,MATCH($B7,IF('Full Data'!$G:$G=AZ$2,'Full Data'!$C:$C),0)))-(INDEX('Full Data'!$E:$E,MATCH($B7,IF('Full Data'!$G:$G=AZ$2,'Full Data'!$C:$C),0)))&gt;28,"Q, "&amp;(INDEX('Full Data'!$M:$M,MATCH($B7,IF('Full Data'!$G:$G=AZ$2,'Full Data'!$C:$C),0)))-(INDEX('Full Data'!$E:$E,MATCH($B7,IF('Full Data'!$G:$G=AZ$2,'Full Data'!$C:$C),0)))-28,"")</f>
        <v>#N/A</v>
      </c>
      <c r="BA7" s="27" t="e">
        <f t="array" ref="BA7">IF((INDEX('Full Data'!$M:$M,MATCH($B7,IF('Full Data'!$G:$G=BA$2,'Full Data'!$C:$C),0)))-(INDEX('Full Data'!$E:$E,MATCH($B7,IF('Full Data'!$G:$G=BA$2,'Full Data'!$C:$C),0)))&gt;40,"Q, "&amp;(INDEX('Full Data'!$M:$M,MATCH($B7,IF('Full Data'!$G:$G=BA$2,'Full Data'!$C:$C),0)))-(INDEX('Full Data'!$E:$E,MATCH($B7,IF('Full Data'!$G:$G=BA$2,'Full Data'!$C:$C),0)))-40,"")</f>
        <v>#N/A</v>
      </c>
      <c r="BB7" s="27" t="e">
        <f t="array" ref="BB7">IF((INDEX('Full Data'!$M:$M,MATCH($B7,IF('Full Data'!$G:$G=BB$2,'Full Data'!$C:$C),0)))-(INDEX('Full Data'!$E:$E,MATCH($B7,IF('Full Data'!$G:$G=BB$2,'Full Data'!$C:$C),0)))&gt;6,"Q, "&amp;(INDEX('Full Data'!$M:$M,MATCH($B7,IF('Full Data'!$G:$G=BB$2,'Full Data'!$C:$C),0)))-(INDEX('Full Data'!$E:$E,MATCH($B7,IF('Full Data'!$G:$G=BB$2,'Full Data'!$C:$C),0)))-6,"")</f>
        <v>#N/A</v>
      </c>
      <c r="BC7" s="27" t="e">
        <f t="array" ref="BC7">IF((INDEX('Full Data'!$M:$M,MATCH($B7,IF('Full Data'!$G:$G=BC$2,'Full Data'!$C:$C),0)))-(INDEX('Full Data'!$E:$E,MATCH($B7,IF('Full Data'!$G:$G=BC$2,'Full Data'!$C:$C),0)))&gt;6,"Q, "&amp;(INDEX('Full Data'!$M:$M,MATCH($B7,IF('Full Data'!$G:$G=BC$2,'Full Data'!$C:$C),0)))-(INDEX('Full Data'!$E:$E,MATCH($B7,IF('Full Data'!$G:$G=BC$2,'Full Data'!$C:$C),0)))-6,"")</f>
        <v>#N/A</v>
      </c>
      <c r="BD7" s="27" t="e">
        <f t="array" ref="BD7">IF((INDEX('Full Data'!$M:$M,MATCH($B7,IF('Full Data'!$G:$G=BD$2,'Full Data'!$C:$C),0)))-(INDEX('Full Data'!$E:$E,MATCH($B7,IF('Full Data'!$G:$G=BD$2,'Full Data'!$C:$C),0)))&gt;7,"Q, "&amp;(INDEX('Full Data'!$M:$M,MATCH($B7,IF('Full Data'!$G:$G=BD$2,'Full Data'!$C:$C),0)))-(INDEX('Full Data'!$E:$E,MATCH($B7,IF('Full Data'!$G:$G=BD$2,'Full Data'!$C:$C),0)))-7,"")</f>
        <v>#N/A</v>
      </c>
      <c r="BE7" s="24" t="e">
        <f>IF(Summary!L7&gt;MDL!C7,IF(Summary!L7&lt;PQL!C7,"I",""),"U")</f>
        <v>#N/A</v>
      </c>
      <c r="BF7" s="25" t="e">
        <f>IF(Summary!M7&gt;MDL!D7,IF(Summary!M7&lt;PQL!D7,"I",""),"U")</f>
        <v>#N/A</v>
      </c>
      <c r="BG7" s="25" t="e">
        <f>IF(Summary!N7&gt;MDL!E7,IF(Summary!N7&lt;PQL!E7,"I",""),"U")</f>
        <v>#N/A</v>
      </c>
      <c r="BH7" s="25" t="e">
        <f>IF(Summary!O7&gt;MDL!F7,IF(Summary!O7&lt;PQL!F7,"I",""),"U")</f>
        <v>#N/A</v>
      </c>
      <c r="BI7" s="25" t="e">
        <f>IF(Summary!P7&gt;MDL!G7,IF(Summary!P7&lt;PQL!G7,"I",""),"U")</f>
        <v>#N/A</v>
      </c>
      <c r="BJ7" s="25" t="str">
        <f>IF(Summary!Q7&gt;MDL!H7,IF(Summary!Q7&lt;PQL!H7,"I",""),"U")</f>
        <v/>
      </c>
      <c r="BK7" s="25" t="e">
        <f>IF(Summary!R7&gt;MDL!I7,IF(Summary!R7&lt;PQL!I7,"I",""),"U")</f>
        <v>#N/A</v>
      </c>
      <c r="BL7" s="25" t="e">
        <f>IF(Summary!S7&gt;MDL!J7,IF(Summary!S7&lt;PQL!J7,"I",""),"U")</f>
        <v>#N/A</v>
      </c>
      <c r="BM7" s="25" t="e">
        <f>IF(Summary!T7&gt;MDL!K7,IF(Summary!T7&lt;PQL!K7,"I",""),"U")</f>
        <v>#N/A</v>
      </c>
      <c r="BN7" s="25" t="e">
        <f>IF(Summary!U7&gt;MDL!L7,IF(Summary!U7&lt;PQL!L7,"I",""),"U")</f>
        <v>#N/A</v>
      </c>
      <c r="BO7" s="25" t="e">
        <f>IF(Summary!V7&gt;MDL!M7,IF(Summary!V7&lt;PQL!M7,"I",""),"U")</f>
        <v>#N/A</v>
      </c>
      <c r="BP7" s="25" t="e">
        <f>IF(Summary!W7&gt;MDL!N7,IF(Summary!W7&lt;PQL!N7,"I",""),"U")</f>
        <v>#N/A</v>
      </c>
      <c r="BQ7" s="25" t="e">
        <f>IF(Summary!X7&gt;MDL!O7,IF(Summary!X7&lt;PQL!O7,"I",""),"U")</f>
        <v>#N/A</v>
      </c>
      <c r="BR7" s="25" t="e">
        <f>IF(Summary!Y7&gt;MDL!P7,IF(Summary!Y7&lt;PQL!P7,"I",""),"U")</f>
        <v>#N/A</v>
      </c>
      <c r="BS7" s="25" t="e">
        <f>IF(Summary!Z7&gt;MDL!Q7,IF(Summary!Z7&lt;PQL!Q7,"I",""),"U")</f>
        <v>#N/A</v>
      </c>
      <c r="BT7" s="25" t="e">
        <f>IF(Summary!AA7&gt;MDL!R7,IF(Summary!AA7&lt;PQL!R7,"I",""),"U")</f>
        <v>#N/A</v>
      </c>
      <c r="BU7" s="25" t="e">
        <f>IF(Summary!AB7&gt;MDL!S7,IF(Summary!AB7&lt;PQL!S7,"I",""),"U")</f>
        <v>#N/A</v>
      </c>
      <c r="BV7" s="25" t="e">
        <f>IF(Summary!AD7&gt;MDL!U7,IF(Summary!AD7&lt;PQL!U7,"I",""),"U")</f>
        <v>#N/A</v>
      </c>
      <c r="BW7" s="25" t="e">
        <f>IF(Summary!AE7&gt;MDL!V7,IF(Summary!AE7&lt;PQL!V7,"I",""),"U")</f>
        <v>#N/A</v>
      </c>
      <c r="BX7" s="25" t="e">
        <f>IF(Summary!AF7&gt;MDL!W7,IF(Summary!AF7&lt;PQL!W7,"I",""),"U")</f>
        <v>#N/A</v>
      </c>
      <c r="BY7" s="25" t="e">
        <f>IF(Summary!AG7&gt;MDL!X7,IF(Summary!AG7&lt;PQL!X7,"I",""),"U")</f>
        <v>#N/A</v>
      </c>
      <c r="BZ7" s="25" t="e">
        <f>IF(Summary!AH7&gt;MDL!Y7,IF(Summary!AH7&lt;PQL!Y7,"I",""),"U")</f>
        <v>#N/A</v>
      </c>
    </row>
    <row r="8" spans="2:78">
      <c r="B8" s="46" t="str">
        <f>Summary!B8</f>
        <v>RHODES SPRING #2B SIP</v>
      </c>
      <c r="D8" t="str">
        <f>IF(ISERROR(INDEX('Full Data'!A:A,MATCH(B8,'Full Data'!C:C,0))),"",INDEX('Full Data'!A:A,MATCH(B8,'Full Data'!C:C,0)))</f>
        <v>SPRS1103-1</v>
      </c>
      <c r="E8" s="34" t="str">
        <f t="array" ref="E8">IF(AND((IF(AND(ISTEXT((INDEX('Full Data'!$I:$I,MATCH($B8,IF('Full Data'!$G:$G=E$2,'Full Data'!$C:$C),0)))),ISNUMBER(Summary!E8)),"bad qualifer","O"))="O",IFERROR(Summary!E8,"O")="O"),"O","")</f>
        <v/>
      </c>
      <c r="F8" s="8" t="str">
        <f t="array" ref="F8">IF(AND((IF(AND(ISTEXT((INDEX('Full Data'!$I:$I,MATCH($B8,IF('Full Data'!$G:$G=F$2,'Full Data'!$C:$C),0)))),ISNUMBER(Summary!F8)),"bad qualifer","O"))="O",IFERROR(Summary!F8,"O")="O"),"O","")</f>
        <v/>
      </c>
      <c r="G8" s="34" t="str">
        <f t="array" ref="G8">IF(AND((IF(AND(ISTEXT((INDEX('Full Data'!$I:$I,MATCH($B8,IF('Full Data'!$G:$G=G$2,'Full Data'!$C:$C),0)))),ISNUMBER(Summary!G8)),"bad qualifer","O"))="O",IFERROR(Summary!G8,"O")="O"),"O","")</f>
        <v/>
      </c>
      <c r="H8" s="34" t="str">
        <f t="array" ref="H8">IF(AND((IF(AND(ISTEXT((INDEX('Full Data'!$I:$I,MATCH($B8,IF('Full Data'!$G:$G=H$2,'Full Data'!$C:$C),0)))),ISNUMBER(Summary!H8)),"bad qualifer","O"))="O",IFERROR(Summary!H8,"O")="O"),"O","")</f>
        <v/>
      </c>
      <c r="I8" s="34" t="str">
        <f t="array" ref="I8">IF(AND((IF(AND(ISTEXT((INDEX('Full Data'!$I:$I,MATCH($B8,IF('Full Data'!$G:$G=I$2,'Full Data'!$C:$C),0)))),ISNUMBER(Summary!I8)),"bad qualifer","O"))="O",IFERROR(Summary!I8,"O")="O"),"O","")</f>
        <v/>
      </c>
      <c r="J8" s="10" t="str">
        <f t="array" ref="J8">IF(OR(C8=9695,C8=20383,C8=20385,C8=9714,C8=9717,C8=11456,C8=9739,C8=9719),"",(IFERROR(CONCATENATE((INDEX('Full Data'!$I:$I,MATCH($B8,IF('Full Data'!$G:$G=J$2,'Full Data'!$C:$C),0))),"  |  ",(IFERROR(IF(Summary!J8=Summary!K8,"L",Summary!J8-Summary!K8),"O"))),"O")))</f>
        <v>O</v>
      </c>
      <c r="K8" s="46" t="str">
        <f>IF(OR(C8=9695,C8=20383,C8=20385,C8=9714),"",(IF(AND((IF(AND(ISTEXT((INDEX('Full Data'!$I:$I,MATCH($B8,IF('Full Data'!$G:$G=K$2,'Full Data'!$C:$C),0)))),ISNUMBER(Summary!K8)),"bad qualifer","O"))="O",IFERROR(Summary!K8,"O")="O"),"O","")))</f>
        <v>O</v>
      </c>
      <c r="L8" s="46" t="str">
        <f>(IF(OR(C8=9743,C8=11456,C8=9713,C8=10786,C8=9714, C8=11371),(IF(AND((IF(AND(ISTEXT((INDEX('Full Data'!$I:$I,MATCH($B8,IF('Full Data'!$G:$G=L$2,'Full Data'!$C:$C),0)))),ISNUMBER(Summary!AC8)),"bad qualifer","O"))="O",IFERROR(Summary!AC8,"O")="O"),"O","")),""))</f>
        <v/>
      </c>
      <c r="M8" s="12" t="e">
        <f t="array" ref="M8">IF((INDEX('Full Data'!$I:$I,MATCH($B8,IF('Full Data'!$G:$G=AI$2,'Full Data'!$C:$C),0)))=CONCATENATE(LEFT(AI8),BE8),"",CONCATENATE((INDEX('Full Data'!$I:$I,MATCH($B8,IF('Full Data'!$G:$G=AI$2,'Full Data'!$C:$C),0))),"  |  ",CONCATENATE(AI8,BE8)))</f>
        <v>#N/A</v>
      </c>
      <c r="N8" s="11" t="e">
        <f t="array" ref="N8">IF((INDEX('Full Data'!$I:$I,MATCH($B8,IF('Full Data'!$G:$G=AJ$2,'Full Data'!$C:$C),0)))=CONCATENATE(LEFT(AJ8),BF8),"",CONCATENATE((INDEX('Full Data'!$I:$I,MATCH($B8,IF('Full Data'!$G:$G=AJ$2,'Full Data'!$C:$C),0))),"  |  ",CONCATENATE(AJ8,BF8)))</f>
        <v>#N/A</v>
      </c>
      <c r="O8" s="11" t="e">
        <f t="array" ref="O8">IF((INDEX('Full Data'!$I:$I,MATCH($B8,IF('Full Data'!$G:$G=AK$2,'Full Data'!$C:$C),0)))=CONCATENATE(LEFT(AK8),BG8),"",CONCATENATE((INDEX('Full Data'!$I:$I,MATCH($B8,IF('Full Data'!$G:$G=AK$2,'Full Data'!$C:$C),0))),"  |  ",CONCATENATE(AK8,BG8)))</f>
        <v>#N/A</v>
      </c>
      <c r="P8" s="11" t="e">
        <f t="array" ref="P8">IF((INDEX('Full Data'!$I:$I,MATCH($B8,IF('Full Data'!$G:$G=AL$2,'Full Data'!$C:$C),0)))=CONCATENATE(LEFT(AL8),BH8),"",CONCATENATE((INDEX('Full Data'!$I:$I,MATCH($B8,IF('Full Data'!$G:$G=AL$2,'Full Data'!$C:$C),0))),"  |  ",CONCATENATE(AL8,BH8)))</f>
        <v>#N/A</v>
      </c>
      <c r="Q8" s="11" t="e">
        <f t="array" ref="Q8">IF((INDEX('Full Data'!$I:$I,MATCH($B8,IF('Full Data'!$G:$G=AM$2,'Full Data'!$C:$C),0)))=CONCATENATE(LEFT(AM8),BI8),"",CONCATENATE((INDEX('Full Data'!$I:$I,MATCH($B8,IF('Full Data'!$G:$G=AM$2,'Full Data'!$C:$C),0))),"  |  ",CONCATENATE(AM8,BI8)))</f>
        <v>#N/A</v>
      </c>
      <c r="R8" s="11" t="str">
        <f t="array" ref="R8">IF((INDEX('Full Data'!$I:$I,MATCH($B8,IF('Full Data'!$G:$G=AN$2,'Full Data'!$C:$C),0)))=CONCATENATE(LEFT(AN8),BJ8),"",CONCATENATE((INDEX('Full Data'!$I:$I,MATCH($B8,IF('Full Data'!$G:$G=AN$2,'Full Data'!$C:$C),0))),"  |  ",CONCATENATE(AN8,BJ8)))</f>
        <v/>
      </c>
      <c r="S8" s="11" t="e">
        <f t="array" ref="S8">IF((INDEX('Full Data'!$I:$I,MATCH($B8,IF('Full Data'!$G:$G=AO$2,'Full Data'!$C:$C),0)))=CONCATENATE(LEFT(AO8),BK8),"",CONCATENATE((INDEX('Full Data'!$I:$I,MATCH($B8,IF('Full Data'!$G:$G=AO$2,'Full Data'!$C:$C),0))),"  |  ",CONCATENATE(AO8,BK8)))</f>
        <v>#N/A</v>
      </c>
      <c r="T8" s="11" t="e">
        <f t="array" ref="T8">IF((INDEX('Full Data'!$I:$I,MATCH($B8,IF('Full Data'!$G:$G=AP$2,'Full Data'!$C:$C),0)))=CONCATENATE(LEFT(AP8),BL8),"",CONCATENATE((INDEX('Full Data'!$I:$I,MATCH($B8,IF('Full Data'!$G:$G=AP$2,'Full Data'!$C:$C),0))),"  |  ",CONCATENATE(AP8,BL8)))</f>
        <v>#N/A</v>
      </c>
      <c r="U8" s="11" t="e">
        <f t="array" ref="U8">IF((INDEX('Full Data'!$I:$I,MATCH($B8,IF('Full Data'!$G:$G=AQ$2,'Full Data'!$C:$C),0)))=CONCATENATE(LEFT(AQ8),BM8),"",CONCATENATE((INDEX('Full Data'!$I:$I,MATCH($B8,IF('Full Data'!$G:$G=AQ$2,'Full Data'!$C:$C),0))),"  |  ",CONCATENATE(AQ8,BM8)))</f>
        <v>#N/A</v>
      </c>
      <c r="V8" s="11" t="e">
        <f t="array" ref="V8">IF((INDEX('Full Data'!$I:$I,MATCH($B8,IF('Full Data'!$G:$G=AR$2,'Full Data'!$C:$C),0)))=CONCATENATE(LEFT(AR8),BN8),"",CONCATENATE((INDEX('Full Data'!$I:$I,MATCH($B8,IF('Full Data'!$G:$G=AR$2,'Full Data'!$C:$C),0))),"  |  ",CONCATENATE(AR8,BN8)))</f>
        <v>#N/A</v>
      </c>
      <c r="W8" s="11" t="e">
        <f t="array" ref="W8">IF((INDEX('Full Data'!$I:$I,MATCH($B8,IF('Full Data'!$G:$G=AS$2,'Full Data'!$C:$C),0)))=CONCATENATE(LEFT(AS8),BO8),"",CONCATENATE((INDEX('Full Data'!$I:$I,MATCH($B8,IF('Full Data'!$G:$G=AS$2,'Full Data'!$C:$C),0))),"  |  ",CONCATENATE(AS8,BO8)))</f>
        <v>#N/A</v>
      </c>
      <c r="X8" s="11" t="e">
        <f t="array" ref="X8">IF((INDEX('Full Data'!$I:$I,MATCH($B8,IF('Full Data'!$G:$G=AT$2,'Full Data'!$C:$C),0)))=CONCATENATE(LEFT(AT8),BP8),"",CONCATENATE((INDEX('Full Data'!$I:$I,MATCH($B8,IF('Full Data'!$G:$G=AT$2,'Full Data'!$C:$C),0))),"  |  ",CONCATENATE(AT8,BP8)))</f>
        <v>#N/A</v>
      </c>
      <c r="Y8" s="11" t="e">
        <f t="array" ref="Y8">IF((INDEX('Full Data'!$I:$I,MATCH($B8,IF('Full Data'!$G:$G=AU$2,'Full Data'!$C:$C),0)))=CONCATENATE(LEFT(AU8),BQ8),"",CONCATENATE((INDEX('Full Data'!$I:$I,MATCH($B8,IF('Full Data'!$G:$G=AU$2,'Full Data'!$C:$C),0))),"  |  ",CONCATENATE(AU8,BQ8)))</f>
        <v>#N/A</v>
      </c>
      <c r="Z8" s="11" t="e">
        <f t="array" ref="Z8">IF((INDEX('Full Data'!$I:$I,MATCH($B8,IF('Full Data'!$G:$G=AV$2,'Full Data'!$C:$C),0)))=CONCATENATE(LEFT(AV8),BR8),"",CONCATENATE((INDEX('Full Data'!$I:$I,MATCH($B8,IF('Full Data'!$G:$G=AV$2,'Full Data'!$C:$C),0))),"  |  ",CONCATENATE(AV8,BR8)))</f>
        <v>#N/A</v>
      </c>
      <c r="AA8" s="11" t="e">
        <f t="array" ref="AA8">IF((INDEX('Full Data'!$I:$I,MATCH($B8,IF('Full Data'!$G:$G=AW$2,'Full Data'!$C:$C),0)))=CONCATENATE(LEFT(AW8),BS8),"",CONCATENATE((INDEX('Full Data'!$I:$I,MATCH($B8,IF('Full Data'!$G:$G=AW$2,'Full Data'!$C:$C),0))),"  |  ",CONCATENATE(AW8,BS8)))</f>
        <v>#N/A</v>
      </c>
      <c r="AB8" s="11" t="e">
        <f t="array" ref="AB8">IF((INDEX('Full Data'!$I:$I,MATCH($B8,IF('Full Data'!$G:$G=AX$2,'Full Data'!$C:$C),0)))=CONCATENATE(LEFT(AX8),BT8),"",CONCATENATE((INDEX('Full Data'!$I:$I,MATCH($B8,IF('Full Data'!$G:$G=AX$2,'Full Data'!$C:$C),0))),"  |  ",CONCATENATE(AX8,BT8)))</f>
        <v>#N/A</v>
      </c>
      <c r="AC8" s="11" t="e">
        <f t="array" ref="AC8">IF((INDEX('Full Data'!$I:$I,MATCH($B8,IF('Full Data'!$G:$G=AY$2,'Full Data'!$C:$C),0)))=CONCATENATE(LEFT(AY8),BU8),"",CONCATENATE((INDEX('Full Data'!$I:$I,MATCH($B8,IF('Full Data'!$G:$G=AY$2,'Full Data'!$C:$C),0))),"  |  ",CONCATENATE(AY8,BU8)))</f>
        <v>#N/A</v>
      </c>
      <c r="AD8" s="11" t="e">
        <f t="array" ref="AD8">IF((INDEX('Full Data'!$I:$I,MATCH($B8,IF('Full Data'!$G:$G=AZ$2,'Full Data'!$C:$C),0)))=CONCATENATE(LEFT(AZ8),BV8),"",CONCATENATE((INDEX('Full Data'!$I:$I,MATCH($B8,IF('Full Data'!$G:$G=AZ$2,'Full Data'!$C:$C),0))),"  |  ",CONCATENATE(AZ8,BV8)))</f>
        <v>#N/A</v>
      </c>
      <c r="AE8" s="11" t="e">
        <f t="array" ref="AE8">IF((INDEX('Full Data'!$I:$I,MATCH($B8,IF('Full Data'!$G:$G=BA$2,'Full Data'!$C:$C),0)))=CONCATENATE(LEFT(BA8),BW8),"",CONCATENATE((INDEX('Full Data'!$I:$I,MATCH($B8,IF('Full Data'!$G:$G=BA$2,'Full Data'!$C:$C),0))),"  |  ",CONCATENATE(BA8,BW8)))</f>
        <v>#N/A</v>
      </c>
      <c r="AF8" s="11" t="e">
        <f t="array" ref="AF8">IF((INDEX('Full Data'!$I:$I,MATCH($B8,IF('Full Data'!$G:$G=BB$2,'Full Data'!$C:$C),0)))=CONCATENATE(LEFT(BB8),BX8),"",CONCATENATE((INDEX('Full Data'!$I:$I,MATCH($B8,IF('Full Data'!$G:$G=BB$2,'Full Data'!$C:$C),0))),"  |  ",CONCATENATE(BB8,BX8)))</f>
        <v>#N/A</v>
      </c>
      <c r="AG8" s="11" t="e">
        <f t="array" ref="AG8">IF((INDEX('Full Data'!$I:$I,MATCH($B8,IF('Full Data'!$G:$G=BC$2,'Full Data'!$C:$C),0)))=CONCATENATE(LEFT(BC8),BY8),"",CONCATENATE((INDEX('Full Data'!$I:$I,MATCH($B8,IF('Full Data'!$G:$G=BC$2,'Full Data'!$C:$C),0))),"  |  ",CONCATENATE(BC8,BY8)))</f>
        <v>#N/A</v>
      </c>
      <c r="AH8" s="43" t="e">
        <f t="array" ref="AH8">IF((INDEX('Full Data'!$I:$I,MATCH($B8,IF('Full Data'!$G:$G=BD$2,'Full Data'!$C:$C),0)))=CONCATENATE(LEFT(BD8),BZ8),"",CONCATENATE((INDEX('Full Data'!$I:$I,MATCH($B8,IF('Full Data'!$G:$G=BD$2,'Full Data'!$C:$C),0))),"  |  ",CONCATENATE(BD8,BZ8)))</f>
        <v>#N/A</v>
      </c>
      <c r="AI8" s="27" t="e">
        <f t="array" ref="AI8">IF((INDEX('Full Data'!$M:$M,MATCH($B8,IF('Full Data'!$G:$G=AI$2,'Full Data'!$C:$C),0)))-(INDEX('Full Data'!$E:$E,MATCH($B8,IF('Full Data'!$G:$G=AI$2,'Full Data'!$C:$C),0)))&gt;2,"Q, "&amp;(INDEX('Full Data'!$M:$M,MATCH($B8,IF('Full Data'!$G:$G=AI$2,'Full Data'!$C:$C),0)))-(INDEX('Full Data'!$E:$E,MATCH($B8,IF('Full Data'!$G:$G=AI$2,'Full Data'!$C:$C),0)))-2,"")</f>
        <v>#N/A</v>
      </c>
      <c r="AJ8" s="27" t="e">
        <f t="array" ref="AJ8">IF((INDEX('Full Data'!$M:$M,MATCH($B8,IF('Full Data'!$G:$G=AJ$2,'Full Data'!$C:$C),0)))-(INDEX('Full Data'!$E:$E,MATCH($B8,IF('Full Data'!$G:$G=AJ$2,'Full Data'!$C:$C),0)))&gt;2,"Q, "&amp;(INDEX('Full Data'!$M:$M,MATCH($B8,IF('Full Data'!$G:$G=AJ$2,'Full Data'!$C:$C),0)))-(INDEX('Full Data'!$E:$E,MATCH($B8,IF('Full Data'!$G:$G=AJ$2,'Full Data'!$C:$C),0)))-2,"")</f>
        <v>#N/A</v>
      </c>
      <c r="AK8" s="27" t="e">
        <f t="array" ref="AK8">IF((INDEX('Full Data'!$M:$M,MATCH($B8,IF('Full Data'!$G:$G=AK$2,'Full Data'!$C:$C),0)))-(INDEX('Full Data'!$E:$E,MATCH($B8,IF('Full Data'!$G:$G=AK$2,'Full Data'!$C:$C),0)))&gt;14,"Q, "&amp;(INDEX('Full Data'!$M:$M,MATCH($B8,IF('Full Data'!$G:$G=AK$2,'Full Data'!$C:$C),0)))-(INDEX('Full Data'!$E:$E,MATCH($B8,IF('Full Data'!$G:$G=AK$2,'Full Data'!$C:$C),0)))-14,"")</f>
        <v>#N/A</v>
      </c>
      <c r="AL8" s="27" t="e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>#N/A</v>
      </c>
      <c r="AM8" s="27" t="e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>#N/A</v>
      </c>
      <c r="AN8" s="27" t="str">
        <f t="array" ref="AN8">IF((INDEX('Full Data'!$M:$M,MATCH($B8,IF('Full Data'!$G:$G=AN$2,'Full Data'!$C:$C),0)))-(INDEX('Full Data'!$E:$E,MATCH($B8,IF('Full Data'!$G:$G=AN$2,'Full Data'!$C:$C),0)))&gt;28,"Q, "&amp;(INDEX('Full Data'!$M:$M,MATCH($B8,IF('Full Data'!$G:$G=AN$2,'Full Data'!$C:$C),0)))-(INDEX('Full Data'!$E:$E,MATCH($B8,IF('Full Data'!$G:$G=AN$2,'Full Data'!$C:$C),0)))-28,"")</f>
        <v/>
      </c>
      <c r="AO8" s="27" t="e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>#N/A</v>
      </c>
      <c r="AP8" s="27" t="e">
        <f t="array" ref="AP8">IF((INDEX('Full Data'!$M:$M,MATCH($B8,IF('Full Data'!$G:$G=AP$2,'Full Data'!$C:$C),0)))-(INDEX('Full Data'!$E:$E,MATCH($B8,IF('Full Data'!$G:$G=AP$2,'Full Data'!$C:$C),0)))&gt;2,"Q, "&amp;(INDEX('Full Data'!$M:$M,MATCH($B8,IF('Full Data'!$G:$G=AP$2,'Full Data'!$C:$C),0)))-(INDEX('Full Data'!$E:$E,MATCH($B8,IF('Full Data'!$G:$G=AP$2,'Full Data'!$C:$C),0)))-2,"")</f>
        <v>#N/A</v>
      </c>
      <c r="AQ8" s="27" t="e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>#N/A</v>
      </c>
      <c r="AR8" s="27" t="e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>#N/A</v>
      </c>
      <c r="AS8" s="27" t="e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>#N/A</v>
      </c>
      <c r="AT8" s="27" t="e">
        <f t="array" ref="AT8">IF((INDEX('Full Data'!$M:$M,MATCH($B8,IF('Full Data'!$G:$G=AT$2,'Full Data'!$C:$C),0)))-(INDEX('Full Data'!$E:$E,MATCH($B8,IF('Full Data'!$G:$G=AT$2,'Full Data'!$C:$C),0)))&gt;180,"Q, "&amp;(INDEX('Full Data'!$M:$M,MATCH($B8,IF('Full Data'!$G:$G=AT$2,'Full Data'!$C:$C),0)))-(INDEX('Full Data'!$E:$E,MATCH($B8,IF('Full Data'!$G:$G=AT$2,'Full Data'!$C:$C),0)))-180,"")</f>
        <v>#N/A</v>
      </c>
      <c r="AU8" s="27" t="e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>#N/A</v>
      </c>
      <c r="AV8" s="27" t="e">
        <f t="array" ref="AV8">IF((INDEX('Full Data'!$M:$M,MATCH($B8,IF('Full Data'!$G:$G=AV$2,'Full Data'!$C:$C),0)))-(INDEX('Full Data'!$E:$E,MATCH($B8,IF('Full Data'!$G:$G=AV$2,'Full Data'!$C:$C),0)))&gt;28,"Q, "&amp;(INDEX('Full Data'!$M:$M,MATCH($B8,IF('Full Data'!$G:$G=AV$2,'Full Data'!$C:$C),0)))-(INDEX('Full Data'!$E:$E,MATCH($B8,IF('Full Data'!$G:$G=AV$2,'Full Data'!$C:$C),0)))-28,"")</f>
        <v>#N/A</v>
      </c>
      <c r="AW8" s="27" t="e">
        <f t="array" ref="AW8">IF((INDEX('Full Data'!$M:$M,MATCH($B8,IF('Full Data'!$G:$G=AW$2,'Full Data'!$C:$C),0)))-(INDEX('Full Data'!$E:$E,MATCH($B8,IF('Full Data'!$G:$G=AW$2,'Full Data'!$C:$C),0)))&gt;28,"Q, "&amp;(INDEX('Full Data'!$M:$M,MATCH($B8,IF('Full Data'!$G:$G=AW$2,'Full Data'!$C:$C),0)))-(INDEX('Full Data'!$E:$E,MATCH($B8,IF('Full Data'!$G:$G=AW$2,'Full Data'!$C:$C),0)))-28,"")</f>
        <v>#N/A</v>
      </c>
      <c r="AX8" s="27" t="e">
        <f t="array" ref="AX8">IF((INDEX('Full Data'!$M:$M,MATCH($B8,IF('Full Data'!$G:$G=AX$2,'Full Data'!$C:$C),0)))-(INDEX('Full Data'!$E:$E,MATCH($B8,IF('Full Data'!$G:$G=AX$2,'Full Data'!$C:$C),0)))&gt;180,"Q, "&amp;(INDEX('Full Data'!$M:$M,MATCH($B8,IF('Full Data'!$G:$G=AX$2,'Full Data'!$C:$C),0)))-(INDEX('Full Data'!$E:$E,MATCH($B8,IF('Full Data'!$G:$G=AX$2,'Full Data'!$C:$C),0)))-180,"")</f>
        <v>#N/A</v>
      </c>
      <c r="AY8" s="27" t="e">
        <f t="array" ref="AY8">IF((INDEX('Full Data'!$M:$M,MATCH($B8,IF('Full Data'!$G:$G=AY$2,'Full Data'!$C:$C),0)))-(INDEX('Full Data'!$E:$E,MATCH($B8,IF('Full Data'!$G:$G=AY$2,'Full Data'!$C:$C),0)))&gt;7,"Q, "&amp;(INDEX('Full Data'!$M:$M,MATCH($B8,IF('Full Data'!$G:$G=AY$2,'Full Data'!$C:$C),0)))-(INDEX('Full Data'!$E:$E,MATCH($B8,IF('Full Data'!$G:$G=AY$2,'Full Data'!$C:$C),0)))-7,"")</f>
        <v>#N/A</v>
      </c>
      <c r="AZ8" s="27" t="e">
        <f t="array" ref="AZ8">IF((INDEX('Full Data'!$M:$M,MATCH($B8,IF('Full Data'!$G:$G=AZ$2,'Full Data'!$C:$C),0)))-(INDEX('Full Data'!$E:$E,MATCH($B8,IF('Full Data'!$G:$G=AZ$2,'Full Data'!$C:$C),0)))&gt;28,"Q, "&amp;(INDEX('Full Data'!$M:$M,MATCH($B8,IF('Full Data'!$G:$G=AZ$2,'Full Data'!$C:$C),0)))-(INDEX('Full Data'!$E:$E,MATCH($B8,IF('Full Data'!$G:$G=AZ$2,'Full Data'!$C:$C),0)))-28,"")</f>
        <v>#N/A</v>
      </c>
      <c r="BA8" s="27" t="e">
        <f t="array" ref="BA8">IF((INDEX('Full Data'!$M:$M,MATCH($B8,IF('Full Data'!$G:$G=BA$2,'Full Data'!$C:$C),0)))-(INDEX('Full Data'!$E:$E,MATCH($B8,IF('Full Data'!$G:$G=BA$2,'Full Data'!$C:$C),0)))&gt;40,"Q, "&amp;(INDEX('Full Data'!$M:$M,MATCH($B8,IF('Full Data'!$G:$G=BA$2,'Full Data'!$C:$C),0)))-(INDEX('Full Data'!$E:$E,MATCH($B8,IF('Full Data'!$G:$G=BA$2,'Full Data'!$C:$C),0)))-40,"")</f>
        <v>#N/A</v>
      </c>
      <c r="BB8" s="27" t="e">
        <f t="array" ref="BB8">IF((INDEX('Full Data'!$M:$M,MATCH($B8,IF('Full Data'!$G:$G=BB$2,'Full Data'!$C:$C),0)))-(INDEX('Full Data'!$E:$E,MATCH($B8,IF('Full Data'!$G:$G=BB$2,'Full Data'!$C:$C),0)))&gt;6,"Q, "&amp;(INDEX('Full Data'!$M:$M,MATCH($B8,IF('Full Data'!$G:$G=BB$2,'Full Data'!$C:$C),0)))-(INDEX('Full Data'!$E:$E,MATCH($B8,IF('Full Data'!$G:$G=BB$2,'Full Data'!$C:$C),0)))-6,"")</f>
        <v>#N/A</v>
      </c>
      <c r="BC8" s="27" t="e">
        <f t="array" ref="BC8">IF((INDEX('Full Data'!$M:$M,MATCH($B8,IF('Full Data'!$G:$G=BC$2,'Full Data'!$C:$C),0)))-(INDEX('Full Data'!$E:$E,MATCH($B8,IF('Full Data'!$G:$G=BC$2,'Full Data'!$C:$C),0)))&gt;6,"Q, "&amp;(INDEX('Full Data'!$M:$M,MATCH($B8,IF('Full Data'!$G:$G=BC$2,'Full Data'!$C:$C),0)))-(INDEX('Full Data'!$E:$E,MATCH($B8,IF('Full Data'!$G:$G=BC$2,'Full Data'!$C:$C),0)))-6,"")</f>
        <v>#N/A</v>
      </c>
      <c r="BD8" s="27" t="e">
        <f t="array" ref="BD8">IF((INDEX('Full Data'!$M:$M,MATCH($B8,IF('Full Data'!$G:$G=BD$2,'Full Data'!$C:$C),0)))-(INDEX('Full Data'!$E:$E,MATCH($B8,IF('Full Data'!$G:$G=BD$2,'Full Data'!$C:$C),0)))&gt;7,"Q, "&amp;(INDEX('Full Data'!$M:$M,MATCH($B8,IF('Full Data'!$G:$G=BD$2,'Full Data'!$C:$C),0)))-(INDEX('Full Data'!$E:$E,MATCH($B8,IF('Full Data'!$G:$G=BD$2,'Full Data'!$C:$C),0)))-7,"")</f>
        <v>#N/A</v>
      </c>
      <c r="BE8" s="24" t="e">
        <f>IF(Summary!L8&gt;MDL!C8,IF(Summary!L8&lt;PQL!C8,"I",""),"U")</f>
        <v>#N/A</v>
      </c>
      <c r="BF8" s="25" t="e">
        <f>IF(Summary!M8&gt;MDL!D8,IF(Summary!M8&lt;PQL!D8,"I",""),"U")</f>
        <v>#N/A</v>
      </c>
      <c r="BG8" s="25" t="e">
        <f>IF(Summary!N8&gt;MDL!E8,IF(Summary!N8&lt;PQL!E8,"I",""),"U")</f>
        <v>#N/A</v>
      </c>
      <c r="BH8" s="25" t="e">
        <f>IF(Summary!O8&gt;MDL!F8,IF(Summary!O8&lt;PQL!F8,"I",""),"U")</f>
        <v>#N/A</v>
      </c>
      <c r="BI8" s="25" t="e">
        <f>IF(Summary!P8&gt;MDL!G8,IF(Summary!P8&lt;PQL!G8,"I",""),"U")</f>
        <v>#N/A</v>
      </c>
      <c r="BJ8" s="25" t="str">
        <f>IF(Summary!Q8&gt;MDL!H8,IF(Summary!Q8&lt;PQL!H8,"I",""),"U")</f>
        <v/>
      </c>
      <c r="BK8" s="25" t="e">
        <f>IF(Summary!R8&gt;MDL!I8,IF(Summary!R8&lt;PQL!I8,"I",""),"U")</f>
        <v>#N/A</v>
      </c>
      <c r="BL8" s="25" t="e">
        <f>IF(Summary!S8&gt;MDL!J8,IF(Summary!S8&lt;PQL!J8,"I",""),"U")</f>
        <v>#N/A</v>
      </c>
      <c r="BM8" s="25" t="e">
        <f>IF(Summary!T8&gt;MDL!K8,IF(Summary!T8&lt;PQL!K8,"I",""),"U")</f>
        <v>#N/A</v>
      </c>
      <c r="BN8" s="25" t="e">
        <f>IF(Summary!U8&gt;MDL!L8,IF(Summary!U8&lt;PQL!L8,"I",""),"U")</f>
        <v>#N/A</v>
      </c>
      <c r="BO8" s="25" t="e">
        <f>IF(Summary!V8&gt;MDL!M8,IF(Summary!V8&lt;PQL!M8,"I",""),"U")</f>
        <v>#N/A</v>
      </c>
      <c r="BP8" s="25" t="e">
        <f>IF(Summary!W8&gt;MDL!N8,IF(Summary!W8&lt;PQL!N8,"I",""),"U")</f>
        <v>#N/A</v>
      </c>
      <c r="BQ8" s="25" t="e">
        <f>IF(Summary!X8&gt;MDL!O8,IF(Summary!X8&lt;PQL!O8,"I",""),"U")</f>
        <v>#N/A</v>
      </c>
      <c r="BR8" s="25" t="e">
        <f>IF(Summary!Y8&gt;MDL!P8,IF(Summary!Y8&lt;PQL!P8,"I",""),"U")</f>
        <v>#N/A</v>
      </c>
      <c r="BS8" s="25" t="e">
        <f>IF(Summary!Z8&gt;MDL!Q8,IF(Summary!Z8&lt;PQL!Q8,"I",""),"U")</f>
        <v>#N/A</v>
      </c>
      <c r="BT8" s="25" t="e">
        <f>IF(Summary!AA8&gt;MDL!R8,IF(Summary!AA8&lt;PQL!R8,"I",""),"U")</f>
        <v>#N/A</v>
      </c>
      <c r="BU8" s="25" t="e">
        <f>IF(Summary!AB8&gt;MDL!S8,IF(Summary!AB8&lt;PQL!S8,"I",""),"U")</f>
        <v>#N/A</v>
      </c>
      <c r="BV8" s="25" t="e">
        <f>IF(Summary!AD8&gt;MDL!U8,IF(Summary!AD8&lt;PQL!U8,"I",""),"U")</f>
        <v>#N/A</v>
      </c>
      <c r="BW8" s="25" t="e">
        <f>IF(Summary!AE8&gt;MDL!V8,IF(Summary!AE8&lt;PQL!V8,"I",""),"U")</f>
        <v>#N/A</v>
      </c>
      <c r="BX8" s="25" t="e">
        <f>IF(Summary!AF8&gt;MDL!W8,IF(Summary!AF8&lt;PQL!W8,"I",""),"U")</f>
        <v>#N/A</v>
      </c>
      <c r="BY8" s="25" t="e">
        <f>IF(Summary!AG8&gt;MDL!X8,IF(Summary!AG8&lt;PQL!X8,"I",""),"U")</f>
        <v>#N/A</v>
      </c>
      <c r="BZ8" s="25" t="e">
        <f>IF(Summary!AH8&gt;MDL!Y8,IF(Summary!AH8&lt;PQL!Y8,"I",""),"U")</f>
        <v>#N/A</v>
      </c>
    </row>
    <row r="9" spans="2:78">
      <c r="B9" s="46" t="str">
        <f>Summary!B9</f>
        <v>RHODES SPRING #4 SIP</v>
      </c>
      <c r="D9" t="str">
        <f>IF(ISERROR(INDEX('Full Data'!A:A,MATCH(B9,'Full Data'!C:C,0))),"",INDEX('Full Data'!A:A,MATCH(B9,'Full Data'!C:C,0)))</f>
        <v>SPRS1103-6</v>
      </c>
      <c r="E9" s="34" t="str">
        <f t="array" ref="E9">IF(AND((IF(AND(ISTEXT((INDEX('Full Data'!$I:$I,MATCH($B9,IF('Full Data'!$G:$G=E$2,'Full Data'!$C:$C),0)))),ISNUMBER(Summary!E9)),"bad qualifer","O"))="O",IFERROR(Summary!E9,"O")="O"),"O","")</f>
        <v/>
      </c>
      <c r="F9" s="8" t="str">
        <f t="array" ref="F9">IF(AND((IF(AND(ISTEXT((INDEX('Full Data'!$I:$I,MATCH($B9,IF('Full Data'!$G:$G=F$2,'Full Data'!$C:$C),0)))),ISNUMBER(Summary!F9)),"bad qualifer","O"))="O",IFERROR(Summary!F9,"O")="O"),"O","")</f>
        <v/>
      </c>
      <c r="G9" s="34" t="str">
        <f t="array" ref="G9">IF(AND((IF(AND(ISTEXT((INDEX('Full Data'!$I:$I,MATCH($B9,IF('Full Data'!$G:$G=G$2,'Full Data'!$C:$C),0)))),ISNUMBER(Summary!G9)),"bad qualifer","O"))="O",IFERROR(Summary!G9,"O")="O"),"O","")</f>
        <v/>
      </c>
      <c r="H9" s="34" t="str">
        <f t="array" ref="H9">IF(AND((IF(AND(ISTEXT((INDEX('Full Data'!$I:$I,MATCH($B9,IF('Full Data'!$G:$G=H$2,'Full Data'!$C:$C),0)))),ISNUMBER(Summary!H9)),"bad qualifer","O"))="O",IFERROR(Summary!H9,"O")="O"),"O","")</f>
        <v/>
      </c>
      <c r="I9" s="34" t="str">
        <f t="array" ref="I9">IF(AND((IF(AND(ISTEXT((INDEX('Full Data'!$I:$I,MATCH($B9,IF('Full Data'!$G:$G=I$2,'Full Data'!$C:$C),0)))),ISNUMBER(Summary!I9)),"bad qualifer","O"))="O",IFERROR(Summary!I9,"O")="O"),"O","")</f>
        <v/>
      </c>
      <c r="J9" s="10" t="str">
        <f t="array" ref="J9">IF(OR(C9=9695,C9=20383,C9=20385,C9=9714,C9=9717,C9=11456,C9=9739,C9=9719),"",(IFERROR(CONCATENATE((INDEX('Full Data'!$I:$I,MATCH($B9,IF('Full Data'!$G:$G=J$2,'Full Data'!$C:$C),0))),"  |  ",(IFERROR(IF(Summary!J9=Summary!K9,"L",Summary!J9-Summary!K9),"O"))),"O")))</f>
        <v>O</v>
      </c>
      <c r="K9" s="46" t="str">
        <f>IF(OR(C9=9695,C9=20383,C9=20385,C9=9714),"",(IF(AND((IF(AND(ISTEXT((INDEX('Full Data'!$I:$I,MATCH($B9,IF('Full Data'!$G:$G=K$2,'Full Data'!$C:$C),0)))),ISNUMBER(Summary!K9)),"bad qualifer","O"))="O",IFERROR(Summary!K9,"O")="O"),"O","")))</f>
        <v>O</v>
      </c>
      <c r="L9" s="46" t="str">
        <f>(IF(OR(C9=9743,C9=11456,C9=9713,C9=10786,C9=9714, C9=11371),(IF(AND((IF(AND(ISTEXT((INDEX('Full Data'!$I:$I,MATCH($B9,IF('Full Data'!$G:$G=L$2,'Full Data'!$C:$C),0)))),ISNUMBER(Summary!AC9)),"bad qualifer","O"))="O",IFERROR(Summary!AC9,"O")="O"),"O","")),""))</f>
        <v/>
      </c>
      <c r="M9" s="12" t="e">
        <f t="array" ref="M9">IF((INDEX('Full Data'!$I:$I,MATCH($B9,IF('Full Data'!$G:$G=AI$2,'Full Data'!$C:$C),0)))=CONCATENATE(LEFT(AI9),BE9),"",CONCATENATE((INDEX('Full Data'!$I:$I,MATCH($B9,IF('Full Data'!$G:$G=AI$2,'Full Data'!$C:$C),0))),"  |  ",CONCATENATE(AI9,BE9)))</f>
        <v>#N/A</v>
      </c>
      <c r="N9" s="11" t="e">
        <f t="array" ref="N9">IF((INDEX('Full Data'!$I:$I,MATCH($B9,IF('Full Data'!$G:$G=AJ$2,'Full Data'!$C:$C),0)))=CONCATENATE(LEFT(AJ9),BF9),"",CONCATENATE((INDEX('Full Data'!$I:$I,MATCH($B9,IF('Full Data'!$G:$G=AJ$2,'Full Data'!$C:$C),0))),"  |  ",CONCATENATE(AJ9,BF9)))</f>
        <v>#N/A</v>
      </c>
      <c r="O9" s="11" t="e">
        <f t="array" ref="O9">IF((INDEX('Full Data'!$I:$I,MATCH($B9,IF('Full Data'!$G:$G=AK$2,'Full Data'!$C:$C),0)))=CONCATENATE(LEFT(AK9),BG9),"",CONCATENATE((INDEX('Full Data'!$I:$I,MATCH($B9,IF('Full Data'!$G:$G=AK$2,'Full Data'!$C:$C),0))),"  |  ",CONCATENATE(AK9,BG9)))</f>
        <v>#N/A</v>
      </c>
      <c r="P9" s="11" t="e">
        <f t="array" ref="P9">IF((INDEX('Full Data'!$I:$I,MATCH($B9,IF('Full Data'!$G:$G=AL$2,'Full Data'!$C:$C),0)))=CONCATENATE(LEFT(AL9),BH9),"",CONCATENATE((INDEX('Full Data'!$I:$I,MATCH($B9,IF('Full Data'!$G:$G=AL$2,'Full Data'!$C:$C),0))),"  |  ",CONCATENATE(AL9,BH9)))</f>
        <v>#N/A</v>
      </c>
      <c r="Q9" s="11" t="e">
        <f t="array" ref="Q9">IF((INDEX('Full Data'!$I:$I,MATCH($B9,IF('Full Data'!$G:$G=AM$2,'Full Data'!$C:$C),0)))=CONCATENATE(LEFT(AM9),BI9),"",CONCATENATE((INDEX('Full Data'!$I:$I,MATCH($B9,IF('Full Data'!$G:$G=AM$2,'Full Data'!$C:$C),0))),"  |  ",CONCATENATE(AM9,BI9)))</f>
        <v>#N/A</v>
      </c>
      <c r="R9" s="11" t="str">
        <f t="array" ref="R9">IF((INDEX('Full Data'!$I:$I,MATCH($B9,IF('Full Data'!$G:$G=AN$2,'Full Data'!$C:$C),0)))=CONCATENATE(LEFT(AN9),BJ9),"",CONCATENATE((INDEX('Full Data'!$I:$I,MATCH($B9,IF('Full Data'!$G:$G=AN$2,'Full Data'!$C:$C),0))),"  |  ",CONCATENATE(AN9,BJ9)))</f>
        <v/>
      </c>
      <c r="S9" s="11" t="e">
        <f t="array" ref="S9">IF((INDEX('Full Data'!$I:$I,MATCH($B9,IF('Full Data'!$G:$G=AO$2,'Full Data'!$C:$C),0)))=CONCATENATE(LEFT(AO9),BK9),"",CONCATENATE((INDEX('Full Data'!$I:$I,MATCH($B9,IF('Full Data'!$G:$G=AO$2,'Full Data'!$C:$C),0))),"  |  ",CONCATENATE(AO9,BK9)))</f>
        <v>#N/A</v>
      </c>
      <c r="T9" s="11" t="e">
        <f t="array" ref="T9">IF((INDEX('Full Data'!$I:$I,MATCH($B9,IF('Full Data'!$G:$G=AP$2,'Full Data'!$C:$C),0)))=CONCATENATE(LEFT(AP9),BL9),"",CONCATENATE((INDEX('Full Data'!$I:$I,MATCH($B9,IF('Full Data'!$G:$G=AP$2,'Full Data'!$C:$C),0))),"  |  ",CONCATENATE(AP9,BL9)))</f>
        <v>#N/A</v>
      </c>
      <c r="U9" s="11" t="e">
        <f t="array" ref="U9">IF((INDEX('Full Data'!$I:$I,MATCH($B9,IF('Full Data'!$G:$G=AQ$2,'Full Data'!$C:$C),0)))=CONCATENATE(LEFT(AQ9),BM9),"",CONCATENATE((INDEX('Full Data'!$I:$I,MATCH($B9,IF('Full Data'!$G:$G=AQ$2,'Full Data'!$C:$C),0))),"  |  ",CONCATENATE(AQ9,BM9)))</f>
        <v>#N/A</v>
      </c>
      <c r="V9" s="11" t="e">
        <f t="array" ref="V9">IF((INDEX('Full Data'!$I:$I,MATCH($B9,IF('Full Data'!$G:$G=AR$2,'Full Data'!$C:$C),0)))=CONCATENATE(LEFT(AR9),BN9),"",CONCATENATE((INDEX('Full Data'!$I:$I,MATCH($B9,IF('Full Data'!$G:$G=AR$2,'Full Data'!$C:$C),0))),"  |  ",CONCATENATE(AR9,BN9)))</f>
        <v>#N/A</v>
      </c>
      <c r="W9" s="11" t="e">
        <f t="array" ref="W9">IF((INDEX('Full Data'!$I:$I,MATCH($B9,IF('Full Data'!$G:$G=AS$2,'Full Data'!$C:$C),0)))=CONCATENATE(LEFT(AS9),BO9),"",CONCATENATE((INDEX('Full Data'!$I:$I,MATCH($B9,IF('Full Data'!$G:$G=AS$2,'Full Data'!$C:$C),0))),"  |  ",CONCATENATE(AS9,BO9)))</f>
        <v>#N/A</v>
      </c>
      <c r="X9" s="11" t="e">
        <f t="array" ref="X9">IF((INDEX('Full Data'!$I:$I,MATCH($B9,IF('Full Data'!$G:$G=AT$2,'Full Data'!$C:$C),0)))=CONCATENATE(LEFT(AT9),BP9),"",CONCATENATE((INDEX('Full Data'!$I:$I,MATCH($B9,IF('Full Data'!$G:$G=AT$2,'Full Data'!$C:$C),0))),"  |  ",CONCATENATE(AT9,BP9)))</f>
        <v>#N/A</v>
      </c>
      <c r="Y9" s="11" t="e">
        <f t="array" ref="Y9">IF((INDEX('Full Data'!$I:$I,MATCH($B9,IF('Full Data'!$G:$G=AU$2,'Full Data'!$C:$C),0)))=CONCATENATE(LEFT(AU9),BQ9),"",CONCATENATE((INDEX('Full Data'!$I:$I,MATCH($B9,IF('Full Data'!$G:$G=AU$2,'Full Data'!$C:$C),0))),"  |  ",CONCATENATE(AU9,BQ9)))</f>
        <v>#N/A</v>
      </c>
      <c r="Z9" s="11" t="e">
        <f t="array" ref="Z9">IF((INDEX('Full Data'!$I:$I,MATCH($B9,IF('Full Data'!$G:$G=AV$2,'Full Data'!$C:$C),0)))=CONCATENATE(LEFT(AV9),BR9),"",CONCATENATE((INDEX('Full Data'!$I:$I,MATCH($B9,IF('Full Data'!$G:$G=AV$2,'Full Data'!$C:$C),0))),"  |  ",CONCATENATE(AV9,BR9)))</f>
        <v>#N/A</v>
      </c>
      <c r="AA9" s="11" t="e">
        <f t="array" ref="AA9">IF((INDEX('Full Data'!$I:$I,MATCH($B9,IF('Full Data'!$G:$G=AW$2,'Full Data'!$C:$C),0)))=CONCATENATE(LEFT(AW9),BS9),"",CONCATENATE((INDEX('Full Data'!$I:$I,MATCH($B9,IF('Full Data'!$G:$G=AW$2,'Full Data'!$C:$C),0))),"  |  ",CONCATENATE(AW9,BS9)))</f>
        <v>#N/A</v>
      </c>
      <c r="AB9" s="11" t="e">
        <f t="array" ref="AB9">IF((INDEX('Full Data'!$I:$I,MATCH($B9,IF('Full Data'!$G:$G=AX$2,'Full Data'!$C:$C),0)))=CONCATENATE(LEFT(AX9),BT9),"",CONCATENATE((INDEX('Full Data'!$I:$I,MATCH($B9,IF('Full Data'!$G:$G=AX$2,'Full Data'!$C:$C),0))),"  |  ",CONCATENATE(AX9,BT9)))</f>
        <v>#N/A</v>
      </c>
      <c r="AC9" s="11" t="e">
        <f t="array" ref="AC9">IF((INDEX('Full Data'!$I:$I,MATCH($B9,IF('Full Data'!$G:$G=AY$2,'Full Data'!$C:$C),0)))=CONCATENATE(LEFT(AY9),BU9),"",CONCATENATE((INDEX('Full Data'!$I:$I,MATCH($B9,IF('Full Data'!$G:$G=AY$2,'Full Data'!$C:$C),0))),"  |  ",CONCATENATE(AY9,BU9)))</f>
        <v>#N/A</v>
      </c>
      <c r="AD9" s="11" t="e">
        <f t="array" ref="AD9">IF((INDEX('Full Data'!$I:$I,MATCH($B9,IF('Full Data'!$G:$G=AZ$2,'Full Data'!$C:$C),0)))=CONCATENATE(LEFT(AZ9),BV9),"",CONCATENATE((INDEX('Full Data'!$I:$I,MATCH($B9,IF('Full Data'!$G:$G=AZ$2,'Full Data'!$C:$C),0))),"  |  ",CONCATENATE(AZ9,BV9)))</f>
        <v>#N/A</v>
      </c>
      <c r="AE9" s="11" t="e">
        <f t="array" ref="AE9">IF((INDEX('Full Data'!$I:$I,MATCH($B9,IF('Full Data'!$G:$G=BA$2,'Full Data'!$C:$C),0)))=CONCATENATE(LEFT(BA9),BW9),"",CONCATENATE((INDEX('Full Data'!$I:$I,MATCH($B9,IF('Full Data'!$G:$G=BA$2,'Full Data'!$C:$C),0))),"  |  ",CONCATENATE(BA9,BW9)))</f>
        <v>#N/A</v>
      </c>
      <c r="AF9" s="11" t="e">
        <f t="array" ref="AF9">IF((INDEX('Full Data'!$I:$I,MATCH($B9,IF('Full Data'!$G:$G=BB$2,'Full Data'!$C:$C),0)))=CONCATENATE(LEFT(BB9),BX9),"",CONCATENATE((INDEX('Full Data'!$I:$I,MATCH($B9,IF('Full Data'!$G:$G=BB$2,'Full Data'!$C:$C),0))),"  |  ",CONCATENATE(BB9,BX9)))</f>
        <v>#N/A</v>
      </c>
      <c r="AG9" s="11" t="e">
        <f t="array" ref="AG9">IF((INDEX('Full Data'!$I:$I,MATCH($B9,IF('Full Data'!$G:$G=BC$2,'Full Data'!$C:$C),0)))=CONCATENATE(LEFT(BC9),BY9),"",CONCATENATE((INDEX('Full Data'!$I:$I,MATCH($B9,IF('Full Data'!$G:$G=BC$2,'Full Data'!$C:$C),0))),"  |  ",CONCATENATE(BC9,BY9)))</f>
        <v>#N/A</v>
      </c>
      <c r="AH9" s="43" t="e">
        <f t="array" ref="AH9">IF((INDEX('Full Data'!$I:$I,MATCH($B9,IF('Full Data'!$G:$G=BD$2,'Full Data'!$C:$C),0)))=CONCATENATE(LEFT(BD9),BZ9),"",CONCATENATE((INDEX('Full Data'!$I:$I,MATCH($B9,IF('Full Data'!$G:$G=BD$2,'Full Data'!$C:$C),0))),"  |  ",CONCATENATE(BD9,BZ9)))</f>
        <v>#N/A</v>
      </c>
      <c r="AI9" s="27" t="e">
        <f t="array" ref="AI9">IF((INDEX('Full Data'!$M:$M,MATCH($B9,IF('Full Data'!$G:$G=AI$2,'Full Data'!$C:$C),0)))-(INDEX('Full Data'!$E:$E,MATCH($B9,IF('Full Data'!$G:$G=AI$2,'Full Data'!$C:$C),0)))&gt;2,"Q, "&amp;(INDEX('Full Data'!$M:$M,MATCH($B9,IF('Full Data'!$G:$G=AI$2,'Full Data'!$C:$C),0)))-(INDEX('Full Data'!$E:$E,MATCH($B9,IF('Full Data'!$G:$G=AI$2,'Full Data'!$C:$C),0)))-2,"")</f>
        <v>#N/A</v>
      </c>
      <c r="AJ9" s="27" t="e">
        <f t="array" ref="AJ9">IF((INDEX('Full Data'!$M:$M,MATCH($B9,IF('Full Data'!$G:$G=AJ$2,'Full Data'!$C:$C),0)))-(INDEX('Full Data'!$E:$E,MATCH($B9,IF('Full Data'!$G:$G=AJ$2,'Full Data'!$C:$C),0)))&gt;2,"Q, "&amp;(INDEX('Full Data'!$M:$M,MATCH($B9,IF('Full Data'!$G:$G=AJ$2,'Full Data'!$C:$C),0)))-(INDEX('Full Data'!$E:$E,MATCH($B9,IF('Full Data'!$G:$G=AJ$2,'Full Data'!$C:$C),0)))-2,"")</f>
        <v>#N/A</v>
      </c>
      <c r="AK9" s="27" t="e">
        <f t="array" ref="AK9">IF((INDEX('Full Data'!$M:$M,MATCH($B9,IF('Full Data'!$G:$G=AK$2,'Full Data'!$C:$C),0)))-(INDEX('Full Data'!$E:$E,MATCH($B9,IF('Full Data'!$G:$G=AK$2,'Full Data'!$C:$C),0)))&gt;14,"Q, "&amp;(INDEX('Full Data'!$M:$M,MATCH($B9,IF('Full Data'!$G:$G=AK$2,'Full Data'!$C:$C),0)))-(INDEX('Full Data'!$E:$E,MATCH($B9,IF('Full Data'!$G:$G=AK$2,'Full Data'!$C:$C),0)))-14,"")</f>
        <v>#N/A</v>
      </c>
      <c r="AL9" s="27" t="e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>#N/A</v>
      </c>
      <c r="AM9" s="27" t="e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>#N/A</v>
      </c>
      <c r="AN9" s="27" t="str">
        <f t="array" ref="AN9">IF((INDEX('Full Data'!$M:$M,MATCH($B9,IF('Full Data'!$G:$G=AN$2,'Full Data'!$C:$C),0)))-(INDEX('Full Data'!$E:$E,MATCH($B9,IF('Full Data'!$G:$G=AN$2,'Full Data'!$C:$C),0)))&gt;28,"Q, "&amp;(INDEX('Full Data'!$M:$M,MATCH($B9,IF('Full Data'!$G:$G=AN$2,'Full Data'!$C:$C),0)))-(INDEX('Full Data'!$E:$E,MATCH($B9,IF('Full Data'!$G:$G=AN$2,'Full Data'!$C:$C),0)))-28,"")</f>
        <v/>
      </c>
      <c r="AO9" s="27" t="e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>#N/A</v>
      </c>
      <c r="AP9" s="27" t="e">
        <f t="array" ref="AP9">IF((INDEX('Full Data'!$M:$M,MATCH($B9,IF('Full Data'!$G:$G=AP$2,'Full Data'!$C:$C),0)))-(INDEX('Full Data'!$E:$E,MATCH($B9,IF('Full Data'!$G:$G=AP$2,'Full Data'!$C:$C),0)))&gt;2,"Q, "&amp;(INDEX('Full Data'!$M:$M,MATCH($B9,IF('Full Data'!$G:$G=AP$2,'Full Data'!$C:$C),0)))-(INDEX('Full Data'!$E:$E,MATCH($B9,IF('Full Data'!$G:$G=AP$2,'Full Data'!$C:$C),0)))-2,"")</f>
        <v>#N/A</v>
      </c>
      <c r="AQ9" s="27" t="e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>#N/A</v>
      </c>
      <c r="AR9" s="27" t="e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>#N/A</v>
      </c>
      <c r="AS9" s="27" t="e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>#N/A</v>
      </c>
      <c r="AT9" s="27" t="e">
        <f t="array" ref="AT9">IF((INDEX('Full Data'!$M:$M,MATCH($B9,IF('Full Data'!$G:$G=AT$2,'Full Data'!$C:$C),0)))-(INDEX('Full Data'!$E:$E,MATCH($B9,IF('Full Data'!$G:$G=AT$2,'Full Data'!$C:$C),0)))&gt;180,"Q, "&amp;(INDEX('Full Data'!$M:$M,MATCH($B9,IF('Full Data'!$G:$G=AT$2,'Full Data'!$C:$C),0)))-(INDEX('Full Data'!$E:$E,MATCH($B9,IF('Full Data'!$G:$G=AT$2,'Full Data'!$C:$C),0)))-180,"")</f>
        <v>#N/A</v>
      </c>
      <c r="AU9" s="27" t="e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>#N/A</v>
      </c>
      <c r="AV9" s="27" t="e">
        <f t="array" ref="AV9">IF((INDEX('Full Data'!$M:$M,MATCH($B9,IF('Full Data'!$G:$G=AV$2,'Full Data'!$C:$C),0)))-(INDEX('Full Data'!$E:$E,MATCH($B9,IF('Full Data'!$G:$G=AV$2,'Full Data'!$C:$C),0)))&gt;28,"Q, "&amp;(INDEX('Full Data'!$M:$M,MATCH($B9,IF('Full Data'!$G:$G=AV$2,'Full Data'!$C:$C),0)))-(INDEX('Full Data'!$E:$E,MATCH($B9,IF('Full Data'!$G:$G=AV$2,'Full Data'!$C:$C),0)))-28,"")</f>
        <v>#N/A</v>
      </c>
      <c r="AW9" s="27" t="e">
        <f t="array" ref="AW9">IF((INDEX('Full Data'!$M:$M,MATCH($B9,IF('Full Data'!$G:$G=AW$2,'Full Data'!$C:$C),0)))-(INDEX('Full Data'!$E:$E,MATCH($B9,IF('Full Data'!$G:$G=AW$2,'Full Data'!$C:$C),0)))&gt;28,"Q, "&amp;(INDEX('Full Data'!$M:$M,MATCH($B9,IF('Full Data'!$G:$G=AW$2,'Full Data'!$C:$C),0)))-(INDEX('Full Data'!$E:$E,MATCH($B9,IF('Full Data'!$G:$G=AW$2,'Full Data'!$C:$C),0)))-28,"")</f>
        <v>#N/A</v>
      </c>
      <c r="AX9" s="27" t="e">
        <f t="array" ref="AX9">IF((INDEX('Full Data'!$M:$M,MATCH($B9,IF('Full Data'!$G:$G=AX$2,'Full Data'!$C:$C),0)))-(INDEX('Full Data'!$E:$E,MATCH($B9,IF('Full Data'!$G:$G=AX$2,'Full Data'!$C:$C),0)))&gt;180,"Q, "&amp;(INDEX('Full Data'!$M:$M,MATCH($B9,IF('Full Data'!$G:$G=AX$2,'Full Data'!$C:$C),0)))-(INDEX('Full Data'!$E:$E,MATCH($B9,IF('Full Data'!$G:$G=AX$2,'Full Data'!$C:$C),0)))-180,"")</f>
        <v>#N/A</v>
      </c>
      <c r="AY9" s="27" t="e">
        <f t="array" ref="AY9">IF((INDEX('Full Data'!$M:$M,MATCH($B9,IF('Full Data'!$G:$G=AY$2,'Full Data'!$C:$C),0)))-(INDEX('Full Data'!$E:$E,MATCH($B9,IF('Full Data'!$G:$G=AY$2,'Full Data'!$C:$C),0)))&gt;7,"Q, "&amp;(INDEX('Full Data'!$M:$M,MATCH($B9,IF('Full Data'!$G:$G=AY$2,'Full Data'!$C:$C),0)))-(INDEX('Full Data'!$E:$E,MATCH($B9,IF('Full Data'!$G:$G=AY$2,'Full Data'!$C:$C),0)))-7,"")</f>
        <v>#N/A</v>
      </c>
      <c r="AZ9" s="27" t="e">
        <f t="array" ref="AZ9">IF((INDEX('Full Data'!$M:$M,MATCH($B9,IF('Full Data'!$G:$G=AZ$2,'Full Data'!$C:$C),0)))-(INDEX('Full Data'!$E:$E,MATCH($B9,IF('Full Data'!$G:$G=AZ$2,'Full Data'!$C:$C),0)))&gt;28,"Q, "&amp;(INDEX('Full Data'!$M:$M,MATCH($B9,IF('Full Data'!$G:$G=AZ$2,'Full Data'!$C:$C),0)))-(INDEX('Full Data'!$E:$E,MATCH($B9,IF('Full Data'!$G:$G=AZ$2,'Full Data'!$C:$C),0)))-28,"")</f>
        <v>#N/A</v>
      </c>
      <c r="BA9" s="27" t="e">
        <f t="array" ref="BA9">IF((INDEX('Full Data'!$M:$M,MATCH($B9,IF('Full Data'!$G:$G=BA$2,'Full Data'!$C:$C),0)))-(INDEX('Full Data'!$E:$E,MATCH($B9,IF('Full Data'!$G:$G=BA$2,'Full Data'!$C:$C),0)))&gt;40,"Q, "&amp;(INDEX('Full Data'!$M:$M,MATCH($B9,IF('Full Data'!$G:$G=BA$2,'Full Data'!$C:$C),0)))-(INDEX('Full Data'!$E:$E,MATCH($B9,IF('Full Data'!$G:$G=BA$2,'Full Data'!$C:$C),0)))-40,"")</f>
        <v>#N/A</v>
      </c>
      <c r="BB9" s="27" t="e">
        <f t="array" ref="BB9">IF((INDEX('Full Data'!$M:$M,MATCH($B9,IF('Full Data'!$G:$G=BB$2,'Full Data'!$C:$C),0)))-(INDEX('Full Data'!$E:$E,MATCH($B9,IF('Full Data'!$G:$G=BB$2,'Full Data'!$C:$C),0)))&gt;6,"Q, "&amp;(INDEX('Full Data'!$M:$M,MATCH($B9,IF('Full Data'!$G:$G=BB$2,'Full Data'!$C:$C),0)))-(INDEX('Full Data'!$E:$E,MATCH($B9,IF('Full Data'!$G:$G=BB$2,'Full Data'!$C:$C),0)))-6,"")</f>
        <v>#N/A</v>
      </c>
      <c r="BC9" s="27" t="e">
        <f t="array" ref="BC9">IF((INDEX('Full Data'!$M:$M,MATCH($B9,IF('Full Data'!$G:$G=BC$2,'Full Data'!$C:$C),0)))-(INDEX('Full Data'!$E:$E,MATCH($B9,IF('Full Data'!$G:$G=BC$2,'Full Data'!$C:$C),0)))&gt;6,"Q, "&amp;(INDEX('Full Data'!$M:$M,MATCH($B9,IF('Full Data'!$G:$G=BC$2,'Full Data'!$C:$C),0)))-(INDEX('Full Data'!$E:$E,MATCH($B9,IF('Full Data'!$G:$G=BC$2,'Full Data'!$C:$C),0)))-6,"")</f>
        <v>#N/A</v>
      </c>
      <c r="BD9" s="27" t="e">
        <f t="array" ref="BD9">IF((INDEX('Full Data'!$M:$M,MATCH($B9,IF('Full Data'!$G:$G=BD$2,'Full Data'!$C:$C),0)))-(INDEX('Full Data'!$E:$E,MATCH($B9,IF('Full Data'!$G:$G=BD$2,'Full Data'!$C:$C),0)))&gt;7,"Q, "&amp;(INDEX('Full Data'!$M:$M,MATCH($B9,IF('Full Data'!$G:$G=BD$2,'Full Data'!$C:$C),0)))-(INDEX('Full Data'!$E:$E,MATCH($B9,IF('Full Data'!$G:$G=BD$2,'Full Data'!$C:$C),0)))-7,"")</f>
        <v>#N/A</v>
      </c>
      <c r="BE9" s="24" t="e">
        <f>IF(Summary!L9&gt;MDL!C9,IF(Summary!L9&lt;PQL!C9,"I",""),"U")</f>
        <v>#N/A</v>
      </c>
      <c r="BF9" s="25" t="e">
        <f>IF(Summary!M9&gt;MDL!D9,IF(Summary!M9&lt;PQL!D9,"I",""),"U")</f>
        <v>#N/A</v>
      </c>
      <c r="BG9" s="25" t="e">
        <f>IF(Summary!N9&gt;MDL!E9,IF(Summary!N9&lt;PQL!E9,"I",""),"U")</f>
        <v>#N/A</v>
      </c>
      <c r="BH9" s="25" t="e">
        <f>IF(Summary!O9&gt;MDL!F9,IF(Summary!O9&lt;PQL!F9,"I",""),"U")</f>
        <v>#N/A</v>
      </c>
      <c r="BI9" s="25" t="e">
        <f>IF(Summary!P9&gt;MDL!G9,IF(Summary!P9&lt;PQL!G9,"I",""),"U")</f>
        <v>#N/A</v>
      </c>
      <c r="BJ9" s="25" t="str">
        <f>IF(Summary!Q9&gt;MDL!H9,IF(Summary!Q9&lt;PQL!H9,"I",""),"U")</f>
        <v/>
      </c>
      <c r="BK9" s="25" t="e">
        <f>IF(Summary!R9&gt;MDL!I9,IF(Summary!R9&lt;PQL!I9,"I",""),"U")</f>
        <v>#N/A</v>
      </c>
      <c r="BL9" s="25" t="e">
        <f>IF(Summary!S9&gt;MDL!J9,IF(Summary!S9&lt;PQL!J9,"I",""),"U")</f>
        <v>#N/A</v>
      </c>
      <c r="BM9" s="25" t="e">
        <f>IF(Summary!T9&gt;MDL!K9,IF(Summary!T9&lt;PQL!K9,"I",""),"U")</f>
        <v>#N/A</v>
      </c>
      <c r="BN9" s="25" t="e">
        <f>IF(Summary!U9&gt;MDL!L9,IF(Summary!U9&lt;PQL!L9,"I",""),"U")</f>
        <v>#N/A</v>
      </c>
      <c r="BO9" s="25" t="e">
        <f>IF(Summary!V9&gt;MDL!M9,IF(Summary!V9&lt;PQL!M9,"I",""),"U")</f>
        <v>#N/A</v>
      </c>
      <c r="BP9" s="25" t="e">
        <f>IF(Summary!W9&gt;MDL!N9,IF(Summary!W9&lt;PQL!N9,"I",""),"U")</f>
        <v>#N/A</v>
      </c>
      <c r="BQ9" s="25" t="e">
        <f>IF(Summary!X9&gt;MDL!O9,IF(Summary!X9&lt;PQL!O9,"I",""),"U")</f>
        <v>#N/A</v>
      </c>
      <c r="BR9" s="25" t="e">
        <f>IF(Summary!Y9&gt;MDL!P9,IF(Summary!Y9&lt;PQL!P9,"I",""),"U")</f>
        <v>#N/A</v>
      </c>
      <c r="BS9" s="25" t="e">
        <f>IF(Summary!Z9&gt;MDL!Q9,IF(Summary!Z9&lt;PQL!Q9,"I",""),"U")</f>
        <v>#N/A</v>
      </c>
      <c r="BT9" s="25" t="e">
        <f>IF(Summary!AA9&gt;MDL!R9,IF(Summary!AA9&lt;PQL!R9,"I",""),"U")</f>
        <v>#N/A</v>
      </c>
      <c r="BU9" s="25" t="e">
        <f>IF(Summary!AB9&gt;MDL!S9,IF(Summary!AB9&lt;PQL!S9,"I",""),"U")</f>
        <v>#N/A</v>
      </c>
      <c r="BV9" s="25" t="e">
        <f>IF(Summary!AD9&gt;MDL!U9,IF(Summary!AD9&lt;PQL!U9,"I",""),"U")</f>
        <v>#N/A</v>
      </c>
      <c r="BW9" s="25" t="e">
        <f>IF(Summary!AE9&gt;MDL!V9,IF(Summary!AE9&lt;PQL!V9,"I",""),"U")</f>
        <v>#N/A</v>
      </c>
      <c r="BX9" s="25" t="e">
        <f>IF(Summary!AF9&gt;MDL!W9,IF(Summary!AF9&lt;PQL!W9,"I",""),"U")</f>
        <v>#N/A</v>
      </c>
      <c r="BY9" s="25" t="e">
        <f>IF(Summary!AG9&gt;MDL!X9,IF(Summary!AG9&lt;PQL!X9,"I",""),"U")</f>
        <v>#N/A</v>
      </c>
      <c r="BZ9" s="25" t="e">
        <f>IF(Summary!AH9&gt;MDL!Y9,IF(Summary!AH9&lt;PQL!Y9,"I",""),"U")</f>
        <v>#N/A</v>
      </c>
    </row>
    <row r="10" spans="2:78">
      <c r="B10" s="46"/>
      <c r="E10" s="34"/>
      <c r="F10" s="8"/>
      <c r="G10" s="34"/>
      <c r="H10" s="34"/>
      <c r="I10" s="34"/>
      <c r="J10" s="10"/>
      <c r="K10" s="46"/>
      <c r="L10" s="46"/>
      <c r="M10" s="1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43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4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</row>
    <row r="11" spans="2:78" s="10" customFormat="1">
      <c r="B11" s="46"/>
      <c r="E11" s="34"/>
      <c r="F11" s="8"/>
      <c r="G11" s="34"/>
      <c r="H11" s="34"/>
      <c r="I11" s="34"/>
      <c r="K11" s="46"/>
      <c r="L11" s="46"/>
      <c r="M11" s="1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43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4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</row>
    <row r="12" spans="2:78">
      <c r="B12" s="46"/>
      <c r="E12" s="34"/>
      <c r="F12" s="8"/>
      <c r="G12" s="34"/>
      <c r="H12" s="34"/>
      <c r="I12" s="34"/>
      <c r="J12" s="10"/>
      <c r="K12" s="46"/>
      <c r="L12" s="46"/>
      <c r="M12" s="1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43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4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</row>
    <row r="13" spans="2:78">
      <c r="B13" s="46"/>
      <c r="E13" s="34"/>
      <c r="F13" s="8"/>
      <c r="G13" s="34"/>
      <c r="H13" s="34"/>
      <c r="I13" s="34"/>
      <c r="J13" s="10"/>
      <c r="K13" s="46"/>
      <c r="L13" s="46"/>
      <c r="M13" s="1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43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4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</row>
    <row r="14" spans="2:78">
      <c r="B14" s="46"/>
      <c r="E14" s="34"/>
      <c r="F14" s="8"/>
      <c r="G14" s="34"/>
      <c r="H14" s="34"/>
      <c r="I14" s="34"/>
      <c r="J14" s="10"/>
      <c r="K14" s="46"/>
      <c r="L14" s="46"/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43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4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</row>
    <row r="15" spans="2:78">
      <c r="B15" s="46"/>
      <c r="E15" s="34"/>
      <c r="F15" s="8"/>
      <c r="G15" s="34"/>
      <c r="H15" s="34"/>
      <c r="I15" s="34"/>
      <c r="J15" s="10"/>
      <c r="K15" s="46"/>
      <c r="L15" s="46"/>
      <c r="M15" s="1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43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4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</row>
    <row r="16" spans="2:78" s="10" customFormat="1">
      <c r="B16" s="46"/>
      <c r="E16" s="34"/>
      <c r="F16" s="8"/>
      <c r="G16" s="34"/>
      <c r="H16" s="34"/>
      <c r="I16" s="34"/>
      <c r="K16" s="46"/>
      <c r="L16" s="46"/>
      <c r="M16" s="1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43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4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</row>
    <row r="17" spans="2:78" s="10" customFormat="1">
      <c r="B17" s="46"/>
      <c r="E17" s="34"/>
      <c r="F17" s="8"/>
      <c r="G17" s="34"/>
      <c r="H17" s="34"/>
      <c r="I17" s="34"/>
      <c r="K17" s="46"/>
      <c r="L17" s="46"/>
      <c r="M17" s="12"/>
      <c r="N17" s="11"/>
      <c r="O17" s="3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43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4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</row>
    <row r="18" spans="2:78">
      <c r="B18" s="46"/>
      <c r="E18" s="34"/>
      <c r="F18" s="8"/>
      <c r="G18" s="34"/>
      <c r="H18" s="34"/>
      <c r="I18" s="34"/>
      <c r="J18" s="10"/>
      <c r="K18" s="46"/>
      <c r="L18" s="46"/>
      <c r="M18" s="12"/>
      <c r="N18" s="11"/>
      <c r="O18" s="3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3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4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</row>
    <row r="19" spans="2:78">
      <c r="B19" s="46"/>
      <c r="E19" s="34"/>
      <c r="F19" s="8"/>
      <c r="G19" s="34"/>
      <c r="H19" s="34"/>
      <c r="I19" s="34"/>
      <c r="J19" s="10"/>
      <c r="K19" s="46"/>
      <c r="L19" s="46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43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4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</row>
    <row r="20" spans="2:78">
      <c r="B20" s="46"/>
      <c r="E20" s="34"/>
      <c r="F20" s="8"/>
      <c r="G20" s="34"/>
      <c r="H20" s="34"/>
      <c r="I20" s="34"/>
      <c r="J20" s="10"/>
      <c r="K20" s="46"/>
      <c r="L20" s="46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3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4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</row>
    <row r="21" spans="2:78">
      <c r="B21" s="46"/>
      <c r="E21" s="34"/>
      <c r="F21" s="8"/>
      <c r="G21" s="34"/>
      <c r="H21" s="34"/>
      <c r="I21" s="34"/>
      <c r="J21" s="10"/>
      <c r="K21" s="46"/>
      <c r="L21" s="46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43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4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</row>
    <row r="22" spans="2:78">
      <c r="B22" s="46"/>
      <c r="E22" s="34"/>
      <c r="F22" s="8"/>
      <c r="G22" s="34"/>
      <c r="H22" s="34"/>
      <c r="I22" s="34"/>
      <c r="J22" s="10"/>
      <c r="K22" s="46"/>
      <c r="L22" s="46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43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4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</row>
    <row r="23" spans="2:78" s="10" customFormat="1">
      <c r="B23" s="46"/>
      <c r="E23" s="34"/>
      <c r="F23" s="8"/>
      <c r="G23" s="34"/>
      <c r="H23" s="34"/>
      <c r="I23" s="34"/>
      <c r="K23" s="46"/>
      <c r="L23" s="46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3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4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</row>
    <row r="24" spans="2:78" s="10" customFormat="1">
      <c r="B24" s="46"/>
      <c r="E24" s="34"/>
      <c r="F24" s="8"/>
      <c r="G24" s="34"/>
      <c r="H24" s="34"/>
      <c r="I24" s="34"/>
      <c r="K24" s="46"/>
      <c r="L24" s="46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43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4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</row>
    <row r="25" spans="2:78" s="10" customFormat="1">
      <c r="B25" s="46"/>
      <c r="E25" s="34"/>
      <c r="F25" s="8"/>
      <c r="G25" s="34"/>
      <c r="H25" s="34"/>
      <c r="I25" s="34"/>
      <c r="K25" s="46"/>
      <c r="L25" s="46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43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4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</row>
    <row r="26" spans="2:78" s="10" customFormat="1">
      <c r="B26" s="46"/>
      <c r="E26" s="34"/>
      <c r="F26" s="8"/>
      <c r="G26" s="34"/>
      <c r="H26" s="34"/>
      <c r="I26" s="34"/>
      <c r="K26" s="46"/>
      <c r="L26" s="46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43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4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</row>
    <row r="27" spans="2:78">
      <c r="B27" s="46"/>
      <c r="E27" s="34"/>
      <c r="F27" s="8"/>
      <c r="G27" s="34"/>
      <c r="H27" s="34"/>
      <c r="I27" s="34"/>
      <c r="J27" s="10"/>
      <c r="K27" s="46"/>
      <c r="L27" s="46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43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4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</row>
    <row r="28" spans="2:78">
      <c r="B28" s="46"/>
      <c r="D28" s="34"/>
      <c r="E28" s="34"/>
      <c r="F28" s="8"/>
      <c r="G28" s="34"/>
      <c r="H28" s="34"/>
      <c r="I28" s="34"/>
      <c r="J28" s="10"/>
      <c r="K28" s="46"/>
      <c r="L28" s="46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3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4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</row>
    <row r="29" spans="2:78">
      <c r="B29" s="46"/>
      <c r="D29" s="34"/>
      <c r="E29" s="34"/>
      <c r="F29" s="8"/>
      <c r="G29" s="34"/>
      <c r="H29" s="34"/>
      <c r="I29" s="34"/>
      <c r="J29" s="10"/>
      <c r="K29" s="46"/>
      <c r="L29" s="46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43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4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</row>
    <row r="30" spans="2:78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8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8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I1:BD1"/>
    <mergeCell ref="BE1:BZ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H32"/>
  <sheetViews>
    <sheetView tabSelected="1" workbookViewId="0">
      <pane xSplit="2" ySplit="2" topLeftCell="D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/>
  <cols>
    <col min="1" max="1" width="2.42578125" customWidth="1"/>
    <col min="2" max="2" width="44.85546875" style="32" bestFit="1" customWidth="1"/>
    <col min="3" max="3" width="10.85546875" customWidth="1"/>
    <col min="4" max="4" width="13.85546875" style="34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4" ht="15" customHeight="1">
      <c r="B1" s="32" t="s">
        <v>0</v>
      </c>
      <c r="C1" s="55" t="s">
        <v>27</v>
      </c>
      <c r="D1" s="17"/>
      <c r="E1" s="54" t="s">
        <v>28</v>
      </c>
      <c r="F1" s="54"/>
      <c r="G1" s="54"/>
      <c r="H1" s="54"/>
      <c r="I1" s="54"/>
      <c r="J1" s="54"/>
      <c r="K1" s="54"/>
      <c r="L1" s="54" t="s">
        <v>29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2:34" s="2" customFormat="1" ht="35.25" customHeight="1">
      <c r="B2" s="29">
        <f>COUNTA(B3:B91)</f>
        <v>6</v>
      </c>
      <c r="C2" s="55"/>
      <c r="D2" s="33" t="s">
        <v>1</v>
      </c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35" t="s">
        <v>39</v>
      </c>
      <c r="AG2" s="39" t="s">
        <v>38</v>
      </c>
      <c r="AH2" s="45" t="s">
        <v>40</v>
      </c>
    </row>
    <row r="4" spans="2:34">
      <c r="B4" s="50" t="s">
        <v>41</v>
      </c>
      <c r="C4" t="str">
        <f>IF(((COUNTIF('Full Data'!$C:$C,Summary!B4))=(COUNT(E4:AH4))),(COUNTIF('Full Data'!$C:$C,Summary!B4)), "check")</f>
        <v>check</v>
      </c>
      <c r="D4" s="31">
        <f>INDEX('Full Data'!$E:$E,MATCH($B4,'Full Data'!$C:$C,0))</f>
        <v>40624.625</v>
      </c>
      <c r="E4">
        <f t="array" ref="E4">INDEX('Full Data'!$H:$H,MATCH($B4,IF('Full Data'!$G:$G=E$2,'Full Data'!$C:$C),0))</f>
        <v>7.69</v>
      </c>
      <c r="F4">
        <f t="array" ref="F4">INDEX('Full Data'!$H:$H,MATCH($B4,IF('Full Data'!$G:$G=F$2,'Full Data'!$C:$C),0))</f>
        <v>1.78</v>
      </c>
      <c r="G4">
        <f t="array" ref="G4">INDEX('Full Data'!$H:$H,MATCH($B4,IF('Full Data'!$G:$G=G$2,'Full Data'!$C:$C),0))</f>
        <v>0</v>
      </c>
      <c r="H4">
        <f t="array" ref="H4">INDEX('Full Data'!$H:$H,MATCH($B4,IF('Full Data'!$G:$G=H$2,'Full Data'!$C:$C),0))</f>
        <v>20.07</v>
      </c>
      <c r="I4">
        <f t="array" ref="I4">INDEX('Full Data'!$H:$H,MATCH($B4,IF('Full Data'!$G:$G=I$2,'Full Data'!$C:$C),0))</f>
        <v>265</v>
      </c>
      <c r="J4" t="e">
        <f t="array" ref="J4">INDEX('Full Data'!$H:$H,MATCH($B4,IF('Full Data'!$G:$G=J$2,'Full Data'!$C:$C),0))</f>
        <v>#N/A</v>
      </c>
      <c r="K4" t="e">
        <f t="array" ref="K4">INDEX('Full Data'!$H:$H,MATCH($B4,IF('Full Data'!$G:$G=K$2,'Full Data'!$C:$C),0))</f>
        <v>#N/A</v>
      </c>
      <c r="L4" t="e">
        <f t="array" ref="L4">INDEX('Full Data'!$H:$H,MATCH($B4,IF('Full Data'!$G:$G=L$2,'Full Data'!$C:$C),0))</f>
        <v>#N/A</v>
      </c>
      <c r="M4" t="e">
        <f t="array" ref="M4">INDEX('Full Data'!$H:$H,MATCH($B4,IF('Full Data'!$G:$G=M$2,'Full Data'!$C:$C),0))</f>
        <v>#N/A</v>
      </c>
      <c r="N4" t="e">
        <f t="array" ref="N4">INDEX('Full Data'!$H:$H,MATCH($B4,IF('Full Data'!$G:$G=N$2,'Full Data'!$C:$C),0))</f>
        <v>#N/A</v>
      </c>
      <c r="O4" t="e">
        <f t="array" ref="O4">INDEX('Full Data'!$H:$H,MATCH($B4,IF('Full Data'!$G:$G=O$2,'Full Data'!$C:$C),0))</f>
        <v>#N/A</v>
      </c>
      <c r="P4" t="e">
        <f t="array" ref="P4">INDEX('Full Data'!$H:$H,MATCH($B4,IF('Full Data'!$G:$G=P$2,'Full Data'!$C:$C),0))</f>
        <v>#N/A</v>
      </c>
      <c r="Q4">
        <f t="array" ref="Q4">INDEX('Full Data'!$H:$H,MATCH($B4,IF('Full Data'!$G:$G=Q$2,'Full Data'!$C:$C),0))</f>
        <v>0.34</v>
      </c>
      <c r="R4" t="e">
        <f t="array" ref="R4">INDEX('Full Data'!$H:$H,MATCH($B4,IF('Full Data'!$G:$G=R$2,'Full Data'!$C:$C),0))</f>
        <v>#N/A</v>
      </c>
      <c r="S4" t="e">
        <f t="array" ref="S4">INDEX('Full Data'!$H:$H,MATCH($B4,IF('Full Data'!$G:$G=S$2,'Full Data'!$C:$C),0))</f>
        <v>#N/A</v>
      </c>
      <c r="T4" t="e">
        <f t="array" ref="T4">INDEX('Full Data'!$H:$H,MATCH($B4,IF('Full Data'!$G:$G=T$2,'Full Data'!$C:$C),0))</f>
        <v>#N/A</v>
      </c>
      <c r="U4" t="e">
        <f t="array" ref="U4">INDEX('Full Data'!$H:$H,MATCH($B4,IF('Full Data'!$G:$G=U$2,'Full Data'!$C:$C),0))</f>
        <v>#N/A</v>
      </c>
      <c r="V4" t="e">
        <f t="array" ref="V4">INDEX('Full Data'!$H:$H,MATCH($B4,IF('Full Data'!$G:$G=V$2,'Full Data'!$C:$C),0))</f>
        <v>#N/A</v>
      </c>
      <c r="W4" t="e">
        <f t="array" ref="W4">INDEX('Full Data'!$H:$H,MATCH($B4,IF('Full Data'!$G:$G=W$2,'Full Data'!$C:$C),0))</f>
        <v>#N/A</v>
      </c>
      <c r="X4" t="e">
        <f t="array" ref="X4">INDEX('Full Data'!$H:$H,MATCH($B4,IF('Full Data'!$G:$G=X$2,'Full Data'!$C:$C),0))</f>
        <v>#N/A</v>
      </c>
      <c r="Y4" t="e">
        <f t="array" ref="Y4">INDEX('Full Data'!$H:$H,MATCH($B4,IF('Full Data'!$G:$G=Y$2,'Full Data'!$C:$C),0))</f>
        <v>#N/A</v>
      </c>
      <c r="Z4" t="e">
        <f t="array" ref="Z4">INDEX('Full Data'!$H:$H,MATCH($B4,IF('Full Data'!$G:$G=Z$2,'Full Data'!$C:$C),0))</f>
        <v>#N/A</v>
      </c>
      <c r="AA4" t="e">
        <f t="array" ref="AA4">INDEX('Full Data'!$H:$H,MATCH($B4,IF('Full Data'!$G:$G=AA$2,'Full Data'!$C:$C),0))</f>
        <v>#N/A</v>
      </c>
      <c r="AB4" t="e">
        <f t="array" ref="AB4">INDEX('Full Data'!$H:$H,MATCH($B4,IF('Full Data'!$G:$G=AB$2,'Full Data'!$C:$C),0))</f>
        <v>#N/A</v>
      </c>
      <c r="AC4" t="e">
        <f t="array" ref="AC4">INDEX('Full Data'!$H:$H,MATCH($B4,IF('Full Data'!$G:$G=AC$2,'Full Data'!$C:$C),0))</f>
        <v>#N/A</v>
      </c>
      <c r="AD4" s="14" t="e">
        <f t="array" ref="AD4">INDEX('Full Data'!$H:$H,MATCH($B4,IF('Full Data'!$G:$G=AD$2,'Full Data'!$C:$C),0))</f>
        <v>#N/A</v>
      </c>
      <c r="AE4" s="14" t="e">
        <f t="array" ref="AE4">INDEX('Full Data'!$H:$H,MATCH($B4,IF('Full Data'!$G:$G=AE$2,'Full Data'!$C:$C),0))</f>
        <v>#N/A</v>
      </c>
      <c r="AF4" s="38" t="e">
        <f t="array" ref="AF4">INDEX('Full Data'!$H:$H,MATCH($B4,IF('Full Data'!$G:$G=AF$2,'Full Data'!$C:$C),0))</f>
        <v>#N/A</v>
      </c>
      <c r="AG4" s="44" t="e">
        <f t="array" ref="AG4">INDEX('Full Data'!$H:$H,MATCH($B4,IF('Full Data'!$G:$G=AG$2,'Full Data'!$C:$C),0))</f>
        <v>#N/A</v>
      </c>
      <c r="AH4" s="46" t="e">
        <f t="array" ref="AH4">INDEX('Full Data'!$H:$H,MATCH($B4,IF('Full Data'!$G:$G=AH$2,'Full Data'!$C:$C),0))</f>
        <v>#N/A</v>
      </c>
    </row>
    <row r="5" spans="2:34">
      <c r="B5" s="50" t="s">
        <v>42</v>
      </c>
      <c r="C5" s="46" t="str">
        <f>IF(((COUNTIF('Full Data'!$C:$C,Summary!B5))=(COUNT(E5:AH5))),(COUNTIF('Full Data'!$C:$C,Summary!B5)), "check")</f>
        <v>check</v>
      </c>
      <c r="D5" s="31">
        <f t="array" ref="D5">INDEX('Full Data'!$E:$E,MATCH($B5,'Full Data'!$C:$C,0))</f>
        <v>40624.586805555555</v>
      </c>
      <c r="E5">
        <f t="array" ref="E5">INDEX('Full Data'!$H:$H,MATCH($B5,IF('Full Data'!$G:$G=E$2,'Full Data'!$C:$C),0))</f>
        <v>7.52</v>
      </c>
      <c r="F5">
        <f t="array" ref="F5">INDEX('Full Data'!$H:$H,MATCH($B5,IF('Full Data'!$G:$G=F$2,'Full Data'!$C:$C),0))</f>
        <v>0.76</v>
      </c>
      <c r="G5">
        <f t="array" ref="G5">INDEX('Full Data'!$H:$H,MATCH($B5,IF('Full Data'!$G:$G=G$2,'Full Data'!$C:$C),0))</f>
        <v>0</v>
      </c>
      <c r="H5">
        <f t="array" ref="H5">INDEX('Full Data'!$H:$H,MATCH($B5,IF('Full Data'!$G:$G=H$2,'Full Data'!$C:$C),0))</f>
        <v>21.37</v>
      </c>
      <c r="I5">
        <f t="array" ref="I5">INDEX('Full Data'!$H:$H,MATCH($B5,IF('Full Data'!$G:$G=I$2,'Full Data'!$C:$C),0))</f>
        <v>259</v>
      </c>
      <c r="J5" t="e">
        <f t="array" ref="J5">INDEX('Full Data'!$H:$H,MATCH($B5,IF('Full Data'!$G:$G=J$2,'Full Data'!$C:$C),0))</f>
        <v>#N/A</v>
      </c>
      <c r="K5" t="e">
        <f t="array" ref="K5">INDEX('Full Data'!$H:$H,MATCH($B5,IF('Full Data'!$G:$G=K$2,'Full Data'!$C:$C),0))</f>
        <v>#N/A</v>
      </c>
      <c r="L5" t="e">
        <f t="array" ref="L5">INDEX('Full Data'!$H:$H,MATCH($B5,IF('Full Data'!$G:$G=L$2,'Full Data'!$C:$C),0))</f>
        <v>#N/A</v>
      </c>
      <c r="M5" t="e">
        <f t="array" ref="M5">INDEX('Full Data'!$H:$H,MATCH($B5,IF('Full Data'!$G:$G=M$2,'Full Data'!$C:$C),0))</f>
        <v>#N/A</v>
      </c>
      <c r="N5" t="e">
        <f t="array" ref="N5">INDEX('Full Data'!$H:$H,MATCH($B5,IF('Full Data'!$G:$G=N$2,'Full Data'!$C:$C),0))</f>
        <v>#N/A</v>
      </c>
      <c r="O5" t="e">
        <f t="array" ref="O5">INDEX('Full Data'!$H:$H,MATCH($B5,IF('Full Data'!$G:$G=O$2,'Full Data'!$C:$C),0))</f>
        <v>#N/A</v>
      </c>
      <c r="P5" t="e">
        <f t="array" ref="P5">INDEX('Full Data'!$H:$H,MATCH($B5,IF('Full Data'!$G:$G=P$2,'Full Data'!$C:$C),0))</f>
        <v>#N/A</v>
      </c>
      <c r="Q5">
        <f t="array" ref="Q5">INDEX('Full Data'!$H:$H,MATCH($B5,IF('Full Data'!$G:$G=Q$2,'Full Data'!$C:$C),0))</f>
        <v>0.26</v>
      </c>
      <c r="R5" t="e">
        <f t="array" ref="R5">INDEX('Full Data'!$H:$H,MATCH($B5,IF('Full Data'!$G:$G=R$2,'Full Data'!$C:$C),0))</f>
        <v>#N/A</v>
      </c>
      <c r="S5" t="e">
        <f t="array" ref="S5">INDEX('Full Data'!$H:$H,MATCH($B5,IF('Full Data'!$G:$G=S$2,'Full Data'!$C:$C),0))</f>
        <v>#N/A</v>
      </c>
      <c r="T5" t="e">
        <f t="array" ref="T5">INDEX('Full Data'!$H:$H,MATCH($B5,IF('Full Data'!$G:$G=T$2,'Full Data'!$C:$C),0))</f>
        <v>#N/A</v>
      </c>
      <c r="U5" t="e">
        <f t="array" ref="U5">INDEX('Full Data'!$H:$H,MATCH($B5,IF('Full Data'!$G:$G=U$2,'Full Data'!$C:$C),0))</f>
        <v>#N/A</v>
      </c>
      <c r="V5" t="e">
        <f t="array" ref="V5">INDEX('Full Data'!$H:$H,MATCH($B5,IF('Full Data'!$G:$G=V$2,'Full Data'!$C:$C),0))</f>
        <v>#N/A</v>
      </c>
      <c r="W5" t="e">
        <f t="array" ref="W5">INDEX('Full Data'!$H:$H,MATCH($B5,IF('Full Data'!$G:$G=W$2,'Full Data'!$C:$C),0))</f>
        <v>#N/A</v>
      </c>
      <c r="X5" t="e">
        <f t="array" ref="X5">INDEX('Full Data'!$H:$H,MATCH($B5,IF('Full Data'!$G:$G=X$2,'Full Data'!$C:$C),0))</f>
        <v>#N/A</v>
      </c>
      <c r="Y5" t="e">
        <f t="array" ref="Y5">INDEX('Full Data'!$H:$H,MATCH($B5,IF('Full Data'!$G:$G=Y$2,'Full Data'!$C:$C),0))</f>
        <v>#N/A</v>
      </c>
      <c r="Z5" t="e">
        <f t="array" ref="Z5">INDEX('Full Data'!$H:$H,MATCH($B5,IF('Full Data'!$G:$G=Z$2,'Full Data'!$C:$C),0))</f>
        <v>#N/A</v>
      </c>
      <c r="AA5" t="e">
        <f t="array" ref="AA5">INDEX('Full Data'!$H:$H,MATCH($B5,IF('Full Data'!$G:$G=AA$2,'Full Data'!$C:$C),0))</f>
        <v>#N/A</v>
      </c>
      <c r="AB5" t="e">
        <f t="array" ref="AB5">INDEX('Full Data'!$H:$H,MATCH($B5,IF('Full Data'!$G:$G=AB$2,'Full Data'!$C:$C),0))</f>
        <v>#N/A</v>
      </c>
      <c r="AC5" t="e">
        <f t="array" ref="AC5">INDEX('Full Data'!$H:$H,MATCH($B5,IF('Full Data'!$G:$G=AC$2,'Full Data'!$C:$C),0))</f>
        <v>#N/A</v>
      </c>
      <c r="AD5" s="14" t="e">
        <f t="array" ref="AD5">INDEX('Full Data'!$H:$H,MATCH($B5,IF('Full Data'!$G:$G=AD$2,'Full Data'!$C:$C),0))</f>
        <v>#N/A</v>
      </c>
      <c r="AE5" s="14" t="e">
        <f t="array" ref="AE5">INDEX('Full Data'!$H:$H,MATCH($B5,IF('Full Data'!$G:$G=AE$2,'Full Data'!$C:$C),0))</f>
        <v>#N/A</v>
      </c>
      <c r="AF5" s="38" t="e">
        <f t="array" ref="AF5">INDEX('Full Data'!$H:$H,MATCH($B5,IF('Full Data'!$G:$G=AF$2,'Full Data'!$C:$C),0))</f>
        <v>#N/A</v>
      </c>
      <c r="AG5" s="44" t="e">
        <f t="array" ref="AG5">INDEX('Full Data'!$H:$H,MATCH($B5,IF('Full Data'!$G:$G=AG$2,'Full Data'!$C:$C),0))</f>
        <v>#N/A</v>
      </c>
      <c r="AH5" s="46" t="e">
        <f t="array" ref="AH5">INDEX('Full Data'!$H:$H,MATCH($B5,IF('Full Data'!$G:$G=AH$2,'Full Data'!$C:$C),0))</f>
        <v>#N/A</v>
      </c>
    </row>
    <row r="6" spans="2:34">
      <c r="B6" s="50" t="s">
        <v>43</v>
      </c>
      <c r="C6" s="46" t="str">
        <f>IF(((COUNTIF('Full Data'!$C:$C,Summary!B6))=(COUNT(E6:AH6))),(COUNTIF('Full Data'!$C:$C,Summary!B6)), "check")</f>
        <v>check</v>
      </c>
      <c r="D6" s="31">
        <f t="array" ref="D6">INDEX('Full Data'!$E:$E,MATCH($B6,'Full Data'!$C:$C,0))</f>
        <v>40624.663194444445</v>
      </c>
      <c r="E6">
        <f t="array" ref="E6">INDEX('Full Data'!$H:$H,MATCH($B6,IF('Full Data'!$G:$G=E$2,'Full Data'!$C:$C),0))</f>
        <v>7.61</v>
      </c>
      <c r="F6">
        <f t="array" ref="F6">INDEX('Full Data'!$H:$H,MATCH($B6,IF('Full Data'!$G:$G=F$2,'Full Data'!$C:$C),0))</f>
        <v>0.97</v>
      </c>
      <c r="G6">
        <f t="array" ref="G6">INDEX('Full Data'!$H:$H,MATCH($B6,IF('Full Data'!$G:$G=G$2,'Full Data'!$C:$C),0))</f>
        <v>0</v>
      </c>
      <c r="H6">
        <f t="array" ref="H6">INDEX('Full Data'!$H:$H,MATCH($B6,IF('Full Data'!$G:$G=H$2,'Full Data'!$C:$C),0))</f>
        <v>20.18</v>
      </c>
      <c r="I6">
        <f t="array" ref="I6">INDEX('Full Data'!$H:$H,MATCH($B6,IF('Full Data'!$G:$G=I$2,'Full Data'!$C:$C),0))</f>
        <v>261</v>
      </c>
      <c r="J6" t="e">
        <f t="array" ref="J6">INDEX('Full Data'!$H:$H,MATCH($B6,IF('Full Data'!$G:$G=J$2,'Full Data'!$C:$C),0))</f>
        <v>#N/A</v>
      </c>
      <c r="K6" t="e">
        <f t="array" ref="K6">INDEX('Full Data'!$H:$H,MATCH($B6,IF('Full Data'!$G:$G=K$2,'Full Data'!$C:$C),0))</f>
        <v>#N/A</v>
      </c>
      <c r="L6" t="e">
        <f t="array" ref="L6">INDEX('Full Data'!$H:$H,MATCH($B6,IF('Full Data'!$G:$G=L$2,'Full Data'!$C:$C),0))</f>
        <v>#N/A</v>
      </c>
      <c r="M6" t="e">
        <f t="array" ref="M6">INDEX('Full Data'!$H:$H,MATCH($B6,IF('Full Data'!$G:$G=M$2,'Full Data'!$C:$C),0))</f>
        <v>#N/A</v>
      </c>
      <c r="N6" t="e">
        <f t="array" ref="N6">INDEX('Full Data'!$H:$H,MATCH($B6,IF('Full Data'!$G:$G=N$2,'Full Data'!$C:$C),0))</f>
        <v>#N/A</v>
      </c>
      <c r="O6" t="e">
        <f t="array" ref="O6">INDEX('Full Data'!$H:$H,MATCH($B6,IF('Full Data'!$G:$G=O$2,'Full Data'!$C:$C),0))</f>
        <v>#N/A</v>
      </c>
      <c r="P6" t="e">
        <f t="array" ref="P6">INDEX('Full Data'!$H:$H,MATCH($B6,IF('Full Data'!$G:$G=P$2,'Full Data'!$C:$C),0))</f>
        <v>#N/A</v>
      </c>
      <c r="Q6">
        <f t="array" ref="Q6">INDEX('Full Data'!$H:$H,MATCH($B6,IF('Full Data'!$G:$G=Q$2,'Full Data'!$C:$C),0))</f>
        <v>0.24</v>
      </c>
      <c r="R6" t="e">
        <f t="array" ref="R6">INDEX('Full Data'!$H:$H,MATCH($B6,IF('Full Data'!$G:$G=R$2,'Full Data'!$C:$C),0))</f>
        <v>#N/A</v>
      </c>
      <c r="S6" t="e">
        <f t="array" ref="S6">INDEX('Full Data'!$H:$H,MATCH($B6,IF('Full Data'!$G:$G=S$2,'Full Data'!$C:$C),0))</f>
        <v>#N/A</v>
      </c>
      <c r="T6" t="e">
        <f t="array" ref="T6">INDEX('Full Data'!$H:$H,MATCH($B6,IF('Full Data'!$G:$G=T$2,'Full Data'!$C:$C),0))</f>
        <v>#N/A</v>
      </c>
      <c r="U6" t="e">
        <f t="array" ref="U6">INDEX('Full Data'!$H:$H,MATCH($B6,IF('Full Data'!$G:$G=U$2,'Full Data'!$C:$C),0))</f>
        <v>#N/A</v>
      </c>
      <c r="V6" t="e">
        <f t="array" ref="V6">INDEX('Full Data'!$H:$H,MATCH($B6,IF('Full Data'!$G:$G=V$2,'Full Data'!$C:$C),0))</f>
        <v>#N/A</v>
      </c>
      <c r="W6" t="e">
        <f t="array" ref="W6">INDEX('Full Data'!$H:$H,MATCH($B6,IF('Full Data'!$G:$G=W$2,'Full Data'!$C:$C),0))</f>
        <v>#N/A</v>
      </c>
      <c r="X6" t="e">
        <f t="array" ref="X6">INDEX('Full Data'!$H:$H,MATCH($B6,IF('Full Data'!$G:$G=X$2,'Full Data'!$C:$C),0))</f>
        <v>#N/A</v>
      </c>
      <c r="Y6" t="e">
        <f t="array" ref="Y6">INDEX('Full Data'!$H:$H,MATCH($B6,IF('Full Data'!$G:$G=Y$2,'Full Data'!$C:$C),0))</f>
        <v>#N/A</v>
      </c>
      <c r="Z6" t="e">
        <f t="array" ref="Z6">INDEX('Full Data'!$H:$H,MATCH($B6,IF('Full Data'!$G:$G=Z$2,'Full Data'!$C:$C),0))</f>
        <v>#N/A</v>
      </c>
      <c r="AA6" t="e">
        <f t="array" ref="AA6">INDEX('Full Data'!$H:$H,MATCH($B6,IF('Full Data'!$G:$G=AA$2,'Full Data'!$C:$C),0))</f>
        <v>#N/A</v>
      </c>
      <c r="AB6" t="e">
        <f t="array" ref="AB6">INDEX('Full Data'!$H:$H,MATCH($B6,IF('Full Data'!$G:$G=AB$2,'Full Data'!$C:$C),0))</f>
        <v>#N/A</v>
      </c>
      <c r="AC6" t="e">
        <f t="array" ref="AC6">INDEX('Full Data'!$H:$H,MATCH($B6,IF('Full Data'!$G:$G=AC$2,'Full Data'!$C:$C),0))</f>
        <v>#N/A</v>
      </c>
      <c r="AD6" s="14" t="e">
        <f t="array" ref="AD6">INDEX('Full Data'!$H:$H,MATCH($B6,IF('Full Data'!$G:$G=AD$2,'Full Data'!$C:$C),0))</f>
        <v>#N/A</v>
      </c>
      <c r="AE6" s="14" t="e">
        <f t="array" ref="AE6">INDEX('Full Data'!$H:$H,MATCH($B6,IF('Full Data'!$G:$G=AE$2,'Full Data'!$C:$C),0))</f>
        <v>#N/A</v>
      </c>
      <c r="AF6" s="38" t="e">
        <f t="array" ref="AF6">INDEX('Full Data'!$H:$H,MATCH($B6,IF('Full Data'!$G:$G=AF$2,'Full Data'!$C:$C),0))</f>
        <v>#N/A</v>
      </c>
      <c r="AG6" s="44" t="e">
        <f t="array" ref="AG6">INDEX('Full Data'!$H:$H,MATCH($B6,IF('Full Data'!$G:$G=AG$2,'Full Data'!$C:$C),0))</f>
        <v>#N/A</v>
      </c>
      <c r="AH6" s="46" t="e">
        <f t="array" ref="AH6">INDEX('Full Data'!$H:$H,MATCH($B6,IF('Full Data'!$G:$G=AH$2,'Full Data'!$C:$C),0))</f>
        <v>#N/A</v>
      </c>
    </row>
    <row r="7" spans="2:34">
      <c r="B7" s="50" t="s">
        <v>44</v>
      </c>
      <c r="C7" s="46" t="str">
        <f>IF(((COUNTIF('Full Data'!$C:$C,Summary!B7))=(COUNT(E7:AH7))),(COUNTIF('Full Data'!$C:$C,Summary!B7)), "check")</f>
        <v>check</v>
      </c>
      <c r="D7" s="31">
        <f t="array" ref="D7">INDEX('Full Data'!$E:$E,MATCH($B7,'Full Data'!$C:$C,0))</f>
        <v>40624.552083333336</v>
      </c>
      <c r="E7">
        <f t="array" ref="E7">INDEX('Full Data'!$H:$H,MATCH($B7,IF('Full Data'!$G:$G=E$2,'Full Data'!$C:$C),0))</f>
        <v>7.55</v>
      </c>
      <c r="F7">
        <f t="array" ref="F7">INDEX('Full Data'!$H:$H,MATCH($B7,IF('Full Data'!$G:$G=F$2,'Full Data'!$C:$C),0))</f>
        <v>0.65</v>
      </c>
      <c r="G7">
        <f t="array" ref="G7">INDEX('Full Data'!$H:$H,MATCH($B7,IF('Full Data'!$G:$G=G$2,'Full Data'!$C:$C),0))</f>
        <v>0</v>
      </c>
      <c r="H7">
        <f t="array" ref="H7">INDEX('Full Data'!$H:$H,MATCH($B7,IF('Full Data'!$G:$G=H$2,'Full Data'!$C:$C),0))</f>
        <v>20.09</v>
      </c>
      <c r="I7">
        <f t="array" ref="I7">INDEX('Full Data'!$H:$H,MATCH($B7,IF('Full Data'!$G:$G=I$2,'Full Data'!$C:$C),0))</f>
        <v>259</v>
      </c>
      <c r="J7" t="e">
        <f t="array" ref="J7">INDEX('Full Data'!$H:$H,MATCH($B7,IF('Full Data'!$G:$G=J$2,'Full Data'!$C:$C),0))</f>
        <v>#N/A</v>
      </c>
      <c r="K7" t="e">
        <f t="array" ref="K7">INDEX('Full Data'!$H:$H,MATCH($B7,IF('Full Data'!$G:$G=K$2,'Full Data'!$C:$C),0))</f>
        <v>#N/A</v>
      </c>
      <c r="L7" t="e">
        <f t="array" ref="L7">INDEX('Full Data'!$H:$H,MATCH($B7,IF('Full Data'!$G:$G=L$2,'Full Data'!$C:$C),0))</f>
        <v>#N/A</v>
      </c>
      <c r="M7" t="e">
        <f t="array" ref="M7">INDEX('Full Data'!$H:$H,MATCH($B7,IF('Full Data'!$G:$G=M$2,'Full Data'!$C:$C),0))</f>
        <v>#N/A</v>
      </c>
      <c r="N7" t="e">
        <f t="array" ref="N7">INDEX('Full Data'!$H:$H,MATCH($B7,IF('Full Data'!$G:$G=N$2,'Full Data'!$C:$C),0))</f>
        <v>#N/A</v>
      </c>
      <c r="O7" t="e">
        <f t="array" ref="O7">INDEX('Full Data'!$H:$H,MATCH($B7,IF('Full Data'!$G:$G=O$2,'Full Data'!$C:$C),0))</f>
        <v>#N/A</v>
      </c>
      <c r="P7" t="e">
        <f t="array" ref="P7">INDEX('Full Data'!$H:$H,MATCH($B7,IF('Full Data'!$G:$G=P$2,'Full Data'!$C:$C),0))</f>
        <v>#N/A</v>
      </c>
      <c r="Q7">
        <f t="array" ref="Q7">INDEX('Full Data'!$H:$H,MATCH($B7,IF('Full Data'!$G:$G=Q$2,'Full Data'!$C:$C),0))</f>
        <v>0.25</v>
      </c>
      <c r="R7" t="e">
        <f t="array" ref="R7">INDEX('Full Data'!$H:$H,MATCH($B7,IF('Full Data'!$G:$G=R$2,'Full Data'!$C:$C),0))</f>
        <v>#N/A</v>
      </c>
      <c r="S7" t="e">
        <f t="array" ref="S7">INDEX('Full Data'!$H:$H,MATCH($B7,IF('Full Data'!$G:$G=S$2,'Full Data'!$C:$C),0))</f>
        <v>#N/A</v>
      </c>
      <c r="T7" t="e">
        <f t="array" ref="T7">INDEX('Full Data'!$H:$H,MATCH($B7,IF('Full Data'!$G:$G=T$2,'Full Data'!$C:$C),0))</f>
        <v>#N/A</v>
      </c>
      <c r="U7" t="e">
        <f t="array" ref="U7">INDEX('Full Data'!$H:$H,MATCH($B7,IF('Full Data'!$G:$G=U$2,'Full Data'!$C:$C),0))</f>
        <v>#N/A</v>
      </c>
      <c r="V7" t="e">
        <f t="array" ref="V7">INDEX('Full Data'!$H:$H,MATCH($B7,IF('Full Data'!$G:$G=V$2,'Full Data'!$C:$C),0))</f>
        <v>#N/A</v>
      </c>
      <c r="W7" t="e">
        <f t="array" ref="W7">INDEX('Full Data'!$H:$H,MATCH($B7,IF('Full Data'!$G:$G=W$2,'Full Data'!$C:$C),0))</f>
        <v>#N/A</v>
      </c>
      <c r="X7" t="e">
        <f t="array" ref="X7">INDEX('Full Data'!$H:$H,MATCH($B7,IF('Full Data'!$G:$G=X$2,'Full Data'!$C:$C),0))</f>
        <v>#N/A</v>
      </c>
      <c r="Y7" t="e">
        <f t="array" ref="Y7">INDEX('Full Data'!$H:$H,MATCH($B7,IF('Full Data'!$G:$G=Y$2,'Full Data'!$C:$C),0))</f>
        <v>#N/A</v>
      </c>
      <c r="Z7" t="e">
        <f t="array" ref="Z7">INDEX('Full Data'!$H:$H,MATCH($B7,IF('Full Data'!$G:$G=Z$2,'Full Data'!$C:$C),0))</f>
        <v>#N/A</v>
      </c>
      <c r="AA7" t="e">
        <f t="array" ref="AA7">INDEX('Full Data'!$H:$H,MATCH($B7,IF('Full Data'!$G:$G=AA$2,'Full Data'!$C:$C),0))</f>
        <v>#N/A</v>
      </c>
      <c r="AB7" t="e">
        <f t="array" ref="AB7">INDEX('Full Data'!$H:$H,MATCH($B7,IF('Full Data'!$G:$G=AB$2,'Full Data'!$C:$C),0))</f>
        <v>#N/A</v>
      </c>
      <c r="AC7" t="e">
        <f t="array" ref="AC7">INDEX('Full Data'!$H:$H,MATCH($B7,IF('Full Data'!$G:$G=AC$2,'Full Data'!$C:$C),0))</f>
        <v>#N/A</v>
      </c>
      <c r="AD7" s="14" t="e">
        <f t="array" ref="AD7">INDEX('Full Data'!$H:$H,MATCH($B7,IF('Full Data'!$G:$G=AD$2,'Full Data'!$C:$C),0))</f>
        <v>#N/A</v>
      </c>
      <c r="AE7" s="14" t="e">
        <f t="array" ref="AE7">INDEX('Full Data'!$H:$H,MATCH($B7,IF('Full Data'!$G:$G=AE$2,'Full Data'!$C:$C),0))</f>
        <v>#N/A</v>
      </c>
      <c r="AF7" s="38" t="e">
        <f t="array" ref="AF7">INDEX('Full Data'!$H:$H,MATCH($B7,IF('Full Data'!$G:$G=AF$2,'Full Data'!$C:$C),0))</f>
        <v>#N/A</v>
      </c>
      <c r="AG7" s="44" t="e">
        <f t="array" ref="AG7">INDEX('Full Data'!$H:$H,MATCH($B7,IF('Full Data'!$G:$G=AG$2,'Full Data'!$C:$C),0))</f>
        <v>#N/A</v>
      </c>
      <c r="AH7" s="46" t="e">
        <f t="array" ref="AH7">INDEX('Full Data'!$H:$H,MATCH($B7,IF('Full Data'!$G:$G=AH$2,'Full Data'!$C:$C),0))</f>
        <v>#N/A</v>
      </c>
    </row>
    <row r="8" spans="2:34">
      <c r="B8" s="50" t="s">
        <v>45</v>
      </c>
      <c r="C8" s="46" t="str">
        <f>IF(((COUNTIF('Full Data'!$C:$C,Summary!B8))=(COUNT(E8:AH8))),(COUNTIF('Full Data'!$C:$C,Summary!B8)), "check")</f>
        <v>check</v>
      </c>
      <c r="D8" s="31">
        <f t="array" ref="D8">INDEX('Full Data'!$E:$E,MATCH($B8,'Full Data'!$C:$C,0))</f>
        <v>40624.53125</v>
      </c>
      <c r="E8">
        <f t="array" ref="E8">INDEX('Full Data'!$H:$H,MATCH($B8,IF('Full Data'!$G:$G=E$2,'Full Data'!$C:$C),0))</f>
        <v>7.56</v>
      </c>
      <c r="F8">
        <f t="array" ref="F8">INDEX('Full Data'!$H:$H,MATCH($B8,IF('Full Data'!$G:$G=F$2,'Full Data'!$C:$C),0))</f>
        <v>0.68</v>
      </c>
      <c r="G8">
        <f t="array" ref="G8">INDEX('Full Data'!$H:$H,MATCH($B8,IF('Full Data'!$G:$G=G$2,'Full Data'!$C:$C),0))</f>
        <v>0</v>
      </c>
      <c r="H8">
        <f t="array" ref="H8">INDEX('Full Data'!$H:$H,MATCH($B8,IF('Full Data'!$G:$G=H$2,'Full Data'!$C:$C),0))</f>
        <v>20.03</v>
      </c>
      <c r="I8">
        <f t="array" ref="I8">INDEX('Full Data'!$H:$H,MATCH($B8,IF('Full Data'!$G:$G=I$2,'Full Data'!$C:$C),0))</f>
        <v>260</v>
      </c>
      <c r="J8" t="e">
        <f t="array" ref="J8">INDEX('Full Data'!$H:$H,MATCH($B8,IF('Full Data'!$G:$G=J$2,'Full Data'!$C:$C),0))</f>
        <v>#N/A</v>
      </c>
      <c r="K8" t="e">
        <f t="array" ref="K8">INDEX('Full Data'!$H:$H,MATCH($B8,IF('Full Data'!$G:$G=K$2,'Full Data'!$C:$C),0))</f>
        <v>#N/A</v>
      </c>
      <c r="L8" t="e">
        <f t="array" ref="L8">INDEX('Full Data'!$H:$H,MATCH($B8,IF('Full Data'!$G:$G=L$2,'Full Data'!$C:$C),0))</f>
        <v>#N/A</v>
      </c>
      <c r="M8" t="e">
        <f t="array" ref="M8">INDEX('Full Data'!$H:$H,MATCH($B8,IF('Full Data'!$G:$G=M$2,'Full Data'!$C:$C),0))</f>
        <v>#N/A</v>
      </c>
      <c r="N8" t="e">
        <f t="array" ref="N8">INDEX('Full Data'!$H:$H,MATCH($B8,IF('Full Data'!$G:$G=N$2,'Full Data'!$C:$C),0))</f>
        <v>#N/A</v>
      </c>
      <c r="O8" t="e">
        <f t="array" ref="O8">INDEX('Full Data'!$H:$H,MATCH($B8,IF('Full Data'!$G:$G=O$2,'Full Data'!$C:$C),0))</f>
        <v>#N/A</v>
      </c>
      <c r="P8" t="e">
        <f t="array" ref="P8">INDEX('Full Data'!$H:$H,MATCH($B8,IF('Full Data'!$G:$G=P$2,'Full Data'!$C:$C),0))</f>
        <v>#N/A</v>
      </c>
      <c r="Q8">
        <f t="array" ref="Q8">INDEX('Full Data'!$H:$H,MATCH($B8,IF('Full Data'!$G:$G=Q$2,'Full Data'!$C:$C),0))</f>
        <v>0.24</v>
      </c>
      <c r="R8" t="e">
        <f t="array" ref="R8">INDEX('Full Data'!$H:$H,MATCH($B8,IF('Full Data'!$G:$G=R$2,'Full Data'!$C:$C),0))</f>
        <v>#N/A</v>
      </c>
      <c r="S8" t="e">
        <f t="array" ref="S8">INDEX('Full Data'!$H:$H,MATCH($B8,IF('Full Data'!$G:$G=S$2,'Full Data'!$C:$C),0))</f>
        <v>#N/A</v>
      </c>
      <c r="T8" t="e">
        <f t="array" ref="T8">INDEX('Full Data'!$H:$H,MATCH($B8,IF('Full Data'!$G:$G=T$2,'Full Data'!$C:$C),0))</f>
        <v>#N/A</v>
      </c>
      <c r="U8" t="e">
        <f t="array" ref="U8">INDEX('Full Data'!$H:$H,MATCH($B8,IF('Full Data'!$G:$G=U$2,'Full Data'!$C:$C),0))</f>
        <v>#N/A</v>
      </c>
      <c r="V8" t="e">
        <f t="array" ref="V8">INDEX('Full Data'!$H:$H,MATCH($B8,IF('Full Data'!$G:$G=V$2,'Full Data'!$C:$C),0))</f>
        <v>#N/A</v>
      </c>
      <c r="W8" t="e">
        <f t="array" ref="W8">INDEX('Full Data'!$H:$H,MATCH($B8,IF('Full Data'!$G:$G=W$2,'Full Data'!$C:$C),0))</f>
        <v>#N/A</v>
      </c>
      <c r="X8" t="e">
        <f t="array" ref="X8">INDEX('Full Data'!$H:$H,MATCH($B8,IF('Full Data'!$G:$G=X$2,'Full Data'!$C:$C),0))</f>
        <v>#N/A</v>
      </c>
      <c r="Y8" t="e">
        <f t="array" ref="Y8">INDEX('Full Data'!$H:$H,MATCH($B8,IF('Full Data'!$G:$G=Y$2,'Full Data'!$C:$C),0))</f>
        <v>#N/A</v>
      </c>
      <c r="Z8" t="e">
        <f t="array" ref="Z8">INDEX('Full Data'!$H:$H,MATCH($B8,IF('Full Data'!$G:$G=Z$2,'Full Data'!$C:$C),0))</f>
        <v>#N/A</v>
      </c>
      <c r="AA8" t="e">
        <f t="array" ref="AA8">INDEX('Full Data'!$H:$H,MATCH($B8,IF('Full Data'!$G:$G=AA$2,'Full Data'!$C:$C),0))</f>
        <v>#N/A</v>
      </c>
      <c r="AB8" t="e">
        <f t="array" ref="AB8">INDEX('Full Data'!$H:$H,MATCH($B8,IF('Full Data'!$G:$G=AB$2,'Full Data'!$C:$C),0))</f>
        <v>#N/A</v>
      </c>
      <c r="AC8" t="e">
        <f t="array" ref="AC8">INDEX('Full Data'!$H:$H,MATCH($B8,IF('Full Data'!$G:$G=AC$2,'Full Data'!$C:$C),0))</f>
        <v>#N/A</v>
      </c>
      <c r="AD8" s="14" t="e">
        <f t="array" ref="AD8">INDEX('Full Data'!$H:$H,MATCH($B8,IF('Full Data'!$G:$G=AD$2,'Full Data'!$C:$C),0))</f>
        <v>#N/A</v>
      </c>
      <c r="AE8" s="14" t="e">
        <f t="array" ref="AE8">INDEX('Full Data'!$H:$H,MATCH($B8,IF('Full Data'!$G:$G=AE$2,'Full Data'!$C:$C),0))</f>
        <v>#N/A</v>
      </c>
      <c r="AF8" s="38" t="e">
        <f t="array" ref="AF8">INDEX('Full Data'!$H:$H,MATCH($B8,IF('Full Data'!$G:$G=AF$2,'Full Data'!$C:$C),0))</f>
        <v>#N/A</v>
      </c>
      <c r="AG8" s="44" t="e">
        <f t="array" ref="AG8">INDEX('Full Data'!$H:$H,MATCH($B8,IF('Full Data'!$G:$G=AG$2,'Full Data'!$C:$C),0))</f>
        <v>#N/A</v>
      </c>
      <c r="AH8" s="46" t="e">
        <f t="array" ref="AH8">INDEX('Full Data'!$H:$H,MATCH($B8,IF('Full Data'!$G:$G=AH$2,'Full Data'!$C:$C),0))</f>
        <v>#N/A</v>
      </c>
    </row>
    <row r="9" spans="2:34">
      <c r="B9" s="50" t="s">
        <v>46</v>
      </c>
      <c r="C9" s="46" t="str">
        <f>IF(((COUNTIF('Full Data'!$C:$C,Summary!B9))=(COUNT(E9:AH9))),(COUNTIF('Full Data'!$C:$C,Summary!B9)), "check")</f>
        <v>check</v>
      </c>
      <c r="D9" s="31">
        <f t="array" ref="D9">INDEX('Full Data'!$E:$E,MATCH($B9,'Full Data'!$C:$C,0))</f>
        <v>40624.6875</v>
      </c>
      <c r="E9">
        <f t="array" ref="E9">INDEX('Full Data'!$H:$H,MATCH($B9,IF('Full Data'!$G:$G=E$2,'Full Data'!$C:$C),0))</f>
        <v>7.59</v>
      </c>
      <c r="F9">
        <f t="array" ref="F9">INDEX('Full Data'!$H:$H,MATCH($B9,IF('Full Data'!$G:$G=F$2,'Full Data'!$C:$C),0))</f>
        <v>1.32</v>
      </c>
      <c r="G9">
        <f t="array" ref="G9">INDEX('Full Data'!$H:$H,MATCH($B9,IF('Full Data'!$G:$G=G$2,'Full Data'!$C:$C),0))</f>
        <v>0</v>
      </c>
      <c r="H9">
        <f t="array" ref="H9">INDEX('Full Data'!$H:$H,MATCH($B9,IF('Full Data'!$G:$G=H$2,'Full Data'!$C:$C),0))</f>
        <v>20.21</v>
      </c>
      <c r="I9">
        <f t="array" ref="I9">INDEX('Full Data'!$H:$H,MATCH($B9,IF('Full Data'!$G:$G=I$2,'Full Data'!$C:$C),0))</f>
        <v>260</v>
      </c>
      <c r="J9" t="e">
        <f t="array" ref="J9">INDEX('Full Data'!$H:$H,MATCH($B9,IF('Full Data'!$G:$G=J$2,'Full Data'!$C:$C),0))</f>
        <v>#N/A</v>
      </c>
      <c r="K9" t="e">
        <f t="array" ref="K9">INDEX('Full Data'!$H:$H,MATCH($B9,IF('Full Data'!$G:$G=K$2,'Full Data'!$C:$C),0))</f>
        <v>#N/A</v>
      </c>
      <c r="L9" t="e">
        <f t="array" ref="L9">INDEX('Full Data'!$H:$H,MATCH($B9,IF('Full Data'!$G:$G=L$2,'Full Data'!$C:$C),0))</f>
        <v>#N/A</v>
      </c>
      <c r="M9" t="e">
        <f t="array" ref="M9">INDEX('Full Data'!$H:$H,MATCH($B9,IF('Full Data'!$G:$G=M$2,'Full Data'!$C:$C),0))</f>
        <v>#N/A</v>
      </c>
      <c r="N9" t="e">
        <f t="array" ref="N9">INDEX('Full Data'!$H:$H,MATCH($B9,IF('Full Data'!$G:$G=N$2,'Full Data'!$C:$C),0))</f>
        <v>#N/A</v>
      </c>
      <c r="O9" t="e">
        <f t="array" ref="O9">INDEX('Full Data'!$H:$H,MATCH($B9,IF('Full Data'!$G:$G=O$2,'Full Data'!$C:$C),0))</f>
        <v>#N/A</v>
      </c>
      <c r="P9" t="e">
        <f t="array" ref="P9">INDEX('Full Data'!$H:$H,MATCH($B9,IF('Full Data'!$G:$G=P$2,'Full Data'!$C:$C),0))</f>
        <v>#N/A</v>
      </c>
      <c r="Q9">
        <f t="array" ref="Q9">INDEX('Full Data'!$H:$H,MATCH($B9,IF('Full Data'!$G:$G=Q$2,'Full Data'!$C:$C),0))</f>
        <v>0.23</v>
      </c>
      <c r="R9" t="e">
        <f t="array" ref="R9">INDEX('Full Data'!$H:$H,MATCH($B9,IF('Full Data'!$G:$G=R$2,'Full Data'!$C:$C),0))</f>
        <v>#N/A</v>
      </c>
      <c r="S9" t="e">
        <f t="array" ref="S9">INDEX('Full Data'!$H:$H,MATCH($B9,IF('Full Data'!$G:$G=S$2,'Full Data'!$C:$C),0))</f>
        <v>#N/A</v>
      </c>
      <c r="T9" t="e">
        <f t="array" ref="T9">INDEX('Full Data'!$H:$H,MATCH($B9,IF('Full Data'!$G:$G=T$2,'Full Data'!$C:$C),0))</f>
        <v>#N/A</v>
      </c>
      <c r="U9" t="e">
        <f t="array" ref="U9">INDEX('Full Data'!$H:$H,MATCH($B9,IF('Full Data'!$G:$G=U$2,'Full Data'!$C:$C),0))</f>
        <v>#N/A</v>
      </c>
      <c r="V9" t="e">
        <f t="array" ref="V9">INDEX('Full Data'!$H:$H,MATCH($B9,IF('Full Data'!$G:$G=V$2,'Full Data'!$C:$C),0))</f>
        <v>#N/A</v>
      </c>
      <c r="W9" t="e">
        <f t="array" ref="W9">INDEX('Full Data'!$H:$H,MATCH($B9,IF('Full Data'!$G:$G=W$2,'Full Data'!$C:$C),0))</f>
        <v>#N/A</v>
      </c>
      <c r="X9" t="e">
        <f t="array" ref="X9">INDEX('Full Data'!$H:$H,MATCH($B9,IF('Full Data'!$G:$G=X$2,'Full Data'!$C:$C),0))</f>
        <v>#N/A</v>
      </c>
      <c r="Y9" t="e">
        <f t="array" ref="Y9">INDEX('Full Data'!$H:$H,MATCH($B9,IF('Full Data'!$G:$G=Y$2,'Full Data'!$C:$C),0))</f>
        <v>#N/A</v>
      </c>
      <c r="Z9" t="e">
        <f t="array" ref="Z9">INDEX('Full Data'!$H:$H,MATCH($B9,IF('Full Data'!$G:$G=Z$2,'Full Data'!$C:$C),0))</f>
        <v>#N/A</v>
      </c>
      <c r="AA9" t="e">
        <f t="array" ref="AA9">INDEX('Full Data'!$H:$H,MATCH($B9,IF('Full Data'!$G:$G=AA$2,'Full Data'!$C:$C),0))</f>
        <v>#N/A</v>
      </c>
      <c r="AB9" t="e">
        <f t="array" ref="AB9">INDEX('Full Data'!$H:$H,MATCH($B9,IF('Full Data'!$G:$G=AB$2,'Full Data'!$C:$C),0))</f>
        <v>#N/A</v>
      </c>
      <c r="AC9" t="e">
        <f t="array" ref="AC9">INDEX('Full Data'!$H:$H,MATCH($B9,IF('Full Data'!$G:$G=AC$2,'Full Data'!$C:$C),0))</f>
        <v>#N/A</v>
      </c>
      <c r="AD9" s="14" t="e">
        <f t="array" ref="AD9">INDEX('Full Data'!$H:$H,MATCH($B9,IF('Full Data'!$G:$G=AD$2,'Full Data'!$C:$C),0))</f>
        <v>#N/A</v>
      </c>
      <c r="AE9" s="14" t="e">
        <f t="array" ref="AE9">INDEX('Full Data'!$H:$H,MATCH($B9,IF('Full Data'!$G:$G=AE$2,'Full Data'!$C:$C),0))</f>
        <v>#N/A</v>
      </c>
      <c r="AF9" s="38" t="e">
        <f t="array" ref="AF9">INDEX('Full Data'!$H:$H,MATCH($B9,IF('Full Data'!$G:$G=AF$2,'Full Data'!$C:$C),0))</f>
        <v>#N/A</v>
      </c>
      <c r="AG9" s="44" t="e">
        <f t="array" ref="AG9">INDEX('Full Data'!$H:$H,MATCH($B9,IF('Full Data'!$G:$G=AG$2,'Full Data'!$C:$C),0))</f>
        <v>#N/A</v>
      </c>
      <c r="AH9" s="46" t="e">
        <f t="array" ref="AH9">INDEX('Full Data'!$H:$H,MATCH($B9,IF('Full Data'!$G:$G=AH$2,'Full Data'!$C:$C),0))</f>
        <v>#N/A</v>
      </c>
    </row>
    <row r="10" spans="2:34">
      <c r="B10" s="30"/>
      <c r="C10" s="46"/>
      <c r="D10" s="31"/>
      <c r="AD10" s="14"/>
      <c r="AE10" s="14"/>
      <c r="AF10" s="38"/>
      <c r="AG10" s="44"/>
      <c r="AH10" s="46"/>
    </row>
    <row r="11" spans="2:34">
      <c r="B11" s="38"/>
      <c r="C11" s="46"/>
      <c r="D11" s="31"/>
      <c r="AD11" s="14"/>
      <c r="AE11" s="14"/>
      <c r="AF11" s="38"/>
      <c r="AG11" s="44"/>
      <c r="AH11" s="46"/>
    </row>
    <row r="12" spans="2:34">
      <c r="B12" s="30"/>
      <c r="C12" s="46"/>
      <c r="D12" s="31"/>
      <c r="AD12" s="14"/>
      <c r="AE12" s="14"/>
      <c r="AF12" s="38"/>
      <c r="AG12" s="44"/>
      <c r="AH12" s="46"/>
    </row>
    <row r="13" spans="2:34">
      <c r="B13" s="30"/>
      <c r="C13" s="46"/>
      <c r="D13" s="31"/>
      <c r="AD13" s="14"/>
      <c r="AE13" s="14"/>
      <c r="AF13" s="38"/>
      <c r="AG13" s="44"/>
      <c r="AH13" s="46"/>
    </row>
    <row r="14" spans="2:34">
      <c r="B14" s="30"/>
      <c r="C14" s="46"/>
      <c r="D14" s="31"/>
      <c r="AD14" s="14"/>
      <c r="AE14" s="14"/>
      <c r="AF14" s="38"/>
      <c r="AG14" s="44"/>
      <c r="AH14" s="46"/>
    </row>
    <row r="15" spans="2:34">
      <c r="B15" s="30"/>
      <c r="C15" s="46"/>
      <c r="D15" s="31"/>
      <c r="AD15" s="14"/>
      <c r="AE15" s="14"/>
      <c r="AF15" s="38"/>
      <c r="AG15" s="44"/>
      <c r="AH15" s="46"/>
    </row>
    <row r="16" spans="2:34">
      <c r="B16" s="30"/>
      <c r="C16" s="46"/>
      <c r="D16" s="31"/>
      <c r="AD16" s="14"/>
      <c r="AE16" s="14"/>
      <c r="AF16" s="38"/>
      <c r="AG16" s="44"/>
      <c r="AH16" s="46"/>
    </row>
    <row r="17" spans="2:34">
      <c r="B17" s="30"/>
      <c r="C17" s="46"/>
      <c r="D17" s="31"/>
      <c r="AD17" s="14"/>
      <c r="AE17" s="14"/>
      <c r="AF17" s="38"/>
      <c r="AG17" s="44"/>
      <c r="AH17" s="46"/>
    </row>
    <row r="18" spans="2:34">
      <c r="B18" s="33"/>
      <c r="C18" s="46"/>
      <c r="D18" s="31"/>
      <c r="AD18" s="14"/>
      <c r="AE18" s="14"/>
      <c r="AF18" s="38"/>
      <c r="AG18" s="44"/>
      <c r="AH18" s="46"/>
    </row>
    <row r="19" spans="2:34">
      <c r="B19" s="30"/>
      <c r="C19" s="46"/>
      <c r="D19" s="31"/>
      <c r="AD19" s="14"/>
      <c r="AE19" s="14"/>
      <c r="AF19" s="38"/>
      <c r="AG19" s="44"/>
      <c r="AH19" s="46"/>
    </row>
    <row r="20" spans="2:34">
      <c r="B20" s="30"/>
      <c r="C20" s="46"/>
      <c r="D20" s="31"/>
      <c r="AD20" s="14"/>
      <c r="AE20" s="14"/>
      <c r="AF20" s="38"/>
      <c r="AG20" s="44"/>
      <c r="AH20" s="46"/>
    </row>
    <row r="21" spans="2:34">
      <c r="B21" s="30"/>
      <c r="C21" s="46"/>
      <c r="D21" s="31"/>
      <c r="AD21" s="14"/>
      <c r="AE21" s="14"/>
      <c r="AF21" s="38"/>
      <c r="AG21" s="44"/>
      <c r="AH21" s="46"/>
    </row>
    <row r="22" spans="2:34">
      <c r="B22" s="30"/>
      <c r="C22" s="46"/>
      <c r="D22" s="31"/>
      <c r="AD22" s="14"/>
      <c r="AE22" s="14"/>
      <c r="AF22" s="38"/>
      <c r="AG22" s="44"/>
      <c r="AH22" s="46"/>
    </row>
    <row r="23" spans="2:34">
      <c r="B23" s="30"/>
      <c r="C23" s="46"/>
      <c r="D23" s="31"/>
      <c r="AD23" s="14"/>
      <c r="AE23" s="14"/>
      <c r="AF23" s="38"/>
      <c r="AG23" s="44"/>
      <c r="AH23" s="46"/>
    </row>
    <row r="24" spans="2:34">
      <c r="B24" s="30"/>
      <c r="C24" s="46"/>
      <c r="D24" s="31"/>
      <c r="AD24" s="14"/>
      <c r="AE24" s="14"/>
      <c r="AF24" s="38"/>
      <c r="AG24" s="44"/>
      <c r="AH24" s="46"/>
    </row>
    <row r="25" spans="2:34">
      <c r="B25" s="30"/>
      <c r="C25" s="46"/>
      <c r="D25" s="31"/>
      <c r="AD25" s="14"/>
      <c r="AE25" s="14"/>
      <c r="AF25" s="38"/>
      <c r="AG25" s="44"/>
      <c r="AH25" s="46"/>
    </row>
    <row r="26" spans="2:34">
      <c r="B26" s="30"/>
      <c r="C26" s="46"/>
      <c r="D26" s="31"/>
      <c r="AD26" s="14"/>
      <c r="AE26" s="14"/>
      <c r="AF26" s="38"/>
      <c r="AG26" s="44"/>
      <c r="AH26" s="46"/>
    </row>
    <row r="27" spans="2:34">
      <c r="B27" s="30"/>
      <c r="C27" s="46"/>
      <c r="D27" s="31"/>
      <c r="AD27" s="14"/>
      <c r="AE27" s="14"/>
      <c r="AF27" s="38"/>
      <c r="AG27" s="44"/>
      <c r="AH27" s="46"/>
    </row>
    <row r="28" spans="2:34">
      <c r="B28" s="30"/>
      <c r="C28" s="46"/>
      <c r="D28" s="3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44"/>
      <c r="AH28" s="46"/>
    </row>
    <row r="29" spans="2:34">
      <c r="B29" s="30"/>
      <c r="C29" s="46"/>
      <c r="D29" s="31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44"/>
      <c r="AH29" s="46"/>
    </row>
    <row r="31" spans="2:34">
      <c r="C31" s="16"/>
    </row>
    <row r="32" spans="2:34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60"/>
  <sheetViews>
    <sheetView workbookViewId="0">
      <selection activeCell="B2" sqref="B2"/>
    </sheetView>
  </sheetViews>
  <sheetFormatPr defaultRowHeight="15"/>
  <cols>
    <col min="1" max="1" width="12.28515625" style="46" bestFit="1" customWidth="1"/>
    <col min="2" max="2" width="25.85546875" style="46" bestFit="1" customWidth="1"/>
    <col min="3" max="3" width="44.85546875" style="46" bestFit="1" customWidth="1"/>
    <col min="4" max="4" width="11.85546875" style="46" bestFit="1" customWidth="1"/>
    <col min="5" max="5" width="14.85546875" style="46" bestFit="1" customWidth="1"/>
    <col min="6" max="6" width="11.5703125" style="46" bestFit="1" customWidth="1"/>
    <col min="7" max="7" width="37.42578125" style="46" bestFit="1" customWidth="1"/>
    <col min="8" max="8" width="10" style="46" bestFit="1" customWidth="1"/>
    <col min="9" max="9" width="14.140625" style="46" bestFit="1" customWidth="1"/>
    <col min="10" max="10" width="9.7109375" style="46" bestFit="1" customWidth="1"/>
    <col min="11" max="11" width="28.28515625" style="46" bestFit="1" customWidth="1"/>
    <col min="12" max="12" width="12.7109375" style="46" bestFit="1" customWidth="1"/>
    <col min="13" max="13" width="14.85546875" style="46" bestFit="1" customWidth="1"/>
    <col min="14" max="14" width="37" style="46" bestFit="1" customWidth="1"/>
    <col min="15" max="16" width="5" style="46" bestFit="1" customWidth="1"/>
    <col min="17" max="17" width="191.7109375" style="46" bestFit="1" customWidth="1"/>
    <col min="18" max="18" width="28.28515625" style="46" bestFit="1" customWidth="1"/>
    <col min="19" max="19" width="25.85546875" style="46" bestFit="1" customWidth="1"/>
    <col min="20" max="21" width="9.85546875" style="46" bestFit="1" customWidth="1"/>
    <col min="22" max="22" width="38.42578125" style="46" bestFit="1" customWidth="1"/>
    <col min="23" max="16384" width="9.140625" style="46"/>
  </cols>
  <sheetData>
    <row r="1" spans="1:22">
      <c r="A1" s="59" t="s">
        <v>47</v>
      </c>
      <c r="B1" s="59" t="s">
        <v>48</v>
      </c>
      <c r="C1" s="59" t="s">
        <v>0</v>
      </c>
      <c r="D1" s="59" t="s">
        <v>49</v>
      </c>
      <c r="E1" s="59" t="s">
        <v>1</v>
      </c>
      <c r="F1" s="59" t="s">
        <v>50</v>
      </c>
      <c r="G1" s="59" t="s">
        <v>51</v>
      </c>
      <c r="H1" s="59" t="s">
        <v>52</v>
      </c>
      <c r="I1" s="59" t="s">
        <v>53</v>
      </c>
      <c r="J1" s="59" t="s">
        <v>54</v>
      </c>
      <c r="K1" s="59" t="s">
        <v>55</v>
      </c>
      <c r="L1" s="59" t="s">
        <v>56</v>
      </c>
      <c r="M1" s="59" t="s">
        <v>57</v>
      </c>
      <c r="N1" s="59" t="s">
        <v>58</v>
      </c>
      <c r="O1" s="59" t="s">
        <v>59</v>
      </c>
      <c r="P1" s="59" t="s">
        <v>60</v>
      </c>
      <c r="Q1" s="59" t="s">
        <v>61</v>
      </c>
      <c r="R1" s="59" t="s">
        <v>62</v>
      </c>
      <c r="S1" s="59" t="s">
        <v>63</v>
      </c>
      <c r="T1" s="59" t="s">
        <v>64</v>
      </c>
      <c r="U1" s="59" t="s">
        <v>65</v>
      </c>
      <c r="V1" s="59" t="s">
        <v>66</v>
      </c>
    </row>
    <row r="2" spans="1:22">
      <c r="A2" s="59" t="s">
        <v>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>
      <c r="A3" s="59" t="s">
        <v>68</v>
      </c>
      <c r="B3" s="59"/>
      <c r="C3" s="59" t="s">
        <v>41</v>
      </c>
      <c r="D3" s="59" t="s">
        <v>69</v>
      </c>
      <c r="E3" s="60">
        <v>40624.625</v>
      </c>
      <c r="F3" s="59">
        <v>10</v>
      </c>
      <c r="G3" s="59" t="s">
        <v>2</v>
      </c>
      <c r="H3" s="59">
        <v>20.07</v>
      </c>
      <c r="I3" s="59"/>
      <c r="J3" s="59" t="s">
        <v>70</v>
      </c>
      <c r="K3" s="59" t="s">
        <v>71</v>
      </c>
      <c r="L3" s="59"/>
      <c r="M3" s="60">
        <v>40624.625</v>
      </c>
      <c r="N3" s="59" t="s">
        <v>72</v>
      </c>
      <c r="O3" s="59"/>
      <c r="P3" s="59"/>
      <c r="Q3" s="59"/>
      <c r="R3" s="59" t="s">
        <v>71</v>
      </c>
      <c r="S3" s="59" t="s">
        <v>73</v>
      </c>
      <c r="T3" s="59" t="s">
        <v>74</v>
      </c>
      <c r="U3" s="59">
        <v>11381</v>
      </c>
      <c r="V3" s="59" t="s">
        <v>75</v>
      </c>
    </row>
    <row r="4" spans="1:22">
      <c r="A4" s="59" t="s">
        <v>68</v>
      </c>
      <c r="B4" s="59"/>
      <c r="C4" s="59" t="s">
        <v>41</v>
      </c>
      <c r="D4" s="59" t="s">
        <v>69</v>
      </c>
      <c r="E4" s="60">
        <v>40624.625</v>
      </c>
      <c r="F4" s="59">
        <v>94</v>
      </c>
      <c r="G4" s="59" t="s">
        <v>6</v>
      </c>
      <c r="H4" s="59">
        <v>265</v>
      </c>
      <c r="I4" s="59"/>
      <c r="J4" s="59" t="s">
        <v>76</v>
      </c>
      <c r="K4" s="59" t="s">
        <v>71</v>
      </c>
      <c r="L4" s="59"/>
      <c r="M4" s="60">
        <v>40624.625</v>
      </c>
      <c r="N4" s="59" t="s">
        <v>77</v>
      </c>
      <c r="O4" s="59"/>
      <c r="P4" s="59"/>
      <c r="Q4" s="59"/>
      <c r="R4" s="59" t="s">
        <v>71</v>
      </c>
      <c r="S4" s="59" t="s">
        <v>73</v>
      </c>
      <c r="T4" s="59" t="s">
        <v>74</v>
      </c>
      <c r="U4" s="59">
        <v>11381</v>
      </c>
      <c r="V4" s="59" t="s">
        <v>75</v>
      </c>
    </row>
    <row r="5" spans="1:22">
      <c r="A5" s="59" t="s">
        <v>68</v>
      </c>
      <c r="B5" s="59"/>
      <c r="C5" s="59" t="s">
        <v>41</v>
      </c>
      <c r="D5" s="59" t="s">
        <v>69</v>
      </c>
      <c r="E5" s="60">
        <v>40624.625</v>
      </c>
      <c r="F5" s="59">
        <v>299</v>
      </c>
      <c r="G5" s="59" t="s">
        <v>7</v>
      </c>
      <c r="H5" s="59">
        <v>1.78</v>
      </c>
      <c r="I5" s="59"/>
      <c r="J5" s="59" t="s">
        <v>78</v>
      </c>
      <c r="K5" s="59" t="s">
        <v>71</v>
      </c>
      <c r="L5" s="59"/>
      <c r="M5" s="60">
        <v>40624.625</v>
      </c>
      <c r="N5" s="59" t="s">
        <v>79</v>
      </c>
      <c r="O5" s="59"/>
      <c r="P5" s="59"/>
      <c r="Q5" s="59"/>
      <c r="R5" s="59" t="s">
        <v>71</v>
      </c>
      <c r="S5" s="59" t="s">
        <v>73</v>
      </c>
      <c r="T5" s="59" t="s">
        <v>74</v>
      </c>
      <c r="U5" s="59">
        <v>11381</v>
      </c>
      <c r="V5" s="59" t="s">
        <v>75</v>
      </c>
    </row>
    <row r="6" spans="1:22">
      <c r="A6" s="59" t="s">
        <v>68</v>
      </c>
      <c r="B6" s="59"/>
      <c r="C6" s="59" t="s">
        <v>41</v>
      </c>
      <c r="D6" s="59" t="s">
        <v>69</v>
      </c>
      <c r="E6" s="60">
        <v>40624.625</v>
      </c>
      <c r="F6" s="59">
        <v>301</v>
      </c>
      <c r="G6" s="59" t="s">
        <v>8</v>
      </c>
      <c r="H6" s="59"/>
      <c r="I6" s="59" t="s">
        <v>80</v>
      </c>
      <c r="J6" s="59" t="s">
        <v>81</v>
      </c>
      <c r="K6" s="59" t="s">
        <v>71</v>
      </c>
      <c r="L6" s="59"/>
      <c r="M6" s="60">
        <v>40624.625</v>
      </c>
      <c r="N6" s="59"/>
      <c r="O6" s="59"/>
      <c r="P6" s="59"/>
      <c r="Q6" s="59" t="s">
        <v>82</v>
      </c>
      <c r="R6" s="59" t="s">
        <v>71</v>
      </c>
      <c r="S6" s="59" t="s">
        <v>73</v>
      </c>
      <c r="T6" s="59" t="s">
        <v>74</v>
      </c>
      <c r="U6" s="59">
        <v>11381</v>
      </c>
      <c r="V6" s="59" t="s">
        <v>75</v>
      </c>
    </row>
    <row r="7" spans="1:22">
      <c r="A7" s="59" t="s">
        <v>68</v>
      </c>
      <c r="B7" s="59"/>
      <c r="C7" s="59" t="s">
        <v>41</v>
      </c>
      <c r="D7" s="59" t="s">
        <v>69</v>
      </c>
      <c r="E7" s="60">
        <v>40624.625</v>
      </c>
      <c r="F7" s="59">
        <v>406</v>
      </c>
      <c r="G7" s="59" t="s">
        <v>9</v>
      </c>
      <c r="H7" s="59">
        <v>7.69</v>
      </c>
      <c r="I7" s="59"/>
      <c r="J7" s="59" t="s">
        <v>83</v>
      </c>
      <c r="K7" s="59" t="s">
        <v>71</v>
      </c>
      <c r="L7" s="59"/>
      <c r="M7" s="60">
        <v>40624.625</v>
      </c>
      <c r="N7" s="59" t="s">
        <v>84</v>
      </c>
      <c r="O7" s="59"/>
      <c r="P7" s="59"/>
      <c r="Q7" s="59"/>
      <c r="R7" s="59" t="s">
        <v>71</v>
      </c>
      <c r="S7" s="59" t="s">
        <v>73</v>
      </c>
      <c r="T7" s="59" t="s">
        <v>74</v>
      </c>
      <c r="U7" s="59">
        <v>11381</v>
      </c>
      <c r="V7" s="59" t="s">
        <v>75</v>
      </c>
    </row>
    <row r="8" spans="1:22">
      <c r="A8" s="59" t="s">
        <v>68</v>
      </c>
      <c r="B8" s="59"/>
      <c r="C8" s="59" t="s">
        <v>41</v>
      </c>
      <c r="D8" s="59" t="s">
        <v>69</v>
      </c>
      <c r="E8" s="60">
        <v>40624.625</v>
      </c>
      <c r="F8" s="59">
        <v>630</v>
      </c>
      <c r="G8" s="59" t="s">
        <v>13</v>
      </c>
      <c r="H8" s="59">
        <v>0.34</v>
      </c>
      <c r="I8" s="59"/>
      <c r="J8" s="59" t="s">
        <v>78</v>
      </c>
      <c r="K8" s="59" t="s">
        <v>85</v>
      </c>
      <c r="L8" s="59">
        <v>1338654</v>
      </c>
      <c r="M8" s="60">
        <v>40631.49722222222</v>
      </c>
      <c r="N8" s="59" t="s">
        <v>86</v>
      </c>
      <c r="O8" s="59">
        <v>0</v>
      </c>
      <c r="P8" s="59">
        <v>0.01</v>
      </c>
      <c r="Q8" s="59"/>
      <c r="R8" s="59" t="s">
        <v>71</v>
      </c>
      <c r="S8" s="59" t="s">
        <v>73</v>
      </c>
      <c r="T8" s="59" t="s">
        <v>74</v>
      </c>
      <c r="U8" s="59">
        <v>11381</v>
      </c>
      <c r="V8" s="59" t="s">
        <v>75</v>
      </c>
    </row>
    <row r="9" spans="1:22">
      <c r="A9" s="59" t="s">
        <v>68</v>
      </c>
      <c r="B9" s="59"/>
      <c r="C9" s="59" t="s">
        <v>41</v>
      </c>
      <c r="D9" s="59" t="s">
        <v>69</v>
      </c>
      <c r="E9" s="60">
        <v>40624.625</v>
      </c>
      <c r="F9" s="59">
        <v>63041</v>
      </c>
      <c r="G9" s="59" t="s">
        <v>87</v>
      </c>
      <c r="H9" s="59">
        <v>6.51</v>
      </c>
      <c r="I9" s="59"/>
      <c r="J9" s="59" t="s">
        <v>88</v>
      </c>
      <c r="K9" s="59" t="s">
        <v>89</v>
      </c>
      <c r="L9" s="59"/>
      <c r="M9" s="60">
        <v>40792</v>
      </c>
      <c r="N9" s="59" t="s">
        <v>90</v>
      </c>
      <c r="O9" s="59"/>
      <c r="P9" s="59"/>
      <c r="Q9" s="59" t="s">
        <v>91</v>
      </c>
      <c r="R9" s="59" t="s">
        <v>71</v>
      </c>
      <c r="S9" s="59" t="s">
        <v>73</v>
      </c>
      <c r="T9" s="59" t="s">
        <v>74</v>
      </c>
      <c r="U9" s="59">
        <v>11381</v>
      </c>
      <c r="V9" s="59" t="s">
        <v>75</v>
      </c>
    </row>
    <row r="10" spans="1:22">
      <c r="A10" s="59" t="s">
        <v>68</v>
      </c>
      <c r="B10" s="59"/>
      <c r="C10" s="59" t="s">
        <v>41</v>
      </c>
      <c r="D10" s="59" t="s">
        <v>69</v>
      </c>
      <c r="E10" s="60">
        <v>40624.625</v>
      </c>
      <c r="F10" s="59">
        <v>82690</v>
      </c>
      <c r="G10" s="59" t="s">
        <v>92</v>
      </c>
      <c r="H10" s="59">
        <v>6.29</v>
      </c>
      <c r="I10" s="59"/>
      <c r="J10" s="59" t="s">
        <v>88</v>
      </c>
      <c r="K10" s="59" t="s">
        <v>89</v>
      </c>
      <c r="L10" s="59"/>
      <c r="M10" s="60">
        <v>40792</v>
      </c>
      <c r="N10" s="59" t="s">
        <v>90</v>
      </c>
      <c r="O10" s="59"/>
      <c r="P10" s="59"/>
      <c r="Q10" s="59" t="s">
        <v>91</v>
      </c>
      <c r="R10" s="59" t="s">
        <v>71</v>
      </c>
      <c r="S10" s="59" t="s">
        <v>73</v>
      </c>
      <c r="T10" s="59" t="s">
        <v>74</v>
      </c>
      <c r="U10" s="59">
        <v>11381</v>
      </c>
      <c r="V10" s="59" t="s">
        <v>75</v>
      </c>
    </row>
    <row r="11" spans="1:22">
      <c r="A11" s="59" t="s">
        <v>93</v>
      </c>
      <c r="B11" s="59"/>
      <c r="C11" s="59" t="s">
        <v>42</v>
      </c>
      <c r="D11" s="59" t="s">
        <v>69</v>
      </c>
      <c r="E11" s="60">
        <v>40624.586805555555</v>
      </c>
      <c r="F11" s="59">
        <v>10</v>
      </c>
      <c r="G11" s="59" t="s">
        <v>2</v>
      </c>
      <c r="H11" s="59">
        <v>21.37</v>
      </c>
      <c r="I11" s="59"/>
      <c r="J11" s="59" t="s">
        <v>70</v>
      </c>
      <c r="K11" s="59" t="s">
        <v>71</v>
      </c>
      <c r="L11" s="59"/>
      <c r="M11" s="60">
        <v>40624.586805555555</v>
      </c>
      <c r="N11" s="59" t="s">
        <v>72</v>
      </c>
      <c r="O11" s="59"/>
      <c r="P11" s="59"/>
      <c r="Q11" s="59"/>
      <c r="R11" s="59" t="s">
        <v>71</v>
      </c>
      <c r="S11" s="59" t="s">
        <v>73</v>
      </c>
      <c r="T11" s="59" t="s">
        <v>74</v>
      </c>
      <c r="U11" s="59">
        <v>11387</v>
      </c>
      <c r="V11" s="59" t="s">
        <v>94</v>
      </c>
    </row>
    <row r="12" spans="1:22">
      <c r="A12" s="59" t="s">
        <v>93</v>
      </c>
      <c r="B12" s="59"/>
      <c r="C12" s="59" t="s">
        <v>42</v>
      </c>
      <c r="D12" s="59" t="s">
        <v>69</v>
      </c>
      <c r="E12" s="60">
        <v>40624.586805555555</v>
      </c>
      <c r="F12" s="59">
        <v>94</v>
      </c>
      <c r="G12" s="59" t="s">
        <v>6</v>
      </c>
      <c r="H12" s="59">
        <v>259</v>
      </c>
      <c r="I12" s="59"/>
      <c r="J12" s="59" t="s">
        <v>76</v>
      </c>
      <c r="K12" s="59" t="s">
        <v>71</v>
      </c>
      <c r="L12" s="59"/>
      <c r="M12" s="60">
        <v>40624.586805555555</v>
      </c>
      <c r="N12" s="59" t="s">
        <v>77</v>
      </c>
      <c r="O12" s="59"/>
      <c r="P12" s="59"/>
      <c r="Q12" s="59"/>
      <c r="R12" s="59" t="s">
        <v>71</v>
      </c>
      <c r="S12" s="59" t="s">
        <v>73</v>
      </c>
      <c r="T12" s="59" t="s">
        <v>74</v>
      </c>
      <c r="U12" s="59">
        <v>11387</v>
      </c>
      <c r="V12" s="59" t="s">
        <v>94</v>
      </c>
    </row>
    <row r="13" spans="1:22">
      <c r="A13" s="59" t="s">
        <v>93</v>
      </c>
      <c r="B13" s="59"/>
      <c r="C13" s="59" t="s">
        <v>42</v>
      </c>
      <c r="D13" s="59" t="s">
        <v>69</v>
      </c>
      <c r="E13" s="60">
        <v>40624.586805555555</v>
      </c>
      <c r="F13" s="59">
        <v>299</v>
      </c>
      <c r="G13" s="59" t="s">
        <v>7</v>
      </c>
      <c r="H13" s="59">
        <v>0.76</v>
      </c>
      <c r="I13" s="59"/>
      <c r="J13" s="59" t="s">
        <v>78</v>
      </c>
      <c r="K13" s="59" t="s">
        <v>71</v>
      </c>
      <c r="L13" s="59"/>
      <c r="M13" s="60">
        <v>40624.586805555555</v>
      </c>
      <c r="N13" s="59" t="s">
        <v>79</v>
      </c>
      <c r="O13" s="59"/>
      <c r="P13" s="59"/>
      <c r="Q13" s="59"/>
      <c r="R13" s="59" t="s">
        <v>71</v>
      </c>
      <c r="S13" s="59" t="s">
        <v>73</v>
      </c>
      <c r="T13" s="59" t="s">
        <v>74</v>
      </c>
      <c r="U13" s="59">
        <v>11387</v>
      </c>
      <c r="V13" s="59" t="s">
        <v>94</v>
      </c>
    </row>
    <row r="14" spans="1:22">
      <c r="A14" s="59" t="s">
        <v>93</v>
      </c>
      <c r="B14" s="59"/>
      <c r="C14" s="59" t="s">
        <v>42</v>
      </c>
      <c r="D14" s="59" t="s">
        <v>69</v>
      </c>
      <c r="E14" s="60">
        <v>40624.586805555555</v>
      </c>
      <c r="F14" s="59">
        <v>301</v>
      </c>
      <c r="G14" s="59" t="s">
        <v>8</v>
      </c>
      <c r="H14" s="59"/>
      <c r="I14" s="59" t="s">
        <v>80</v>
      </c>
      <c r="J14" s="59" t="s">
        <v>81</v>
      </c>
      <c r="K14" s="59" t="s">
        <v>71</v>
      </c>
      <c r="L14" s="59"/>
      <c r="M14" s="60">
        <v>40624.586805555555</v>
      </c>
      <c r="N14" s="59"/>
      <c r="O14" s="59"/>
      <c r="P14" s="59"/>
      <c r="Q14" s="59" t="s">
        <v>82</v>
      </c>
      <c r="R14" s="59" t="s">
        <v>71</v>
      </c>
      <c r="S14" s="59" t="s">
        <v>73</v>
      </c>
      <c r="T14" s="59" t="s">
        <v>74</v>
      </c>
      <c r="U14" s="59">
        <v>11387</v>
      </c>
      <c r="V14" s="59" t="s">
        <v>94</v>
      </c>
    </row>
    <row r="15" spans="1:22">
      <c r="A15" s="59" t="s">
        <v>93</v>
      </c>
      <c r="B15" s="59"/>
      <c r="C15" s="59" t="s">
        <v>42</v>
      </c>
      <c r="D15" s="59" t="s">
        <v>69</v>
      </c>
      <c r="E15" s="60">
        <v>40624.586805555555</v>
      </c>
      <c r="F15" s="59">
        <v>406</v>
      </c>
      <c r="G15" s="59" t="s">
        <v>9</v>
      </c>
      <c r="H15" s="59">
        <v>7.52</v>
      </c>
      <c r="I15" s="59"/>
      <c r="J15" s="59" t="s">
        <v>83</v>
      </c>
      <c r="K15" s="59" t="s">
        <v>71</v>
      </c>
      <c r="L15" s="59"/>
      <c r="M15" s="60">
        <v>40624.586805555555</v>
      </c>
      <c r="N15" s="59" t="s">
        <v>84</v>
      </c>
      <c r="O15" s="59"/>
      <c r="P15" s="59"/>
      <c r="Q15" s="59"/>
      <c r="R15" s="59" t="s">
        <v>71</v>
      </c>
      <c r="S15" s="59" t="s">
        <v>73</v>
      </c>
      <c r="T15" s="59" t="s">
        <v>74</v>
      </c>
      <c r="U15" s="59">
        <v>11387</v>
      </c>
      <c r="V15" s="59" t="s">
        <v>94</v>
      </c>
    </row>
    <row r="16" spans="1:22">
      <c r="A16" s="59" t="s">
        <v>93</v>
      </c>
      <c r="B16" s="59"/>
      <c r="C16" s="59" t="s">
        <v>42</v>
      </c>
      <c r="D16" s="59" t="s">
        <v>69</v>
      </c>
      <c r="E16" s="60">
        <v>40624.586805555555</v>
      </c>
      <c r="F16" s="59">
        <v>630</v>
      </c>
      <c r="G16" s="59" t="s">
        <v>13</v>
      </c>
      <c r="H16" s="59">
        <v>0.26</v>
      </c>
      <c r="I16" s="59"/>
      <c r="J16" s="59" t="s">
        <v>78</v>
      </c>
      <c r="K16" s="59" t="s">
        <v>85</v>
      </c>
      <c r="L16" s="59">
        <v>1338653</v>
      </c>
      <c r="M16" s="60">
        <v>40631.48541666667</v>
      </c>
      <c r="N16" s="59" t="s">
        <v>86</v>
      </c>
      <c r="O16" s="59">
        <v>0</v>
      </c>
      <c r="P16" s="59">
        <v>0.01</v>
      </c>
      <c r="Q16" s="59"/>
      <c r="R16" s="59" t="s">
        <v>71</v>
      </c>
      <c r="S16" s="59" t="s">
        <v>73</v>
      </c>
      <c r="T16" s="59" t="s">
        <v>74</v>
      </c>
      <c r="U16" s="59">
        <v>11387</v>
      </c>
      <c r="V16" s="59" t="s">
        <v>94</v>
      </c>
    </row>
    <row r="17" spans="1:22">
      <c r="A17" s="59" t="s">
        <v>93</v>
      </c>
      <c r="B17" s="59"/>
      <c r="C17" s="59" t="s">
        <v>42</v>
      </c>
      <c r="D17" s="59" t="s">
        <v>69</v>
      </c>
      <c r="E17" s="60">
        <v>40624.586805555555</v>
      </c>
      <c r="F17" s="59">
        <v>63041</v>
      </c>
      <c r="G17" s="59" t="s">
        <v>87</v>
      </c>
      <c r="H17" s="59">
        <v>6.64</v>
      </c>
      <c r="I17" s="59"/>
      <c r="J17" s="59" t="s">
        <v>88</v>
      </c>
      <c r="K17" s="59" t="s">
        <v>89</v>
      </c>
      <c r="L17" s="59"/>
      <c r="M17" s="60">
        <v>40792</v>
      </c>
      <c r="N17" s="59" t="s">
        <v>90</v>
      </c>
      <c r="O17" s="59"/>
      <c r="P17" s="59"/>
      <c r="Q17" s="59" t="s">
        <v>91</v>
      </c>
      <c r="R17" s="59" t="s">
        <v>71</v>
      </c>
      <c r="S17" s="59" t="s">
        <v>73</v>
      </c>
      <c r="T17" s="59" t="s">
        <v>74</v>
      </c>
      <c r="U17" s="59">
        <v>11387</v>
      </c>
      <c r="V17" s="59" t="s">
        <v>94</v>
      </c>
    </row>
    <row r="18" spans="1:22">
      <c r="A18" s="59" t="s">
        <v>93</v>
      </c>
      <c r="B18" s="59"/>
      <c r="C18" s="59" t="s">
        <v>42</v>
      </c>
      <c r="D18" s="59" t="s">
        <v>69</v>
      </c>
      <c r="E18" s="60">
        <v>40624.586805555555</v>
      </c>
      <c r="F18" s="59">
        <v>82690</v>
      </c>
      <c r="G18" s="59" t="s">
        <v>92</v>
      </c>
      <c r="H18" s="59">
        <v>7.15</v>
      </c>
      <c r="I18" s="59"/>
      <c r="J18" s="59" t="s">
        <v>88</v>
      </c>
      <c r="K18" s="59" t="s">
        <v>89</v>
      </c>
      <c r="L18" s="59"/>
      <c r="M18" s="60">
        <v>40792</v>
      </c>
      <c r="N18" s="59" t="s">
        <v>90</v>
      </c>
      <c r="O18" s="59"/>
      <c r="P18" s="59"/>
      <c r="Q18" s="59" t="s">
        <v>91</v>
      </c>
      <c r="R18" s="59" t="s">
        <v>71</v>
      </c>
      <c r="S18" s="59" t="s">
        <v>73</v>
      </c>
      <c r="T18" s="59" t="s">
        <v>74</v>
      </c>
      <c r="U18" s="59">
        <v>11387</v>
      </c>
      <c r="V18" s="59" t="s">
        <v>94</v>
      </c>
    </row>
    <row r="19" spans="1:22">
      <c r="A19" s="59" t="s">
        <v>95</v>
      </c>
      <c r="B19" s="59"/>
      <c r="C19" s="59" t="s">
        <v>43</v>
      </c>
      <c r="D19" s="59" t="s">
        <v>69</v>
      </c>
      <c r="E19" s="60">
        <v>40624.663194444445</v>
      </c>
      <c r="F19" s="59">
        <v>10</v>
      </c>
      <c r="G19" s="59" t="s">
        <v>2</v>
      </c>
      <c r="H19" s="59">
        <v>20.18</v>
      </c>
      <c r="I19" s="59"/>
      <c r="J19" s="59" t="s">
        <v>70</v>
      </c>
      <c r="K19" s="59" t="s">
        <v>71</v>
      </c>
      <c r="L19" s="59"/>
      <c r="M19" s="60">
        <v>40624.663194444445</v>
      </c>
      <c r="N19" s="59" t="s">
        <v>72</v>
      </c>
      <c r="O19" s="59"/>
      <c r="P19" s="59"/>
      <c r="Q19" s="59"/>
      <c r="R19" s="59" t="s">
        <v>71</v>
      </c>
      <c r="S19" s="59" t="s">
        <v>73</v>
      </c>
      <c r="T19" s="59" t="s">
        <v>74</v>
      </c>
      <c r="U19" s="59">
        <v>11391</v>
      </c>
      <c r="V19" s="59" t="s">
        <v>96</v>
      </c>
    </row>
    <row r="20" spans="1:22">
      <c r="A20" s="59" t="s">
        <v>95</v>
      </c>
      <c r="B20" s="59"/>
      <c r="C20" s="59" t="s">
        <v>43</v>
      </c>
      <c r="D20" s="59" t="s">
        <v>69</v>
      </c>
      <c r="E20" s="60">
        <v>40624.663194444445</v>
      </c>
      <c r="F20" s="59">
        <v>94</v>
      </c>
      <c r="G20" s="59" t="s">
        <v>6</v>
      </c>
      <c r="H20" s="59">
        <v>261</v>
      </c>
      <c r="I20" s="59"/>
      <c r="J20" s="59" t="s">
        <v>76</v>
      </c>
      <c r="K20" s="59" t="s">
        <v>71</v>
      </c>
      <c r="L20" s="59"/>
      <c r="M20" s="60">
        <v>40624.663194444445</v>
      </c>
      <c r="N20" s="59" t="s">
        <v>77</v>
      </c>
      <c r="O20" s="59"/>
      <c r="P20" s="59"/>
      <c r="Q20" s="59"/>
      <c r="R20" s="59" t="s">
        <v>71</v>
      </c>
      <c r="S20" s="59" t="s">
        <v>73</v>
      </c>
      <c r="T20" s="59" t="s">
        <v>74</v>
      </c>
      <c r="U20" s="59">
        <v>11391</v>
      </c>
      <c r="V20" s="59" t="s">
        <v>96</v>
      </c>
    </row>
    <row r="21" spans="1:22">
      <c r="A21" s="59" t="s">
        <v>95</v>
      </c>
      <c r="B21" s="59"/>
      <c r="C21" s="59" t="s">
        <v>43</v>
      </c>
      <c r="D21" s="59" t="s">
        <v>69</v>
      </c>
      <c r="E21" s="60">
        <v>40624.663194444445</v>
      </c>
      <c r="F21" s="59">
        <v>299</v>
      </c>
      <c r="G21" s="59" t="s">
        <v>7</v>
      </c>
      <c r="H21" s="59">
        <v>0.97</v>
      </c>
      <c r="I21" s="59"/>
      <c r="J21" s="59" t="s">
        <v>78</v>
      </c>
      <c r="K21" s="59" t="s">
        <v>71</v>
      </c>
      <c r="L21" s="59"/>
      <c r="M21" s="60">
        <v>40624.663194444445</v>
      </c>
      <c r="N21" s="59" t="s">
        <v>79</v>
      </c>
      <c r="O21" s="59"/>
      <c r="P21" s="59"/>
      <c r="Q21" s="59"/>
      <c r="R21" s="59" t="s">
        <v>71</v>
      </c>
      <c r="S21" s="59" t="s">
        <v>73</v>
      </c>
      <c r="T21" s="59" t="s">
        <v>74</v>
      </c>
      <c r="U21" s="59">
        <v>11391</v>
      </c>
      <c r="V21" s="59" t="s">
        <v>96</v>
      </c>
    </row>
    <row r="22" spans="1:22">
      <c r="A22" s="59" t="s">
        <v>95</v>
      </c>
      <c r="B22" s="59"/>
      <c r="C22" s="59" t="s">
        <v>43</v>
      </c>
      <c r="D22" s="59" t="s">
        <v>69</v>
      </c>
      <c r="E22" s="60">
        <v>40624.663194444445</v>
      </c>
      <c r="F22" s="59">
        <v>301</v>
      </c>
      <c r="G22" s="59" t="s">
        <v>8</v>
      </c>
      <c r="H22" s="59"/>
      <c r="I22" s="59" t="s">
        <v>80</v>
      </c>
      <c r="J22" s="59" t="s">
        <v>81</v>
      </c>
      <c r="K22" s="59" t="s">
        <v>71</v>
      </c>
      <c r="L22" s="59"/>
      <c r="M22" s="60">
        <v>40624.663194444445</v>
      </c>
      <c r="N22" s="59"/>
      <c r="O22" s="59"/>
      <c r="P22" s="59"/>
      <c r="Q22" s="59" t="s">
        <v>82</v>
      </c>
      <c r="R22" s="59" t="s">
        <v>71</v>
      </c>
      <c r="S22" s="59" t="s">
        <v>73</v>
      </c>
      <c r="T22" s="59" t="s">
        <v>74</v>
      </c>
      <c r="U22" s="59">
        <v>11391</v>
      </c>
      <c r="V22" s="59" t="s">
        <v>96</v>
      </c>
    </row>
    <row r="23" spans="1:22">
      <c r="A23" s="59" t="s">
        <v>95</v>
      </c>
      <c r="B23" s="59"/>
      <c r="C23" s="59" t="s">
        <v>43</v>
      </c>
      <c r="D23" s="59" t="s">
        <v>69</v>
      </c>
      <c r="E23" s="60">
        <v>40624.663194444445</v>
      </c>
      <c r="F23" s="59">
        <v>406</v>
      </c>
      <c r="G23" s="59" t="s">
        <v>9</v>
      </c>
      <c r="H23" s="59">
        <v>7.61</v>
      </c>
      <c r="I23" s="59"/>
      <c r="J23" s="59" t="s">
        <v>83</v>
      </c>
      <c r="K23" s="59" t="s">
        <v>71</v>
      </c>
      <c r="L23" s="59"/>
      <c r="M23" s="60">
        <v>40624.663194444445</v>
      </c>
      <c r="N23" s="59" t="s">
        <v>84</v>
      </c>
      <c r="O23" s="59"/>
      <c r="P23" s="59"/>
      <c r="Q23" s="59"/>
      <c r="R23" s="59" t="s">
        <v>71</v>
      </c>
      <c r="S23" s="59" t="s">
        <v>73</v>
      </c>
      <c r="T23" s="59" t="s">
        <v>74</v>
      </c>
      <c r="U23" s="59">
        <v>11391</v>
      </c>
      <c r="V23" s="59" t="s">
        <v>96</v>
      </c>
    </row>
    <row r="24" spans="1:22">
      <c r="A24" s="59" t="s">
        <v>95</v>
      </c>
      <c r="B24" s="59"/>
      <c r="C24" s="59" t="s">
        <v>43</v>
      </c>
      <c r="D24" s="59" t="s">
        <v>69</v>
      </c>
      <c r="E24" s="60">
        <v>40624.663194444445</v>
      </c>
      <c r="F24" s="59">
        <v>630</v>
      </c>
      <c r="G24" s="59" t="s">
        <v>13</v>
      </c>
      <c r="H24" s="59">
        <v>0.24</v>
      </c>
      <c r="I24" s="59"/>
      <c r="J24" s="59" t="s">
        <v>78</v>
      </c>
      <c r="K24" s="59" t="s">
        <v>85</v>
      </c>
      <c r="L24" s="59">
        <v>1338651</v>
      </c>
      <c r="M24" s="60">
        <v>40631.484027777777</v>
      </c>
      <c r="N24" s="59" t="s">
        <v>86</v>
      </c>
      <c r="O24" s="59">
        <v>0</v>
      </c>
      <c r="P24" s="59">
        <v>0.01</v>
      </c>
      <c r="Q24" s="59"/>
      <c r="R24" s="59" t="s">
        <v>71</v>
      </c>
      <c r="S24" s="59" t="s">
        <v>73</v>
      </c>
      <c r="T24" s="59" t="s">
        <v>74</v>
      </c>
      <c r="U24" s="59">
        <v>11391</v>
      </c>
      <c r="V24" s="59" t="s">
        <v>96</v>
      </c>
    </row>
    <row r="25" spans="1:22">
      <c r="A25" s="59" t="s">
        <v>95</v>
      </c>
      <c r="B25" s="59"/>
      <c r="C25" s="59" t="s">
        <v>43</v>
      </c>
      <c r="D25" s="59" t="s">
        <v>69</v>
      </c>
      <c r="E25" s="60">
        <v>40624.663194444445</v>
      </c>
      <c r="F25" s="59">
        <v>63041</v>
      </c>
      <c r="G25" s="59" t="s">
        <v>87</v>
      </c>
      <c r="H25" s="59">
        <v>6.85</v>
      </c>
      <c r="I25" s="59"/>
      <c r="J25" s="59" t="s">
        <v>88</v>
      </c>
      <c r="K25" s="59" t="s">
        <v>89</v>
      </c>
      <c r="L25" s="59"/>
      <c r="M25" s="60">
        <v>40792</v>
      </c>
      <c r="N25" s="59" t="s">
        <v>90</v>
      </c>
      <c r="O25" s="59"/>
      <c r="P25" s="59"/>
      <c r="Q25" s="59" t="s">
        <v>91</v>
      </c>
      <c r="R25" s="59" t="s">
        <v>71</v>
      </c>
      <c r="S25" s="59" t="s">
        <v>73</v>
      </c>
      <c r="T25" s="59" t="s">
        <v>74</v>
      </c>
      <c r="U25" s="59">
        <v>11391</v>
      </c>
      <c r="V25" s="59" t="s">
        <v>96</v>
      </c>
    </row>
    <row r="26" spans="1:22">
      <c r="A26" s="59" t="s">
        <v>95</v>
      </c>
      <c r="B26" s="59"/>
      <c r="C26" s="59" t="s">
        <v>43</v>
      </c>
      <c r="D26" s="59" t="s">
        <v>69</v>
      </c>
      <c r="E26" s="60">
        <v>40624.663194444445</v>
      </c>
      <c r="F26" s="59">
        <v>82690</v>
      </c>
      <c r="G26" s="59" t="s">
        <v>92</v>
      </c>
      <c r="H26" s="59">
        <v>7.55</v>
      </c>
      <c r="I26" s="59"/>
      <c r="J26" s="59" t="s">
        <v>88</v>
      </c>
      <c r="K26" s="59" t="s">
        <v>89</v>
      </c>
      <c r="L26" s="59"/>
      <c r="M26" s="60">
        <v>40792</v>
      </c>
      <c r="N26" s="59" t="s">
        <v>90</v>
      </c>
      <c r="O26" s="59"/>
      <c r="P26" s="59"/>
      <c r="Q26" s="59" t="s">
        <v>91</v>
      </c>
      <c r="R26" s="59" t="s">
        <v>71</v>
      </c>
      <c r="S26" s="59" t="s">
        <v>73</v>
      </c>
      <c r="T26" s="59" t="s">
        <v>74</v>
      </c>
      <c r="U26" s="59">
        <v>11391</v>
      </c>
      <c r="V26" s="59" t="s">
        <v>96</v>
      </c>
    </row>
    <row r="27" spans="1:22">
      <c r="A27" s="59" t="s">
        <v>97</v>
      </c>
      <c r="B27" s="59"/>
      <c r="C27" s="59" t="s">
        <v>44</v>
      </c>
      <c r="D27" s="59" t="s">
        <v>69</v>
      </c>
      <c r="E27" s="60">
        <v>40624.552083333336</v>
      </c>
      <c r="F27" s="59">
        <v>10</v>
      </c>
      <c r="G27" s="59" t="s">
        <v>2</v>
      </c>
      <c r="H27" s="59">
        <v>20.09</v>
      </c>
      <c r="I27" s="59"/>
      <c r="J27" s="59" t="s">
        <v>70</v>
      </c>
      <c r="K27" s="59" t="s">
        <v>71</v>
      </c>
      <c r="L27" s="59"/>
      <c r="M27" s="60">
        <v>40624.552083333336</v>
      </c>
      <c r="N27" s="59" t="s">
        <v>72</v>
      </c>
      <c r="O27" s="59"/>
      <c r="P27" s="59"/>
      <c r="Q27" s="59"/>
      <c r="R27" s="59" t="s">
        <v>71</v>
      </c>
      <c r="S27" s="59" t="s">
        <v>73</v>
      </c>
      <c r="T27" s="59" t="s">
        <v>74</v>
      </c>
      <c r="U27" s="59">
        <v>43019</v>
      </c>
      <c r="V27" s="59" t="s">
        <v>98</v>
      </c>
    </row>
    <row r="28" spans="1:22">
      <c r="A28" s="59" t="s">
        <v>97</v>
      </c>
      <c r="B28" s="59"/>
      <c r="C28" s="59" t="s">
        <v>44</v>
      </c>
      <c r="D28" s="59" t="s">
        <v>69</v>
      </c>
      <c r="E28" s="60">
        <v>40624.552083333336</v>
      </c>
      <c r="F28" s="59">
        <v>94</v>
      </c>
      <c r="G28" s="59" t="s">
        <v>6</v>
      </c>
      <c r="H28" s="59">
        <v>259</v>
      </c>
      <c r="I28" s="59"/>
      <c r="J28" s="59" t="s">
        <v>76</v>
      </c>
      <c r="K28" s="59" t="s">
        <v>71</v>
      </c>
      <c r="L28" s="59"/>
      <c r="M28" s="60">
        <v>40624.552083333336</v>
      </c>
      <c r="N28" s="59" t="s">
        <v>77</v>
      </c>
      <c r="O28" s="59"/>
      <c r="P28" s="59"/>
      <c r="Q28" s="59"/>
      <c r="R28" s="59" t="s">
        <v>71</v>
      </c>
      <c r="S28" s="59" t="s">
        <v>73</v>
      </c>
      <c r="T28" s="59" t="s">
        <v>74</v>
      </c>
      <c r="U28" s="59">
        <v>43019</v>
      </c>
      <c r="V28" s="59" t="s">
        <v>98</v>
      </c>
    </row>
    <row r="29" spans="1:22">
      <c r="A29" s="59" t="s">
        <v>97</v>
      </c>
      <c r="B29" s="59"/>
      <c r="C29" s="59" t="s">
        <v>44</v>
      </c>
      <c r="D29" s="59" t="s">
        <v>69</v>
      </c>
      <c r="E29" s="60">
        <v>40624.552083333336</v>
      </c>
      <c r="F29" s="59">
        <v>299</v>
      </c>
      <c r="G29" s="59" t="s">
        <v>7</v>
      </c>
      <c r="H29" s="59">
        <v>0.65</v>
      </c>
      <c r="I29" s="59"/>
      <c r="J29" s="59" t="s">
        <v>78</v>
      </c>
      <c r="K29" s="59" t="s">
        <v>71</v>
      </c>
      <c r="L29" s="59"/>
      <c r="M29" s="60">
        <v>40624.552083333336</v>
      </c>
      <c r="N29" s="59" t="s">
        <v>79</v>
      </c>
      <c r="O29" s="59"/>
      <c r="P29" s="59"/>
      <c r="Q29" s="59"/>
      <c r="R29" s="59" t="s">
        <v>71</v>
      </c>
      <c r="S29" s="59" t="s">
        <v>73</v>
      </c>
      <c r="T29" s="59" t="s">
        <v>74</v>
      </c>
      <c r="U29" s="59">
        <v>43019</v>
      </c>
      <c r="V29" s="59" t="s">
        <v>98</v>
      </c>
    </row>
    <row r="30" spans="1:22">
      <c r="A30" s="59" t="s">
        <v>97</v>
      </c>
      <c r="B30" s="59"/>
      <c r="C30" s="59" t="s">
        <v>44</v>
      </c>
      <c r="D30" s="59" t="s">
        <v>69</v>
      </c>
      <c r="E30" s="60">
        <v>40624.552083333336</v>
      </c>
      <c r="F30" s="59">
        <v>301</v>
      </c>
      <c r="G30" s="59" t="s">
        <v>8</v>
      </c>
      <c r="H30" s="59"/>
      <c r="I30" s="59" t="s">
        <v>80</v>
      </c>
      <c r="J30" s="59" t="s">
        <v>81</v>
      </c>
      <c r="K30" s="59" t="s">
        <v>71</v>
      </c>
      <c r="L30" s="59"/>
      <c r="M30" s="60">
        <v>40624.552083333336</v>
      </c>
      <c r="N30" s="59"/>
      <c r="O30" s="59"/>
      <c r="P30" s="59"/>
      <c r="Q30" s="59" t="s">
        <v>82</v>
      </c>
      <c r="R30" s="59" t="s">
        <v>71</v>
      </c>
      <c r="S30" s="59" t="s">
        <v>73</v>
      </c>
      <c r="T30" s="59" t="s">
        <v>74</v>
      </c>
      <c r="U30" s="59">
        <v>43019</v>
      </c>
      <c r="V30" s="59" t="s">
        <v>98</v>
      </c>
    </row>
    <row r="31" spans="1:22">
      <c r="A31" s="59" t="s">
        <v>97</v>
      </c>
      <c r="B31" s="59"/>
      <c r="C31" s="59" t="s">
        <v>44</v>
      </c>
      <c r="D31" s="59" t="s">
        <v>69</v>
      </c>
      <c r="E31" s="60">
        <v>40624.552083333336</v>
      </c>
      <c r="F31" s="59">
        <v>406</v>
      </c>
      <c r="G31" s="59" t="s">
        <v>9</v>
      </c>
      <c r="H31" s="59">
        <v>7.55</v>
      </c>
      <c r="I31" s="59"/>
      <c r="J31" s="59" t="s">
        <v>83</v>
      </c>
      <c r="K31" s="59" t="s">
        <v>71</v>
      </c>
      <c r="L31" s="59"/>
      <c r="M31" s="60">
        <v>40624.552083333336</v>
      </c>
      <c r="N31" s="59" t="s">
        <v>84</v>
      </c>
      <c r="O31" s="59"/>
      <c r="P31" s="59"/>
      <c r="Q31" s="59"/>
      <c r="R31" s="59" t="s">
        <v>71</v>
      </c>
      <c r="S31" s="59" t="s">
        <v>73</v>
      </c>
      <c r="T31" s="59" t="s">
        <v>74</v>
      </c>
      <c r="U31" s="59">
        <v>43019</v>
      </c>
      <c r="V31" s="59" t="s">
        <v>98</v>
      </c>
    </row>
    <row r="32" spans="1:22">
      <c r="A32" s="59" t="s">
        <v>97</v>
      </c>
      <c r="B32" s="59"/>
      <c r="C32" s="59" t="s">
        <v>44</v>
      </c>
      <c r="D32" s="59" t="s">
        <v>69</v>
      </c>
      <c r="E32" s="60">
        <v>40624.552083333336</v>
      </c>
      <c r="F32" s="59">
        <v>630</v>
      </c>
      <c r="G32" s="59" t="s">
        <v>13</v>
      </c>
      <c r="H32" s="59">
        <v>0.25</v>
      </c>
      <c r="I32" s="59"/>
      <c r="J32" s="59" t="s">
        <v>78</v>
      </c>
      <c r="K32" s="59" t="s">
        <v>85</v>
      </c>
      <c r="L32" s="59">
        <v>1338650</v>
      </c>
      <c r="M32" s="60">
        <v>40631.48333333333</v>
      </c>
      <c r="N32" s="59" t="s">
        <v>86</v>
      </c>
      <c r="O32" s="59">
        <v>0</v>
      </c>
      <c r="P32" s="59">
        <v>0.01</v>
      </c>
      <c r="Q32" s="59"/>
      <c r="R32" s="59" t="s">
        <v>71</v>
      </c>
      <c r="S32" s="59" t="s">
        <v>73</v>
      </c>
      <c r="T32" s="59" t="s">
        <v>74</v>
      </c>
      <c r="U32" s="59">
        <v>43019</v>
      </c>
      <c r="V32" s="59" t="s">
        <v>98</v>
      </c>
    </row>
    <row r="33" spans="1:22">
      <c r="A33" s="59" t="s">
        <v>97</v>
      </c>
      <c r="B33" s="59"/>
      <c r="C33" s="59" t="s">
        <v>44</v>
      </c>
      <c r="D33" s="59" t="s">
        <v>69</v>
      </c>
      <c r="E33" s="60">
        <v>40624.552083333336</v>
      </c>
      <c r="F33" s="59">
        <v>63041</v>
      </c>
      <c r="G33" s="59" t="s">
        <v>87</v>
      </c>
      <c r="H33" s="59">
        <v>6.18</v>
      </c>
      <c r="I33" s="59"/>
      <c r="J33" s="59" t="s">
        <v>88</v>
      </c>
      <c r="K33" s="59" t="s">
        <v>89</v>
      </c>
      <c r="L33" s="59"/>
      <c r="M33" s="60">
        <v>40792</v>
      </c>
      <c r="N33" s="59" t="s">
        <v>90</v>
      </c>
      <c r="O33" s="59"/>
      <c r="P33" s="59"/>
      <c r="Q33" s="59" t="s">
        <v>91</v>
      </c>
      <c r="R33" s="59" t="s">
        <v>71</v>
      </c>
      <c r="S33" s="59" t="s">
        <v>73</v>
      </c>
      <c r="T33" s="59" t="s">
        <v>74</v>
      </c>
      <c r="U33" s="59">
        <v>43019</v>
      </c>
      <c r="V33" s="59" t="s">
        <v>98</v>
      </c>
    </row>
    <row r="34" spans="1:22">
      <c r="A34" s="59" t="s">
        <v>97</v>
      </c>
      <c r="B34" s="59"/>
      <c r="C34" s="59" t="s">
        <v>44</v>
      </c>
      <c r="D34" s="59" t="s">
        <v>69</v>
      </c>
      <c r="E34" s="60">
        <v>40624.552083333336</v>
      </c>
      <c r="F34" s="59">
        <v>82690</v>
      </c>
      <c r="G34" s="59" t="s">
        <v>92</v>
      </c>
      <c r="H34" s="59">
        <v>7.41</v>
      </c>
      <c r="I34" s="59"/>
      <c r="J34" s="59" t="s">
        <v>88</v>
      </c>
      <c r="K34" s="59" t="s">
        <v>89</v>
      </c>
      <c r="L34" s="59"/>
      <c r="M34" s="60">
        <v>40792</v>
      </c>
      <c r="N34" s="59" t="s">
        <v>90</v>
      </c>
      <c r="O34" s="59"/>
      <c r="P34" s="59"/>
      <c r="Q34" s="59" t="s">
        <v>91</v>
      </c>
      <c r="R34" s="59" t="s">
        <v>71</v>
      </c>
      <c r="S34" s="59" t="s">
        <v>73</v>
      </c>
      <c r="T34" s="59" t="s">
        <v>74</v>
      </c>
      <c r="U34" s="59">
        <v>43019</v>
      </c>
      <c r="V34" s="59" t="s">
        <v>98</v>
      </c>
    </row>
    <row r="35" spans="1:22">
      <c r="A35" s="59" t="s">
        <v>99</v>
      </c>
      <c r="B35" s="59"/>
      <c r="C35" s="59" t="s">
        <v>45</v>
      </c>
      <c r="D35" s="59" t="s">
        <v>69</v>
      </c>
      <c r="E35" s="60">
        <v>40624.53125</v>
      </c>
      <c r="F35" s="59">
        <v>10</v>
      </c>
      <c r="G35" s="59" t="s">
        <v>2</v>
      </c>
      <c r="H35" s="59">
        <v>20.03</v>
      </c>
      <c r="I35" s="59"/>
      <c r="J35" s="59" t="s">
        <v>70</v>
      </c>
      <c r="K35" s="59" t="s">
        <v>71</v>
      </c>
      <c r="L35" s="59"/>
      <c r="M35" s="60">
        <v>40624.53125</v>
      </c>
      <c r="N35" s="59" t="s">
        <v>72</v>
      </c>
      <c r="O35" s="59"/>
      <c r="P35" s="59"/>
      <c r="Q35" s="59"/>
      <c r="R35" s="59" t="s">
        <v>71</v>
      </c>
      <c r="S35" s="59" t="s">
        <v>73</v>
      </c>
      <c r="T35" s="59" t="s">
        <v>74</v>
      </c>
      <c r="U35" s="59">
        <v>43020</v>
      </c>
      <c r="V35" s="59" t="s">
        <v>100</v>
      </c>
    </row>
    <row r="36" spans="1:22">
      <c r="A36" s="59" t="s">
        <v>99</v>
      </c>
      <c r="B36" s="59"/>
      <c r="C36" s="59" t="s">
        <v>45</v>
      </c>
      <c r="D36" s="59" t="s">
        <v>69</v>
      </c>
      <c r="E36" s="60">
        <v>40624.53125</v>
      </c>
      <c r="F36" s="59">
        <v>94</v>
      </c>
      <c r="G36" s="59" t="s">
        <v>6</v>
      </c>
      <c r="H36" s="59">
        <v>260</v>
      </c>
      <c r="I36" s="59"/>
      <c r="J36" s="59" t="s">
        <v>76</v>
      </c>
      <c r="K36" s="59" t="s">
        <v>71</v>
      </c>
      <c r="L36" s="59"/>
      <c r="M36" s="60">
        <v>40624.53125</v>
      </c>
      <c r="N36" s="59" t="s">
        <v>77</v>
      </c>
      <c r="O36" s="59"/>
      <c r="P36" s="59"/>
      <c r="Q36" s="59"/>
      <c r="R36" s="59" t="s">
        <v>71</v>
      </c>
      <c r="S36" s="59" t="s">
        <v>73</v>
      </c>
      <c r="T36" s="59" t="s">
        <v>74</v>
      </c>
      <c r="U36" s="59">
        <v>43020</v>
      </c>
      <c r="V36" s="59" t="s">
        <v>100</v>
      </c>
    </row>
    <row r="37" spans="1:22">
      <c r="A37" s="59" t="s">
        <v>99</v>
      </c>
      <c r="B37" s="59"/>
      <c r="C37" s="59" t="s">
        <v>45</v>
      </c>
      <c r="D37" s="59" t="s">
        <v>69</v>
      </c>
      <c r="E37" s="60">
        <v>40624.53125</v>
      </c>
      <c r="F37" s="59">
        <v>299</v>
      </c>
      <c r="G37" s="59" t="s">
        <v>7</v>
      </c>
      <c r="H37" s="59">
        <v>0.68</v>
      </c>
      <c r="I37" s="59"/>
      <c r="J37" s="59" t="s">
        <v>78</v>
      </c>
      <c r="K37" s="59" t="s">
        <v>71</v>
      </c>
      <c r="L37" s="59"/>
      <c r="M37" s="60">
        <v>40624.53125</v>
      </c>
      <c r="N37" s="59" t="s">
        <v>79</v>
      </c>
      <c r="O37" s="59"/>
      <c r="P37" s="59"/>
      <c r="Q37" s="59"/>
      <c r="R37" s="59" t="s">
        <v>71</v>
      </c>
      <c r="S37" s="59" t="s">
        <v>73</v>
      </c>
      <c r="T37" s="59" t="s">
        <v>74</v>
      </c>
      <c r="U37" s="59">
        <v>43020</v>
      </c>
      <c r="V37" s="59" t="s">
        <v>100</v>
      </c>
    </row>
    <row r="38" spans="1:22">
      <c r="A38" s="59" t="s">
        <v>99</v>
      </c>
      <c r="B38" s="59"/>
      <c r="C38" s="59" t="s">
        <v>45</v>
      </c>
      <c r="D38" s="59" t="s">
        <v>69</v>
      </c>
      <c r="E38" s="60">
        <v>40624.53125</v>
      </c>
      <c r="F38" s="59">
        <v>301</v>
      </c>
      <c r="G38" s="59" t="s">
        <v>8</v>
      </c>
      <c r="H38" s="59"/>
      <c r="I38" s="59" t="s">
        <v>80</v>
      </c>
      <c r="J38" s="59" t="s">
        <v>81</v>
      </c>
      <c r="K38" s="59" t="s">
        <v>71</v>
      </c>
      <c r="L38" s="59"/>
      <c r="M38" s="60">
        <v>40624.53125</v>
      </c>
      <c r="N38" s="59"/>
      <c r="O38" s="59"/>
      <c r="P38" s="59"/>
      <c r="Q38" s="59" t="s">
        <v>82</v>
      </c>
      <c r="R38" s="59" t="s">
        <v>71</v>
      </c>
      <c r="S38" s="59" t="s">
        <v>73</v>
      </c>
      <c r="T38" s="59" t="s">
        <v>74</v>
      </c>
      <c r="U38" s="59">
        <v>43020</v>
      </c>
      <c r="V38" s="59" t="s">
        <v>100</v>
      </c>
    </row>
    <row r="39" spans="1:22">
      <c r="A39" s="59" t="s">
        <v>99</v>
      </c>
      <c r="B39" s="59"/>
      <c r="C39" s="59" t="s">
        <v>45</v>
      </c>
      <c r="D39" s="59" t="s">
        <v>69</v>
      </c>
      <c r="E39" s="60">
        <v>40624.53125</v>
      </c>
      <c r="F39" s="59">
        <v>406</v>
      </c>
      <c r="G39" s="59" t="s">
        <v>9</v>
      </c>
      <c r="H39" s="59">
        <v>7.56</v>
      </c>
      <c r="I39" s="59"/>
      <c r="J39" s="59" t="s">
        <v>83</v>
      </c>
      <c r="K39" s="59" t="s">
        <v>71</v>
      </c>
      <c r="L39" s="59"/>
      <c r="M39" s="60">
        <v>40624.53125</v>
      </c>
      <c r="N39" s="59" t="s">
        <v>84</v>
      </c>
      <c r="O39" s="59"/>
      <c r="P39" s="59"/>
      <c r="Q39" s="59"/>
      <c r="R39" s="59" t="s">
        <v>71</v>
      </c>
      <c r="S39" s="59" t="s">
        <v>73</v>
      </c>
      <c r="T39" s="59" t="s">
        <v>74</v>
      </c>
      <c r="U39" s="59">
        <v>43020</v>
      </c>
      <c r="V39" s="59" t="s">
        <v>100</v>
      </c>
    </row>
    <row r="40" spans="1:22">
      <c r="A40" s="59" t="s">
        <v>99</v>
      </c>
      <c r="B40" s="59"/>
      <c r="C40" s="59" t="s">
        <v>45</v>
      </c>
      <c r="D40" s="59" t="s">
        <v>69</v>
      </c>
      <c r="E40" s="60">
        <v>40624.53125</v>
      </c>
      <c r="F40" s="59">
        <v>630</v>
      </c>
      <c r="G40" s="59" t="s">
        <v>13</v>
      </c>
      <c r="H40" s="59">
        <v>0.24</v>
      </c>
      <c r="I40" s="59"/>
      <c r="J40" s="59" t="s">
        <v>78</v>
      </c>
      <c r="K40" s="59" t="s">
        <v>85</v>
      </c>
      <c r="L40" s="59">
        <v>1338649</v>
      </c>
      <c r="M40" s="60">
        <v>40631.481944444444</v>
      </c>
      <c r="N40" s="59" t="s">
        <v>86</v>
      </c>
      <c r="O40" s="59">
        <v>0</v>
      </c>
      <c r="P40" s="59">
        <v>0.01</v>
      </c>
      <c r="Q40" s="59"/>
      <c r="R40" s="59" t="s">
        <v>71</v>
      </c>
      <c r="S40" s="59" t="s">
        <v>73</v>
      </c>
      <c r="T40" s="59" t="s">
        <v>74</v>
      </c>
      <c r="U40" s="59">
        <v>43020</v>
      </c>
      <c r="V40" s="59" t="s">
        <v>100</v>
      </c>
    </row>
    <row r="41" spans="1:22">
      <c r="A41" s="59" t="s">
        <v>99</v>
      </c>
      <c r="B41" s="59"/>
      <c r="C41" s="59" t="s">
        <v>45</v>
      </c>
      <c r="D41" s="59" t="s">
        <v>69</v>
      </c>
      <c r="E41" s="60">
        <v>40624.53125</v>
      </c>
      <c r="F41" s="59">
        <v>63041</v>
      </c>
      <c r="G41" s="59" t="s">
        <v>87</v>
      </c>
      <c r="H41" s="59">
        <v>7.09</v>
      </c>
      <c r="I41" s="59"/>
      <c r="J41" s="59" t="s">
        <v>88</v>
      </c>
      <c r="K41" s="59" t="s">
        <v>89</v>
      </c>
      <c r="L41" s="59"/>
      <c r="M41" s="60">
        <v>40792</v>
      </c>
      <c r="N41" s="59" t="s">
        <v>90</v>
      </c>
      <c r="O41" s="59"/>
      <c r="P41" s="59"/>
      <c r="Q41" s="59" t="s">
        <v>91</v>
      </c>
      <c r="R41" s="59" t="s">
        <v>71</v>
      </c>
      <c r="S41" s="59" t="s">
        <v>73</v>
      </c>
      <c r="T41" s="59" t="s">
        <v>74</v>
      </c>
      <c r="U41" s="59">
        <v>43020</v>
      </c>
      <c r="V41" s="59" t="s">
        <v>100</v>
      </c>
    </row>
    <row r="42" spans="1:22">
      <c r="A42" s="59" t="s">
        <v>99</v>
      </c>
      <c r="B42" s="59"/>
      <c r="C42" s="59" t="s">
        <v>45</v>
      </c>
      <c r="D42" s="59" t="s">
        <v>69</v>
      </c>
      <c r="E42" s="60">
        <v>40624.53125</v>
      </c>
      <c r="F42" s="59">
        <v>82690</v>
      </c>
      <c r="G42" s="59" t="s">
        <v>92</v>
      </c>
      <c r="H42" s="59">
        <v>6.99</v>
      </c>
      <c r="I42" s="59"/>
      <c r="J42" s="59" t="s">
        <v>88</v>
      </c>
      <c r="K42" s="59" t="s">
        <v>89</v>
      </c>
      <c r="L42" s="59"/>
      <c r="M42" s="60">
        <v>40792</v>
      </c>
      <c r="N42" s="59" t="s">
        <v>90</v>
      </c>
      <c r="O42" s="59"/>
      <c r="P42" s="59"/>
      <c r="Q42" s="59" t="s">
        <v>91</v>
      </c>
      <c r="R42" s="59" t="s">
        <v>71</v>
      </c>
      <c r="S42" s="59" t="s">
        <v>73</v>
      </c>
      <c r="T42" s="59" t="s">
        <v>74</v>
      </c>
      <c r="U42" s="59">
        <v>43020</v>
      </c>
      <c r="V42" s="59" t="s">
        <v>100</v>
      </c>
    </row>
    <row r="43" spans="1:22">
      <c r="A43" s="59" t="s">
        <v>101</v>
      </c>
      <c r="B43" s="59"/>
      <c r="C43" s="59" t="s">
        <v>46</v>
      </c>
      <c r="D43" s="59" t="s">
        <v>69</v>
      </c>
      <c r="E43" s="60">
        <v>40624.6875</v>
      </c>
      <c r="F43" s="59">
        <v>10</v>
      </c>
      <c r="G43" s="59" t="s">
        <v>2</v>
      </c>
      <c r="H43" s="59">
        <v>20.21</v>
      </c>
      <c r="I43" s="59"/>
      <c r="J43" s="59" t="s">
        <v>70</v>
      </c>
      <c r="K43" s="59" t="s">
        <v>71</v>
      </c>
      <c r="L43" s="59"/>
      <c r="M43" s="60">
        <v>40624.6875</v>
      </c>
      <c r="N43" s="59" t="s">
        <v>72</v>
      </c>
      <c r="O43" s="59"/>
      <c r="P43" s="59"/>
      <c r="Q43" s="59"/>
      <c r="R43" s="59" t="s">
        <v>71</v>
      </c>
      <c r="S43" s="59" t="s">
        <v>73</v>
      </c>
      <c r="T43" s="59" t="s">
        <v>74</v>
      </c>
      <c r="U43" s="59">
        <v>11393</v>
      </c>
      <c r="V43" s="59" t="s">
        <v>96</v>
      </c>
    </row>
    <row r="44" spans="1:22">
      <c r="A44" s="59" t="s">
        <v>101</v>
      </c>
      <c r="B44" s="59"/>
      <c r="C44" s="59" t="s">
        <v>46</v>
      </c>
      <c r="D44" s="59" t="s">
        <v>69</v>
      </c>
      <c r="E44" s="60">
        <v>40624.6875</v>
      </c>
      <c r="F44" s="59">
        <v>94</v>
      </c>
      <c r="G44" s="59" t="s">
        <v>6</v>
      </c>
      <c r="H44" s="59">
        <v>260</v>
      </c>
      <c r="I44" s="59"/>
      <c r="J44" s="59" t="s">
        <v>76</v>
      </c>
      <c r="K44" s="59" t="s">
        <v>71</v>
      </c>
      <c r="L44" s="59"/>
      <c r="M44" s="60">
        <v>40624.6875</v>
      </c>
      <c r="N44" s="59" t="s">
        <v>77</v>
      </c>
      <c r="O44" s="59"/>
      <c r="P44" s="59"/>
      <c r="Q44" s="59"/>
      <c r="R44" s="59" t="s">
        <v>71</v>
      </c>
      <c r="S44" s="59" t="s">
        <v>73</v>
      </c>
      <c r="T44" s="59" t="s">
        <v>74</v>
      </c>
      <c r="U44" s="59">
        <v>11393</v>
      </c>
      <c r="V44" s="59" t="s">
        <v>96</v>
      </c>
    </row>
    <row r="45" spans="1:22">
      <c r="A45" s="59" t="s">
        <v>101</v>
      </c>
      <c r="B45" s="59"/>
      <c r="C45" s="59" t="s">
        <v>46</v>
      </c>
      <c r="D45" s="59" t="s">
        <v>69</v>
      </c>
      <c r="E45" s="60">
        <v>40624.6875</v>
      </c>
      <c r="F45" s="59">
        <v>299</v>
      </c>
      <c r="G45" s="59" t="s">
        <v>7</v>
      </c>
      <c r="H45" s="59">
        <v>1.32</v>
      </c>
      <c r="I45" s="59"/>
      <c r="J45" s="59" t="s">
        <v>78</v>
      </c>
      <c r="K45" s="59" t="s">
        <v>71</v>
      </c>
      <c r="L45" s="59"/>
      <c r="M45" s="60">
        <v>40624.6875</v>
      </c>
      <c r="N45" s="59" t="s">
        <v>79</v>
      </c>
      <c r="O45" s="59"/>
      <c r="P45" s="59"/>
      <c r="Q45" s="59"/>
      <c r="R45" s="59" t="s">
        <v>71</v>
      </c>
      <c r="S45" s="59" t="s">
        <v>73</v>
      </c>
      <c r="T45" s="59" t="s">
        <v>74</v>
      </c>
      <c r="U45" s="59">
        <v>11393</v>
      </c>
      <c r="V45" s="59" t="s">
        <v>96</v>
      </c>
    </row>
    <row r="46" spans="1:22">
      <c r="A46" s="59" t="s">
        <v>101</v>
      </c>
      <c r="B46" s="59"/>
      <c r="C46" s="59" t="s">
        <v>46</v>
      </c>
      <c r="D46" s="59" t="s">
        <v>69</v>
      </c>
      <c r="E46" s="60">
        <v>40624.6875</v>
      </c>
      <c r="F46" s="59">
        <v>301</v>
      </c>
      <c r="G46" s="59" t="s">
        <v>8</v>
      </c>
      <c r="H46" s="59"/>
      <c r="I46" s="59" t="s">
        <v>80</v>
      </c>
      <c r="J46" s="59" t="s">
        <v>81</v>
      </c>
      <c r="K46" s="59" t="s">
        <v>71</v>
      </c>
      <c r="L46" s="59"/>
      <c r="M46" s="60">
        <v>40624.6875</v>
      </c>
      <c r="N46" s="59"/>
      <c r="O46" s="59"/>
      <c r="P46" s="59"/>
      <c r="Q46" s="59" t="s">
        <v>82</v>
      </c>
      <c r="R46" s="59" t="s">
        <v>71</v>
      </c>
      <c r="S46" s="59" t="s">
        <v>73</v>
      </c>
      <c r="T46" s="59" t="s">
        <v>74</v>
      </c>
      <c r="U46" s="59">
        <v>11393</v>
      </c>
      <c r="V46" s="59" t="s">
        <v>96</v>
      </c>
    </row>
    <row r="47" spans="1:22">
      <c r="A47" s="59" t="s">
        <v>101</v>
      </c>
      <c r="B47" s="59"/>
      <c r="C47" s="59" t="s">
        <v>46</v>
      </c>
      <c r="D47" s="59" t="s">
        <v>69</v>
      </c>
      <c r="E47" s="60">
        <v>40624.6875</v>
      </c>
      <c r="F47" s="59">
        <v>406</v>
      </c>
      <c r="G47" s="59" t="s">
        <v>9</v>
      </c>
      <c r="H47" s="59">
        <v>7.59</v>
      </c>
      <c r="I47" s="59"/>
      <c r="J47" s="59" t="s">
        <v>83</v>
      </c>
      <c r="K47" s="59" t="s">
        <v>71</v>
      </c>
      <c r="L47" s="59"/>
      <c r="M47" s="60">
        <v>40624.6875</v>
      </c>
      <c r="N47" s="59" t="s">
        <v>84</v>
      </c>
      <c r="O47" s="59"/>
      <c r="P47" s="59"/>
      <c r="Q47" s="59"/>
      <c r="R47" s="59" t="s">
        <v>71</v>
      </c>
      <c r="S47" s="59" t="s">
        <v>73</v>
      </c>
      <c r="T47" s="59" t="s">
        <v>74</v>
      </c>
      <c r="U47" s="59">
        <v>11393</v>
      </c>
      <c r="V47" s="59" t="s">
        <v>96</v>
      </c>
    </row>
    <row r="48" spans="1:22">
      <c r="A48" s="59" t="s">
        <v>101</v>
      </c>
      <c r="B48" s="59"/>
      <c r="C48" s="59" t="s">
        <v>46</v>
      </c>
      <c r="D48" s="59" t="s">
        <v>69</v>
      </c>
      <c r="E48" s="60">
        <v>40624.6875</v>
      </c>
      <c r="F48" s="59">
        <v>630</v>
      </c>
      <c r="G48" s="59" t="s">
        <v>13</v>
      </c>
      <c r="H48" s="59">
        <v>0.23</v>
      </c>
      <c r="I48" s="59"/>
      <c r="J48" s="59" t="s">
        <v>78</v>
      </c>
      <c r="K48" s="59" t="s">
        <v>85</v>
      </c>
      <c r="L48" s="59">
        <v>1338652</v>
      </c>
      <c r="M48" s="60">
        <v>40631.484722222223</v>
      </c>
      <c r="N48" s="59" t="s">
        <v>86</v>
      </c>
      <c r="O48" s="59">
        <v>0</v>
      </c>
      <c r="P48" s="59">
        <v>0.01</v>
      </c>
      <c r="Q48" s="59"/>
      <c r="R48" s="59" t="s">
        <v>71</v>
      </c>
      <c r="S48" s="59" t="s">
        <v>73</v>
      </c>
      <c r="T48" s="59" t="s">
        <v>74</v>
      </c>
      <c r="U48" s="59">
        <v>11393</v>
      </c>
      <c r="V48" s="59" t="s">
        <v>96</v>
      </c>
    </row>
    <row r="49" spans="1:22">
      <c r="A49" s="59" t="s">
        <v>101</v>
      </c>
      <c r="B49" s="59"/>
      <c r="C49" s="59" t="s">
        <v>46</v>
      </c>
      <c r="D49" s="59" t="s">
        <v>69</v>
      </c>
      <c r="E49" s="60">
        <v>40624.6875</v>
      </c>
      <c r="F49" s="59">
        <v>63041</v>
      </c>
      <c r="G49" s="59" t="s">
        <v>87</v>
      </c>
      <c r="H49" s="59">
        <v>7.5</v>
      </c>
      <c r="I49" s="59"/>
      <c r="J49" s="59" t="s">
        <v>88</v>
      </c>
      <c r="K49" s="59" t="s">
        <v>89</v>
      </c>
      <c r="L49" s="59"/>
      <c r="M49" s="60">
        <v>40792</v>
      </c>
      <c r="N49" s="59" t="s">
        <v>90</v>
      </c>
      <c r="O49" s="59"/>
      <c r="P49" s="59"/>
      <c r="Q49" s="59" t="s">
        <v>91</v>
      </c>
      <c r="R49" s="59" t="s">
        <v>71</v>
      </c>
      <c r="S49" s="59" t="s">
        <v>73</v>
      </c>
      <c r="T49" s="59" t="s">
        <v>74</v>
      </c>
      <c r="U49" s="59">
        <v>11393</v>
      </c>
      <c r="V49" s="59" t="s">
        <v>96</v>
      </c>
    </row>
    <row r="50" spans="1:22">
      <c r="A50" s="59" t="s">
        <v>101</v>
      </c>
      <c r="B50" s="59"/>
      <c r="C50" s="59" t="s">
        <v>46</v>
      </c>
      <c r="D50" s="59" t="s">
        <v>69</v>
      </c>
      <c r="E50" s="60">
        <v>40624.6875</v>
      </c>
      <c r="F50" s="59">
        <v>82690</v>
      </c>
      <c r="G50" s="59" t="s">
        <v>92</v>
      </c>
      <c r="H50" s="59">
        <v>7.18</v>
      </c>
      <c r="I50" s="59"/>
      <c r="J50" s="59" t="s">
        <v>88</v>
      </c>
      <c r="K50" s="59" t="s">
        <v>89</v>
      </c>
      <c r="L50" s="59"/>
      <c r="M50" s="60">
        <v>40792</v>
      </c>
      <c r="N50" s="59" t="s">
        <v>90</v>
      </c>
      <c r="O50" s="59"/>
      <c r="P50" s="59"/>
      <c r="Q50" s="59" t="s">
        <v>91</v>
      </c>
      <c r="R50" s="59" t="s">
        <v>71</v>
      </c>
      <c r="S50" s="59" t="s">
        <v>73</v>
      </c>
      <c r="T50" s="59" t="s">
        <v>74</v>
      </c>
      <c r="U50" s="59">
        <v>11393</v>
      </c>
      <c r="V50" s="59" t="s">
        <v>96</v>
      </c>
    </row>
    <row r="51" spans="1:22">
      <c r="E51" s="47"/>
      <c r="M51" s="47"/>
    </row>
    <row r="52" spans="1:22">
      <c r="E52" s="47"/>
      <c r="M52" s="47"/>
    </row>
    <row r="53" spans="1:22">
      <c r="E53" s="47"/>
      <c r="M53" s="47"/>
    </row>
    <row r="54" spans="1:22">
      <c r="E54" s="47"/>
      <c r="M54" s="47"/>
    </row>
    <row r="55" spans="1:22">
      <c r="E55" s="47"/>
      <c r="M55" s="47"/>
    </row>
    <row r="56" spans="1:22">
      <c r="E56" s="47"/>
      <c r="M56" s="47"/>
    </row>
    <row r="57" spans="1:22">
      <c r="E57" s="47"/>
      <c r="M57" s="47"/>
    </row>
    <row r="58" spans="1:22">
      <c r="E58" s="47"/>
      <c r="M58" s="47"/>
    </row>
    <row r="59" spans="1:22">
      <c r="E59" s="47"/>
      <c r="M59" s="47"/>
    </row>
    <row r="60" spans="1:22">
      <c r="E60" s="47"/>
      <c r="M60" s="47"/>
    </row>
    <row r="61" spans="1:22">
      <c r="E61" s="47"/>
      <c r="M61" s="47"/>
    </row>
    <row r="62" spans="1:22">
      <c r="E62" s="47"/>
      <c r="M62" s="47"/>
    </row>
    <row r="63" spans="1:22">
      <c r="E63" s="47"/>
      <c r="M63" s="47"/>
    </row>
    <row r="64" spans="1:22">
      <c r="E64" s="47"/>
      <c r="M64" s="47"/>
    </row>
    <row r="65" spans="5:13">
      <c r="E65" s="47"/>
      <c r="M65" s="47"/>
    </row>
    <row r="66" spans="5:13">
      <c r="E66" s="47"/>
      <c r="M66" s="47"/>
    </row>
    <row r="67" spans="5:13">
      <c r="E67" s="47"/>
      <c r="M67" s="47"/>
    </row>
    <row r="68" spans="5:13">
      <c r="E68" s="47"/>
      <c r="M68" s="47"/>
    </row>
    <row r="69" spans="5:13">
      <c r="E69" s="47"/>
      <c r="M69" s="47"/>
    </row>
    <row r="70" spans="5:13">
      <c r="E70" s="47"/>
      <c r="M70" s="47"/>
    </row>
    <row r="71" spans="5:13">
      <c r="E71" s="47"/>
      <c r="M71" s="47"/>
    </row>
    <row r="72" spans="5:13">
      <c r="E72" s="47"/>
      <c r="M72" s="47"/>
    </row>
    <row r="73" spans="5:13">
      <c r="E73" s="47"/>
      <c r="M73" s="47"/>
    </row>
    <row r="74" spans="5:13">
      <c r="E74" s="47"/>
      <c r="M74" s="47"/>
    </row>
    <row r="75" spans="5:13">
      <c r="E75" s="47"/>
      <c r="M75" s="47"/>
    </row>
    <row r="76" spans="5:13">
      <c r="E76" s="47"/>
      <c r="M76" s="47"/>
    </row>
    <row r="77" spans="5:13">
      <c r="E77" s="47"/>
      <c r="M77" s="47"/>
    </row>
    <row r="78" spans="5:13">
      <c r="E78" s="47"/>
      <c r="M78" s="47"/>
    </row>
    <row r="79" spans="5:13">
      <c r="E79" s="47"/>
      <c r="M79" s="47"/>
    </row>
    <row r="80" spans="5:13">
      <c r="E80" s="47"/>
      <c r="M80" s="47"/>
    </row>
    <row r="81" spans="5:13">
      <c r="E81" s="47"/>
      <c r="M81" s="47"/>
    </row>
    <row r="82" spans="5:13">
      <c r="E82" s="47"/>
      <c r="M82" s="47"/>
    </row>
    <row r="83" spans="5:13">
      <c r="E83" s="47"/>
      <c r="M83" s="47"/>
    </row>
    <row r="84" spans="5:13">
      <c r="E84" s="47"/>
      <c r="M84" s="47"/>
    </row>
    <row r="85" spans="5:13">
      <c r="E85" s="47"/>
      <c r="M85" s="47"/>
    </row>
    <row r="86" spans="5:13">
      <c r="E86" s="47"/>
      <c r="M86" s="47"/>
    </row>
    <row r="87" spans="5:13">
      <c r="E87" s="47"/>
      <c r="M87" s="47"/>
    </row>
    <row r="88" spans="5:13">
      <c r="E88" s="47"/>
      <c r="M88" s="47"/>
    </row>
    <row r="89" spans="5:13">
      <c r="E89" s="47"/>
      <c r="M89" s="47"/>
    </row>
    <row r="90" spans="5:13">
      <c r="E90" s="47"/>
      <c r="M90" s="47"/>
    </row>
    <row r="91" spans="5:13">
      <c r="E91" s="47"/>
      <c r="M91" s="47"/>
    </row>
    <row r="92" spans="5:13">
      <c r="E92" s="47"/>
      <c r="M92" s="47"/>
    </row>
    <row r="93" spans="5:13">
      <c r="E93" s="47"/>
      <c r="M93" s="47"/>
    </row>
    <row r="94" spans="5:13">
      <c r="E94" s="47"/>
      <c r="M94" s="47"/>
    </row>
    <row r="95" spans="5:13">
      <c r="E95" s="47"/>
      <c r="M95" s="47"/>
    </row>
    <row r="96" spans="5:13">
      <c r="E96" s="47"/>
      <c r="M96" s="47"/>
    </row>
    <row r="97" spans="5:13">
      <c r="E97" s="47"/>
      <c r="M97" s="47"/>
    </row>
    <row r="98" spans="5:13">
      <c r="E98" s="47"/>
      <c r="M98" s="47"/>
    </row>
    <row r="99" spans="5:13">
      <c r="E99" s="47"/>
      <c r="M99" s="47"/>
    </row>
    <row r="100" spans="5:13">
      <c r="E100" s="47"/>
      <c r="M100" s="47"/>
    </row>
    <row r="101" spans="5:13">
      <c r="E101" s="47"/>
      <c r="M101" s="47"/>
    </row>
    <row r="102" spans="5:13">
      <c r="E102" s="47"/>
      <c r="M102" s="47"/>
    </row>
    <row r="103" spans="5:13">
      <c r="E103" s="47"/>
      <c r="M103" s="47"/>
    </row>
    <row r="104" spans="5:13">
      <c r="E104" s="47"/>
      <c r="M104" s="47"/>
    </row>
    <row r="105" spans="5:13">
      <c r="E105" s="47"/>
      <c r="M105" s="47"/>
    </row>
    <row r="106" spans="5:13">
      <c r="E106" s="47"/>
      <c r="M106" s="47"/>
    </row>
    <row r="107" spans="5:13">
      <c r="E107" s="47"/>
      <c r="M107" s="47"/>
    </row>
    <row r="108" spans="5:13">
      <c r="E108" s="47"/>
      <c r="M108" s="47"/>
    </row>
    <row r="109" spans="5:13">
      <c r="E109" s="47"/>
      <c r="M109" s="47"/>
    </row>
    <row r="110" spans="5:13">
      <c r="E110" s="47"/>
      <c r="M110" s="47"/>
    </row>
    <row r="111" spans="5:13">
      <c r="E111" s="47"/>
      <c r="M111" s="47"/>
    </row>
    <row r="112" spans="5:13">
      <c r="E112" s="47"/>
      <c r="M112" s="47"/>
    </row>
    <row r="113" spans="5:13">
      <c r="E113" s="47"/>
      <c r="M113" s="47"/>
    </row>
    <row r="114" spans="5:13">
      <c r="E114" s="47"/>
      <c r="M114" s="47"/>
    </row>
    <row r="115" spans="5:13">
      <c r="E115" s="47"/>
      <c r="M115" s="47"/>
    </row>
    <row r="116" spans="5:13">
      <c r="E116" s="47"/>
      <c r="M116" s="47"/>
    </row>
    <row r="117" spans="5:13">
      <c r="E117" s="47"/>
      <c r="M117" s="47"/>
    </row>
    <row r="118" spans="5:13">
      <c r="E118" s="47"/>
      <c r="M118" s="47"/>
    </row>
    <row r="119" spans="5:13">
      <c r="E119" s="47"/>
      <c r="M119" s="47"/>
    </row>
    <row r="120" spans="5:13">
      <c r="E120" s="47"/>
      <c r="M120" s="47"/>
    </row>
    <row r="121" spans="5:13">
      <c r="E121" s="47"/>
      <c r="M121" s="47"/>
    </row>
    <row r="122" spans="5:13">
      <c r="E122" s="47"/>
      <c r="M122" s="47"/>
    </row>
    <row r="123" spans="5:13">
      <c r="E123" s="47"/>
      <c r="M123" s="47"/>
    </row>
    <row r="124" spans="5:13">
      <c r="E124" s="47"/>
      <c r="M124" s="47"/>
    </row>
    <row r="125" spans="5:13">
      <c r="E125" s="47"/>
      <c r="M125" s="47"/>
    </row>
    <row r="126" spans="5:13">
      <c r="E126" s="47"/>
      <c r="M126" s="47"/>
    </row>
    <row r="127" spans="5:13">
      <c r="E127" s="47"/>
      <c r="M127" s="47"/>
    </row>
    <row r="128" spans="5:13">
      <c r="E128" s="47"/>
      <c r="M128" s="47"/>
    </row>
    <row r="129" spans="5:13">
      <c r="E129" s="47"/>
      <c r="M129" s="47"/>
    </row>
    <row r="130" spans="5:13">
      <c r="E130" s="47"/>
      <c r="M130" s="47"/>
    </row>
    <row r="131" spans="5:13">
      <c r="E131" s="47"/>
      <c r="M131" s="47"/>
    </row>
    <row r="132" spans="5:13">
      <c r="E132" s="47"/>
      <c r="M132" s="47"/>
    </row>
    <row r="133" spans="5:13">
      <c r="E133" s="47"/>
      <c r="M133" s="47"/>
    </row>
    <row r="134" spans="5:13">
      <c r="E134" s="47"/>
      <c r="M134" s="47"/>
    </row>
    <row r="135" spans="5:13">
      <c r="E135" s="47"/>
      <c r="M135" s="47"/>
    </row>
    <row r="136" spans="5:13">
      <c r="E136" s="47"/>
      <c r="M136" s="47"/>
    </row>
    <row r="137" spans="5:13">
      <c r="E137" s="47"/>
      <c r="M137" s="47"/>
    </row>
    <row r="138" spans="5:13">
      <c r="E138" s="47"/>
      <c r="M138" s="47"/>
    </row>
    <row r="139" spans="5:13">
      <c r="E139" s="47"/>
      <c r="M139" s="47"/>
    </row>
    <row r="140" spans="5:13">
      <c r="E140" s="47"/>
      <c r="M140" s="47"/>
    </row>
    <row r="141" spans="5:13">
      <c r="E141" s="47"/>
      <c r="M141" s="47"/>
    </row>
    <row r="142" spans="5:13">
      <c r="E142" s="47"/>
      <c r="M142" s="47"/>
    </row>
    <row r="143" spans="5:13">
      <c r="E143" s="47"/>
      <c r="M143" s="47"/>
    </row>
    <row r="144" spans="5:13">
      <c r="E144" s="47"/>
      <c r="M144" s="47"/>
    </row>
    <row r="145" spans="5:13">
      <c r="E145" s="47"/>
      <c r="M145" s="47"/>
    </row>
    <row r="146" spans="5:13">
      <c r="E146" s="47"/>
      <c r="M146" s="47"/>
    </row>
    <row r="147" spans="5:13">
      <c r="E147" s="47"/>
      <c r="M147" s="47"/>
    </row>
    <row r="148" spans="5:13">
      <c r="E148" s="47"/>
      <c r="M148" s="47"/>
    </row>
    <row r="149" spans="5:13">
      <c r="E149" s="47"/>
      <c r="M149" s="47"/>
    </row>
    <row r="150" spans="5:13">
      <c r="E150" s="47"/>
      <c r="M150" s="47"/>
    </row>
    <row r="151" spans="5:13">
      <c r="E151" s="47"/>
      <c r="M151" s="47"/>
    </row>
    <row r="152" spans="5:13">
      <c r="E152" s="47"/>
      <c r="M152" s="47"/>
    </row>
    <row r="153" spans="5:13">
      <c r="E153" s="47"/>
      <c r="M153" s="47"/>
    </row>
    <row r="154" spans="5:13">
      <c r="E154" s="47"/>
      <c r="M154" s="47"/>
    </row>
    <row r="155" spans="5:13">
      <c r="E155" s="47"/>
      <c r="M155" s="47"/>
    </row>
    <row r="156" spans="5:13">
      <c r="E156" s="47"/>
      <c r="M156" s="47"/>
    </row>
    <row r="157" spans="5:13">
      <c r="E157" s="47"/>
      <c r="M157" s="47"/>
    </row>
    <row r="158" spans="5:13">
      <c r="E158" s="47"/>
      <c r="M158" s="47"/>
    </row>
    <row r="159" spans="5:13">
      <c r="E159" s="47"/>
      <c r="M159" s="47"/>
    </row>
    <row r="160" spans="5:13">
      <c r="E160" s="47"/>
      <c r="M160" s="47"/>
    </row>
    <row r="161" spans="5:13">
      <c r="E161" s="47"/>
      <c r="M161" s="47"/>
    </row>
    <row r="162" spans="5:13">
      <c r="E162" s="47"/>
      <c r="M162" s="47"/>
    </row>
    <row r="163" spans="5:13">
      <c r="E163" s="47"/>
      <c r="M163" s="47"/>
    </row>
    <row r="164" spans="5:13">
      <c r="E164" s="47"/>
      <c r="M164" s="47"/>
    </row>
    <row r="165" spans="5:13">
      <c r="E165" s="47"/>
      <c r="M165" s="47"/>
    </row>
    <row r="166" spans="5:13">
      <c r="E166" s="47"/>
      <c r="M166" s="47"/>
    </row>
    <row r="167" spans="5:13">
      <c r="E167" s="47"/>
      <c r="M167" s="47"/>
    </row>
    <row r="168" spans="5:13">
      <c r="E168" s="47"/>
      <c r="M168" s="47"/>
    </row>
    <row r="169" spans="5:13">
      <c r="E169" s="47"/>
      <c r="M169" s="47"/>
    </row>
    <row r="170" spans="5:13">
      <c r="E170" s="47"/>
      <c r="M170" s="47"/>
    </row>
    <row r="171" spans="5:13">
      <c r="E171" s="47"/>
      <c r="M171" s="47"/>
    </row>
    <row r="172" spans="5:13">
      <c r="E172" s="47"/>
      <c r="M172" s="47"/>
    </row>
    <row r="173" spans="5:13">
      <c r="E173" s="47"/>
      <c r="M173" s="47"/>
    </row>
    <row r="174" spans="5:13">
      <c r="E174" s="47"/>
      <c r="M174" s="47"/>
    </row>
    <row r="175" spans="5:13">
      <c r="E175" s="47"/>
      <c r="M175" s="47"/>
    </row>
    <row r="176" spans="5:13">
      <c r="E176" s="47"/>
      <c r="M176" s="47"/>
    </row>
    <row r="177" spans="5:13">
      <c r="E177" s="47"/>
      <c r="M177" s="47"/>
    </row>
    <row r="178" spans="5:13">
      <c r="E178" s="47"/>
      <c r="M178" s="47"/>
    </row>
    <row r="179" spans="5:13">
      <c r="E179" s="47"/>
      <c r="M179" s="47"/>
    </row>
    <row r="180" spans="5:13">
      <c r="E180" s="47"/>
      <c r="M180" s="47"/>
    </row>
    <row r="181" spans="5:13">
      <c r="E181" s="47"/>
      <c r="M181" s="47"/>
    </row>
    <row r="182" spans="5:13">
      <c r="E182" s="47"/>
      <c r="M182" s="47"/>
    </row>
    <row r="183" spans="5:13">
      <c r="E183" s="47"/>
      <c r="M183" s="47"/>
    </row>
    <row r="184" spans="5:13">
      <c r="E184" s="47"/>
      <c r="M184" s="47"/>
    </row>
    <row r="185" spans="5:13">
      <c r="E185" s="47"/>
      <c r="M185" s="47"/>
    </row>
    <row r="186" spans="5:13">
      <c r="E186" s="47"/>
      <c r="M186" s="47"/>
    </row>
    <row r="187" spans="5:13">
      <c r="E187" s="47"/>
      <c r="M187" s="47"/>
    </row>
    <row r="188" spans="5:13">
      <c r="E188" s="47"/>
      <c r="M188" s="47"/>
    </row>
    <row r="189" spans="5:13">
      <c r="E189" s="47"/>
      <c r="M189" s="47"/>
    </row>
    <row r="190" spans="5:13">
      <c r="E190" s="47"/>
      <c r="M190" s="47"/>
    </row>
    <row r="191" spans="5:13">
      <c r="E191" s="47"/>
      <c r="M191" s="47"/>
    </row>
    <row r="192" spans="5:13">
      <c r="E192" s="47"/>
      <c r="M192" s="47"/>
    </row>
    <row r="193" spans="5:13">
      <c r="E193" s="47"/>
      <c r="M193" s="47"/>
    </row>
    <row r="194" spans="5:13">
      <c r="E194" s="47"/>
      <c r="M194" s="47"/>
    </row>
    <row r="195" spans="5:13">
      <c r="E195" s="47"/>
      <c r="M195" s="47"/>
    </row>
    <row r="196" spans="5:13">
      <c r="E196" s="47"/>
      <c r="M196" s="47"/>
    </row>
    <row r="197" spans="5:13">
      <c r="E197" s="47"/>
      <c r="M197" s="47"/>
    </row>
    <row r="198" spans="5:13">
      <c r="E198" s="47"/>
      <c r="M198" s="47"/>
    </row>
    <row r="199" spans="5:13">
      <c r="E199" s="47"/>
      <c r="M199" s="47"/>
    </row>
    <row r="200" spans="5:13">
      <c r="E200" s="47"/>
      <c r="M200" s="47"/>
    </row>
    <row r="201" spans="5:13">
      <c r="E201" s="47"/>
      <c r="M201" s="47"/>
    </row>
    <row r="202" spans="5:13">
      <c r="E202" s="47"/>
      <c r="M202" s="47"/>
    </row>
    <row r="203" spans="5:13">
      <c r="E203" s="47"/>
      <c r="M203" s="47"/>
    </row>
    <row r="204" spans="5:13">
      <c r="E204" s="47"/>
      <c r="M204" s="47"/>
    </row>
    <row r="205" spans="5:13">
      <c r="E205" s="47"/>
      <c r="M205" s="47"/>
    </row>
    <row r="206" spans="5:13">
      <c r="E206" s="47"/>
      <c r="M206" s="47"/>
    </row>
    <row r="207" spans="5:13">
      <c r="E207" s="47"/>
      <c r="M207" s="47"/>
    </row>
    <row r="208" spans="5:13">
      <c r="E208" s="47"/>
      <c r="M208" s="47"/>
    </row>
    <row r="209" spans="5:13">
      <c r="E209" s="47"/>
      <c r="M209" s="47"/>
    </row>
    <row r="210" spans="5:13">
      <c r="E210" s="47"/>
      <c r="M210" s="47"/>
    </row>
    <row r="211" spans="5:13">
      <c r="E211" s="47"/>
      <c r="M211" s="47"/>
    </row>
    <row r="212" spans="5:13">
      <c r="E212" s="47"/>
      <c r="M212" s="47"/>
    </row>
    <row r="213" spans="5:13">
      <c r="E213" s="47"/>
      <c r="M213" s="47"/>
    </row>
    <row r="214" spans="5:13">
      <c r="E214" s="47"/>
      <c r="M214" s="47"/>
    </row>
    <row r="215" spans="5:13">
      <c r="E215" s="47"/>
      <c r="M215" s="47"/>
    </row>
    <row r="216" spans="5:13">
      <c r="E216" s="47"/>
      <c r="M216" s="47"/>
    </row>
    <row r="217" spans="5:13">
      <c r="E217" s="47"/>
      <c r="M217" s="47"/>
    </row>
    <row r="218" spans="5:13">
      <c r="E218" s="47"/>
      <c r="M218" s="47"/>
    </row>
    <row r="219" spans="5:13">
      <c r="E219" s="47"/>
      <c r="M219" s="47"/>
    </row>
    <row r="220" spans="5:13">
      <c r="E220" s="47"/>
      <c r="M220" s="47"/>
    </row>
    <row r="221" spans="5:13">
      <c r="E221" s="47"/>
      <c r="M221" s="47"/>
    </row>
    <row r="222" spans="5:13">
      <c r="E222" s="47"/>
      <c r="M222" s="47"/>
    </row>
    <row r="223" spans="5:13">
      <c r="E223" s="47"/>
      <c r="M223" s="47"/>
    </row>
    <row r="224" spans="5:13">
      <c r="E224" s="47"/>
      <c r="M224" s="47"/>
    </row>
    <row r="225" spans="5:13">
      <c r="E225" s="47"/>
      <c r="M225" s="47"/>
    </row>
    <row r="226" spans="5:13">
      <c r="E226" s="47"/>
      <c r="M226" s="47"/>
    </row>
    <row r="227" spans="5:13">
      <c r="E227" s="47"/>
      <c r="M227" s="47"/>
    </row>
    <row r="228" spans="5:13">
      <c r="E228" s="47"/>
      <c r="M228" s="47"/>
    </row>
    <row r="229" spans="5:13">
      <c r="E229" s="47"/>
      <c r="M229" s="47"/>
    </row>
    <row r="230" spans="5:13">
      <c r="E230" s="47"/>
      <c r="M230" s="47"/>
    </row>
    <row r="231" spans="5:13">
      <c r="E231" s="47"/>
      <c r="M231" s="47"/>
    </row>
    <row r="232" spans="5:13">
      <c r="E232" s="47"/>
      <c r="M232" s="47"/>
    </row>
    <row r="233" spans="5:13">
      <c r="E233" s="47"/>
      <c r="M233" s="47"/>
    </row>
    <row r="234" spans="5:13">
      <c r="E234" s="47"/>
      <c r="M234" s="47"/>
    </row>
    <row r="235" spans="5:13">
      <c r="E235" s="47"/>
      <c r="M235" s="47"/>
    </row>
    <row r="236" spans="5:13">
      <c r="E236" s="47"/>
      <c r="M236" s="47"/>
    </row>
    <row r="237" spans="5:13">
      <c r="E237" s="47"/>
      <c r="M237" s="47"/>
    </row>
    <row r="238" spans="5:13">
      <c r="E238" s="47"/>
      <c r="M238" s="47"/>
    </row>
    <row r="239" spans="5:13">
      <c r="E239" s="47"/>
      <c r="M239" s="47"/>
    </row>
    <row r="240" spans="5:13">
      <c r="E240" s="47"/>
      <c r="M240" s="47"/>
    </row>
    <row r="241" spans="5:13">
      <c r="E241" s="47"/>
      <c r="M241" s="47"/>
    </row>
    <row r="242" spans="5:13">
      <c r="E242" s="47"/>
      <c r="M242" s="47"/>
    </row>
    <row r="243" spans="5:13">
      <c r="E243" s="47"/>
      <c r="M243" s="47"/>
    </row>
    <row r="244" spans="5:13">
      <c r="E244" s="47"/>
      <c r="M244" s="47"/>
    </row>
    <row r="245" spans="5:13">
      <c r="E245" s="47"/>
      <c r="M245" s="47"/>
    </row>
    <row r="246" spans="5:13">
      <c r="E246" s="47"/>
      <c r="M246" s="47"/>
    </row>
    <row r="247" spans="5:13">
      <c r="E247" s="47"/>
      <c r="M247" s="47"/>
    </row>
    <row r="248" spans="5:13">
      <c r="E248" s="47"/>
      <c r="M248" s="47"/>
    </row>
    <row r="249" spans="5:13">
      <c r="E249" s="47"/>
      <c r="M249" s="47"/>
    </row>
    <row r="250" spans="5:13">
      <c r="E250" s="47"/>
      <c r="M250" s="47"/>
    </row>
    <row r="251" spans="5:13">
      <c r="E251" s="47"/>
      <c r="M251" s="47"/>
    </row>
    <row r="252" spans="5:13">
      <c r="E252" s="47"/>
      <c r="M252" s="47"/>
    </row>
    <row r="253" spans="5:13">
      <c r="E253" s="47"/>
      <c r="M253" s="47"/>
    </row>
    <row r="254" spans="5:13">
      <c r="E254" s="47"/>
      <c r="M254" s="47"/>
    </row>
    <row r="255" spans="5:13">
      <c r="E255" s="47"/>
      <c r="M255" s="47"/>
    </row>
    <row r="256" spans="5:13">
      <c r="E256" s="47"/>
      <c r="M256" s="47"/>
    </row>
    <row r="257" spans="5:13">
      <c r="E257" s="47"/>
      <c r="M257" s="47"/>
    </row>
    <row r="258" spans="5:13">
      <c r="E258" s="47"/>
      <c r="M258" s="47"/>
    </row>
    <row r="259" spans="5:13">
      <c r="E259" s="47"/>
      <c r="M259" s="47"/>
    </row>
    <row r="260" spans="5:13">
      <c r="E260" s="47"/>
      <c r="M260" s="47"/>
    </row>
    <row r="261" spans="5:13">
      <c r="E261" s="47"/>
      <c r="M261" s="47"/>
    </row>
    <row r="262" spans="5:13">
      <c r="E262" s="47"/>
      <c r="M262" s="47"/>
    </row>
    <row r="263" spans="5:13">
      <c r="E263" s="47"/>
      <c r="M263" s="47"/>
    </row>
    <row r="264" spans="5:13">
      <c r="E264" s="47"/>
      <c r="M264" s="47"/>
    </row>
    <row r="265" spans="5:13">
      <c r="E265" s="47"/>
      <c r="M265" s="47"/>
    </row>
    <row r="266" spans="5:13">
      <c r="E266" s="47"/>
      <c r="M266" s="47"/>
    </row>
    <row r="267" spans="5:13">
      <c r="E267" s="47"/>
      <c r="M267" s="47"/>
    </row>
    <row r="268" spans="5:13">
      <c r="E268" s="47"/>
      <c r="M268" s="47"/>
    </row>
    <row r="269" spans="5:13">
      <c r="E269" s="47"/>
      <c r="M269" s="47"/>
    </row>
    <row r="270" spans="5:13">
      <c r="E270" s="47"/>
      <c r="M270" s="47"/>
    </row>
    <row r="271" spans="5:13">
      <c r="E271" s="47"/>
      <c r="M271" s="47"/>
    </row>
    <row r="272" spans="5:13">
      <c r="E272" s="47"/>
      <c r="M272" s="47"/>
    </row>
    <row r="273" spans="5:13">
      <c r="E273" s="47"/>
      <c r="M273" s="47"/>
    </row>
    <row r="274" spans="5:13">
      <c r="E274" s="47"/>
      <c r="M274" s="47"/>
    </row>
    <row r="275" spans="5:13">
      <c r="E275" s="47"/>
      <c r="M275" s="47"/>
    </row>
    <row r="276" spans="5:13">
      <c r="E276" s="47"/>
      <c r="M276" s="47"/>
    </row>
    <row r="277" spans="5:13">
      <c r="E277" s="47"/>
      <c r="M277" s="47"/>
    </row>
    <row r="278" spans="5:13">
      <c r="E278" s="47"/>
      <c r="M278" s="47"/>
    </row>
    <row r="279" spans="5:13">
      <c r="E279" s="47"/>
      <c r="M279" s="47"/>
    </row>
    <row r="280" spans="5:13">
      <c r="E280" s="47"/>
      <c r="M280" s="47"/>
    </row>
    <row r="281" spans="5:13">
      <c r="E281" s="47"/>
      <c r="M281" s="47"/>
    </row>
    <row r="282" spans="5:13">
      <c r="E282" s="47"/>
      <c r="M282" s="47"/>
    </row>
    <row r="283" spans="5:13">
      <c r="E283" s="47"/>
      <c r="M283" s="47"/>
    </row>
    <row r="284" spans="5:13">
      <c r="E284" s="47"/>
      <c r="M284" s="47"/>
    </row>
    <row r="285" spans="5:13">
      <c r="E285" s="47"/>
      <c r="M285" s="47"/>
    </row>
    <row r="286" spans="5:13">
      <c r="E286" s="47"/>
      <c r="M286" s="47"/>
    </row>
    <row r="287" spans="5:13">
      <c r="E287" s="47"/>
      <c r="M287" s="47"/>
    </row>
    <row r="288" spans="5:13">
      <c r="E288" s="47"/>
      <c r="M288" s="47"/>
    </row>
    <row r="289" spans="5:13">
      <c r="E289" s="47"/>
      <c r="M289" s="47"/>
    </row>
    <row r="290" spans="5:13">
      <c r="E290" s="47"/>
      <c r="M290" s="47"/>
    </row>
    <row r="291" spans="5:13">
      <c r="E291" s="47"/>
      <c r="M291" s="47"/>
    </row>
    <row r="292" spans="5:13">
      <c r="E292" s="47"/>
      <c r="M292" s="47"/>
    </row>
    <row r="293" spans="5:13">
      <c r="E293" s="47"/>
      <c r="M293" s="47"/>
    </row>
    <row r="294" spans="5:13">
      <c r="E294" s="47"/>
      <c r="M294" s="47"/>
    </row>
    <row r="295" spans="5:13">
      <c r="E295" s="47"/>
      <c r="M295" s="47"/>
    </row>
    <row r="296" spans="5:13">
      <c r="E296" s="47"/>
      <c r="M296" s="47"/>
    </row>
    <row r="297" spans="5:13">
      <c r="E297" s="47"/>
      <c r="M297" s="47"/>
    </row>
    <row r="298" spans="5:13">
      <c r="E298" s="47"/>
      <c r="M298" s="47"/>
    </row>
    <row r="299" spans="5:13">
      <c r="E299" s="47"/>
      <c r="M299" s="47"/>
    </row>
    <row r="300" spans="5:13">
      <c r="E300" s="47"/>
      <c r="M300" s="47"/>
    </row>
    <row r="301" spans="5:13">
      <c r="E301" s="47"/>
      <c r="M301" s="47"/>
    </row>
    <row r="302" spans="5:13">
      <c r="E302" s="47"/>
      <c r="M302" s="47"/>
    </row>
    <row r="303" spans="5:13">
      <c r="E303" s="47"/>
      <c r="M303" s="47"/>
    </row>
    <row r="304" spans="5:13">
      <c r="E304" s="47"/>
      <c r="M304" s="47"/>
    </row>
    <row r="305" spans="5:13">
      <c r="E305" s="47"/>
      <c r="M305" s="47"/>
    </row>
    <row r="306" spans="5:13">
      <c r="E306" s="47"/>
      <c r="M306" s="47"/>
    </row>
    <row r="307" spans="5:13">
      <c r="E307" s="47"/>
      <c r="M307" s="47"/>
    </row>
    <row r="308" spans="5:13">
      <c r="E308" s="47"/>
      <c r="M308" s="47"/>
    </row>
    <row r="309" spans="5:13">
      <c r="E309" s="47"/>
      <c r="M309" s="47"/>
    </row>
    <row r="310" spans="5:13">
      <c r="E310" s="47"/>
      <c r="M310" s="47"/>
    </row>
    <row r="311" spans="5:13">
      <c r="E311" s="47"/>
      <c r="M311" s="47"/>
    </row>
    <row r="312" spans="5:13">
      <c r="E312" s="47"/>
      <c r="M312" s="47"/>
    </row>
    <row r="313" spans="5:13">
      <c r="E313" s="47"/>
      <c r="M313" s="47"/>
    </row>
    <row r="314" spans="5:13">
      <c r="E314" s="47"/>
      <c r="M314" s="47"/>
    </row>
    <row r="315" spans="5:13">
      <c r="E315" s="47"/>
      <c r="M315" s="47"/>
    </row>
    <row r="316" spans="5:13">
      <c r="E316" s="47"/>
      <c r="M316" s="47"/>
    </row>
    <row r="317" spans="5:13">
      <c r="E317" s="47"/>
      <c r="M317" s="47"/>
    </row>
    <row r="318" spans="5:13">
      <c r="E318" s="47"/>
      <c r="M318" s="47"/>
    </row>
    <row r="319" spans="5:13">
      <c r="E319" s="47"/>
      <c r="M319" s="47"/>
    </row>
    <row r="320" spans="5:13">
      <c r="E320" s="47"/>
      <c r="M320" s="47"/>
    </row>
    <row r="321" spans="5:13">
      <c r="E321" s="47"/>
      <c r="M321" s="47"/>
    </row>
    <row r="322" spans="5:13">
      <c r="E322" s="47"/>
      <c r="M322" s="47"/>
    </row>
    <row r="323" spans="5:13">
      <c r="E323" s="47"/>
      <c r="M323" s="47"/>
    </row>
    <row r="324" spans="5:13">
      <c r="E324" s="47"/>
      <c r="M324" s="47"/>
    </row>
    <row r="325" spans="5:13">
      <c r="E325" s="47"/>
      <c r="M325" s="47"/>
    </row>
    <row r="326" spans="5:13">
      <c r="E326" s="47"/>
      <c r="M326" s="47"/>
    </row>
    <row r="327" spans="5:13">
      <c r="E327" s="47"/>
      <c r="M327" s="47"/>
    </row>
    <row r="328" spans="5:13">
      <c r="E328" s="47"/>
      <c r="M328" s="47"/>
    </row>
    <row r="329" spans="5:13">
      <c r="E329" s="47"/>
      <c r="M329" s="47"/>
    </row>
    <row r="330" spans="5:13">
      <c r="E330" s="47"/>
      <c r="M330" s="47"/>
    </row>
    <row r="331" spans="5:13">
      <c r="E331" s="47"/>
      <c r="M331" s="47"/>
    </row>
    <row r="332" spans="5:13">
      <c r="E332" s="47"/>
      <c r="M332" s="47"/>
    </row>
    <row r="333" spans="5:13">
      <c r="E333" s="47"/>
      <c r="M333" s="47"/>
    </row>
    <row r="334" spans="5:13">
      <c r="E334" s="47"/>
      <c r="M334" s="47"/>
    </row>
    <row r="335" spans="5:13">
      <c r="E335" s="47"/>
      <c r="M335" s="47"/>
    </row>
    <row r="336" spans="5:13">
      <c r="E336" s="47"/>
      <c r="M336" s="47"/>
    </row>
    <row r="337" spans="5:13">
      <c r="E337" s="47"/>
      <c r="M337" s="47"/>
    </row>
    <row r="338" spans="5:13">
      <c r="E338" s="47"/>
      <c r="M338" s="47"/>
    </row>
    <row r="339" spans="5:13">
      <c r="E339" s="47"/>
      <c r="M339" s="47"/>
    </row>
    <row r="340" spans="5:13">
      <c r="E340" s="47"/>
      <c r="M340" s="47"/>
    </row>
    <row r="341" spans="5:13">
      <c r="E341" s="47"/>
      <c r="M341" s="47"/>
    </row>
    <row r="342" spans="5:13">
      <c r="E342" s="47"/>
      <c r="M342" s="47"/>
    </row>
    <row r="343" spans="5:13">
      <c r="E343" s="47"/>
      <c r="M343" s="47"/>
    </row>
    <row r="344" spans="5:13">
      <c r="E344" s="47"/>
      <c r="M344" s="47"/>
    </row>
    <row r="345" spans="5:13">
      <c r="E345" s="47"/>
      <c r="M345" s="47"/>
    </row>
    <row r="346" spans="5:13">
      <c r="E346" s="47"/>
      <c r="M346" s="47"/>
    </row>
    <row r="347" spans="5:13">
      <c r="E347" s="47"/>
      <c r="M347" s="47"/>
    </row>
    <row r="348" spans="5:13">
      <c r="E348" s="47"/>
      <c r="M348" s="47"/>
    </row>
    <row r="349" spans="5:13">
      <c r="E349" s="47"/>
      <c r="M349" s="47"/>
    </row>
    <row r="350" spans="5:13">
      <c r="E350" s="47"/>
      <c r="M350" s="47"/>
    </row>
    <row r="351" spans="5:13">
      <c r="E351" s="47"/>
      <c r="M351" s="47"/>
    </row>
    <row r="352" spans="5:13">
      <c r="E352" s="47"/>
      <c r="M352" s="47"/>
    </row>
    <row r="353" spans="5:13">
      <c r="E353" s="47"/>
      <c r="M353" s="47"/>
    </row>
    <row r="354" spans="5:13">
      <c r="E354" s="47"/>
      <c r="M354" s="47"/>
    </row>
    <row r="355" spans="5:13">
      <c r="E355" s="47"/>
      <c r="M355" s="47"/>
    </row>
    <row r="356" spans="5:13">
      <c r="E356" s="47"/>
      <c r="M356" s="47"/>
    </row>
    <row r="357" spans="5:13">
      <c r="E357" s="47"/>
      <c r="M357" s="47"/>
    </row>
    <row r="358" spans="5:13">
      <c r="E358" s="47"/>
      <c r="M358" s="47"/>
    </row>
    <row r="359" spans="5:13">
      <c r="E359" s="47"/>
      <c r="M359" s="47"/>
    </row>
    <row r="360" spans="5:13">
      <c r="E360" s="47"/>
      <c r="M360" s="47"/>
    </row>
    <row r="361" spans="5:13">
      <c r="E361" s="47"/>
      <c r="M361" s="47"/>
    </row>
    <row r="362" spans="5:13">
      <c r="E362" s="47"/>
      <c r="M362" s="47"/>
    </row>
    <row r="363" spans="5:13">
      <c r="E363" s="47"/>
      <c r="M363" s="47"/>
    </row>
    <row r="364" spans="5:13">
      <c r="E364" s="47"/>
      <c r="M364" s="47"/>
    </row>
    <row r="365" spans="5:13">
      <c r="E365" s="47"/>
      <c r="M365" s="47"/>
    </row>
    <row r="366" spans="5:13">
      <c r="E366" s="47"/>
      <c r="M366" s="47"/>
    </row>
    <row r="367" spans="5:13">
      <c r="E367" s="47"/>
      <c r="M367" s="47"/>
    </row>
    <row r="368" spans="5:13">
      <c r="E368" s="47"/>
      <c r="M368" s="47"/>
    </row>
    <row r="369" spans="5:13">
      <c r="E369" s="47"/>
      <c r="M369" s="47"/>
    </row>
    <row r="370" spans="5:13">
      <c r="E370" s="47"/>
      <c r="M370" s="47"/>
    </row>
    <row r="371" spans="5:13">
      <c r="E371" s="47"/>
      <c r="M371" s="47"/>
    </row>
    <row r="372" spans="5:13">
      <c r="E372" s="47"/>
      <c r="M372" s="47"/>
    </row>
    <row r="373" spans="5:13">
      <c r="E373" s="47"/>
      <c r="M373" s="47"/>
    </row>
    <row r="374" spans="5:13">
      <c r="E374" s="47"/>
      <c r="M374" s="47"/>
    </row>
    <row r="375" spans="5:13">
      <c r="E375" s="47"/>
      <c r="M375" s="47"/>
    </row>
    <row r="376" spans="5:13">
      <c r="E376" s="47"/>
      <c r="M376" s="47"/>
    </row>
    <row r="377" spans="5:13">
      <c r="E377" s="47"/>
      <c r="M377" s="47"/>
    </row>
    <row r="378" spans="5:13">
      <c r="E378" s="47"/>
      <c r="M378" s="47"/>
    </row>
    <row r="379" spans="5:13">
      <c r="E379" s="47"/>
      <c r="M379" s="47"/>
    </row>
    <row r="380" spans="5:13">
      <c r="E380" s="47"/>
      <c r="M380" s="47"/>
    </row>
    <row r="381" spans="5:13">
      <c r="E381" s="47"/>
      <c r="M381" s="47"/>
    </row>
    <row r="382" spans="5:13">
      <c r="E382" s="47"/>
      <c r="M382" s="47"/>
    </row>
    <row r="383" spans="5:13">
      <c r="E383" s="47"/>
      <c r="M383" s="47"/>
    </row>
    <row r="384" spans="5:13">
      <c r="E384" s="47"/>
      <c r="M384" s="47"/>
    </row>
    <row r="385" spans="5:13">
      <c r="E385" s="47"/>
      <c r="M385" s="47"/>
    </row>
    <row r="386" spans="5:13">
      <c r="E386" s="47"/>
      <c r="M386" s="47"/>
    </row>
    <row r="387" spans="5:13">
      <c r="E387" s="47"/>
      <c r="M387" s="47"/>
    </row>
    <row r="388" spans="5:13">
      <c r="E388" s="47"/>
      <c r="M388" s="47"/>
    </row>
    <row r="389" spans="5:13">
      <c r="E389" s="47"/>
      <c r="M389" s="47"/>
    </row>
    <row r="390" spans="5:13">
      <c r="E390" s="47"/>
      <c r="M390" s="47"/>
    </row>
    <row r="391" spans="5:13">
      <c r="E391" s="47"/>
      <c r="M391" s="47"/>
    </row>
    <row r="392" spans="5:13">
      <c r="E392" s="47"/>
      <c r="M392" s="47"/>
    </row>
    <row r="393" spans="5:13">
      <c r="E393" s="47"/>
      <c r="M393" s="47"/>
    </row>
    <row r="394" spans="5:13">
      <c r="E394" s="47"/>
      <c r="M394" s="47"/>
    </row>
    <row r="395" spans="5:13">
      <c r="E395" s="47"/>
      <c r="M395" s="47"/>
    </row>
    <row r="396" spans="5:13">
      <c r="E396" s="47"/>
      <c r="M396" s="47"/>
    </row>
    <row r="397" spans="5:13">
      <c r="E397" s="47"/>
      <c r="M397" s="47"/>
    </row>
    <row r="398" spans="5:13">
      <c r="E398" s="47"/>
      <c r="M398" s="47"/>
    </row>
    <row r="399" spans="5:13">
      <c r="E399" s="47"/>
      <c r="M399" s="47"/>
    </row>
    <row r="400" spans="5:13">
      <c r="E400" s="47"/>
      <c r="M400" s="47"/>
    </row>
    <row r="401" spans="5:13">
      <c r="E401" s="47"/>
      <c r="M401" s="47"/>
    </row>
    <row r="402" spans="5:13">
      <c r="E402" s="47"/>
      <c r="M402" s="47"/>
    </row>
    <row r="403" spans="5:13">
      <c r="E403" s="47"/>
      <c r="M403" s="47"/>
    </row>
    <row r="404" spans="5:13">
      <c r="E404" s="47"/>
      <c r="M404" s="47"/>
    </row>
    <row r="405" spans="5:13">
      <c r="E405" s="47"/>
      <c r="M405" s="47"/>
    </row>
    <row r="406" spans="5:13">
      <c r="E406" s="47"/>
      <c r="M406" s="47"/>
    </row>
    <row r="407" spans="5:13">
      <c r="E407" s="47"/>
      <c r="M407" s="47"/>
    </row>
    <row r="408" spans="5:13">
      <c r="E408" s="47"/>
      <c r="M408" s="47"/>
    </row>
    <row r="409" spans="5:13">
      <c r="E409" s="47"/>
      <c r="M409" s="47"/>
    </row>
    <row r="410" spans="5:13">
      <c r="E410" s="47"/>
      <c r="M410" s="47"/>
    </row>
    <row r="411" spans="5:13">
      <c r="E411" s="47"/>
      <c r="M411" s="47"/>
    </row>
    <row r="412" spans="5:13">
      <c r="E412" s="47"/>
      <c r="M412" s="47"/>
    </row>
    <row r="413" spans="5:13">
      <c r="E413" s="47"/>
      <c r="M413" s="47"/>
    </row>
    <row r="414" spans="5:13">
      <c r="E414" s="47"/>
      <c r="M414" s="47"/>
    </row>
    <row r="415" spans="5:13">
      <c r="E415" s="47"/>
      <c r="M415" s="47"/>
    </row>
    <row r="416" spans="5:13">
      <c r="E416" s="47"/>
      <c r="M416" s="47"/>
    </row>
    <row r="417" spans="5:13">
      <c r="E417" s="47"/>
      <c r="M417" s="47"/>
    </row>
    <row r="418" spans="5:13">
      <c r="E418" s="47"/>
      <c r="M418" s="47"/>
    </row>
    <row r="419" spans="5:13">
      <c r="E419" s="47"/>
      <c r="M419" s="47"/>
    </row>
    <row r="420" spans="5:13">
      <c r="E420" s="47"/>
      <c r="M420" s="47"/>
    </row>
    <row r="421" spans="5:13">
      <c r="E421" s="47"/>
      <c r="M421" s="47"/>
    </row>
    <row r="422" spans="5:13">
      <c r="E422" s="47"/>
      <c r="M422" s="47"/>
    </row>
    <row r="423" spans="5:13">
      <c r="E423" s="47"/>
      <c r="M423" s="47"/>
    </row>
    <row r="424" spans="5:13">
      <c r="E424" s="47"/>
      <c r="M424" s="47"/>
    </row>
    <row r="425" spans="5:13">
      <c r="E425" s="47"/>
      <c r="M425" s="47"/>
    </row>
    <row r="426" spans="5:13">
      <c r="E426" s="47"/>
      <c r="M426" s="47"/>
    </row>
    <row r="427" spans="5:13">
      <c r="E427" s="47"/>
      <c r="M427" s="47"/>
    </row>
    <row r="428" spans="5:13">
      <c r="E428" s="47"/>
      <c r="M428" s="47"/>
    </row>
    <row r="429" spans="5:13">
      <c r="E429" s="47"/>
      <c r="M429" s="47"/>
    </row>
    <row r="430" spans="5:13">
      <c r="E430" s="47"/>
      <c r="M430" s="47"/>
    </row>
    <row r="431" spans="5:13">
      <c r="E431" s="47"/>
      <c r="M431" s="47"/>
    </row>
    <row r="432" spans="5:13">
      <c r="E432" s="47"/>
      <c r="M432" s="47"/>
    </row>
    <row r="433" spans="5:13">
      <c r="E433" s="47"/>
      <c r="M433" s="47"/>
    </row>
    <row r="434" spans="5:13">
      <c r="E434" s="47"/>
      <c r="M434" s="47"/>
    </row>
    <row r="435" spans="5:13">
      <c r="E435" s="47"/>
      <c r="M435" s="47"/>
    </row>
    <row r="436" spans="5:13">
      <c r="E436" s="47"/>
      <c r="M436" s="47"/>
    </row>
    <row r="437" spans="5:13">
      <c r="E437" s="47"/>
      <c r="M437" s="47"/>
    </row>
    <row r="438" spans="5:13">
      <c r="E438" s="47"/>
      <c r="M438" s="47"/>
    </row>
    <row r="439" spans="5:13">
      <c r="E439" s="47"/>
      <c r="M439" s="47"/>
    </row>
    <row r="440" spans="5:13">
      <c r="E440" s="47"/>
      <c r="M440" s="47"/>
    </row>
    <row r="441" spans="5:13">
      <c r="E441" s="47"/>
      <c r="M441" s="47"/>
    </row>
    <row r="442" spans="5:13">
      <c r="E442" s="47"/>
      <c r="M442" s="47"/>
    </row>
    <row r="443" spans="5:13">
      <c r="E443" s="47"/>
      <c r="M443" s="47"/>
    </row>
    <row r="444" spans="5:13">
      <c r="E444" s="47"/>
      <c r="M444" s="47"/>
    </row>
    <row r="445" spans="5:13">
      <c r="E445" s="47"/>
      <c r="M445" s="47"/>
    </row>
    <row r="446" spans="5:13">
      <c r="E446" s="47"/>
      <c r="M446" s="47"/>
    </row>
    <row r="447" spans="5:13">
      <c r="E447" s="47"/>
      <c r="M447" s="47"/>
    </row>
    <row r="448" spans="5:13">
      <c r="E448" s="47"/>
      <c r="M448" s="47"/>
    </row>
    <row r="449" spans="5:13">
      <c r="E449" s="47"/>
      <c r="M449" s="47"/>
    </row>
    <row r="450" spans="5:13">
      <c r="E450" s="47"/>
      <c r="M450" s="47"/>
    </row>
    <row r="451" spans="5:13">
      <c r="E451" s="47"/>
      <c r="M451" s="47"/>
    </row>
    <row r="452" spans="5:13">
      <c r="E452" s="47"/>
      <c r="M452" s="47"/>
    </row>
    <row r="453" spans="5:13">
      <c r="E453" s="47"/>
      <c r="M453" s="47"/>
    </row>
    <row r="454" spans="5:13">
      <c r="E454" s="47"/>
      <c r="M454" s="47"/>
    </row>
    <row r="455" spans="5:13">
      <c r="E455" s="47"/>
      <c r="M455" s="47"/>
    </row>
    <row r="456" spans="5:13">
      <c r="E456" s="47"/>
      <c r="H456" s="48"/>
      <c r="M456" s="47"/>
    </row>
    <row r="457" spans="5:13">
      <c r="E457" s="47"/>
      <c r="M457" s="47"/>
    </row>
    <row r="458" spans="5:13">
      <c r="E458" s="47"/>
      <c r="M458" s="47"/>
    </row>
    <row r="459" spans="5:13">
      <c r="E459" s="47"/>
      <c r="M459" s="47"/>
    </row>
    <row r="460" spans="5:13">
      <c r="E460" s="47"/>
      <c r="H460" s="48"/>
      <c r="M460" s="47"/>
    </row>
    <row r="461" spans="5:13">
      <c r="E461" s="47"/>
      <c r="M461" s="47"/>
    </row>
    <row r="462" spans="5:13">
      <c r="E462" s="47"/>
      <c r="M462" s="47"/>
    </row>
    <row r="463" spans="5:13">
      <c r="E463" s="47"/>
      <c r="M463" s="47"/>
    </row>
    <row r="464" spans="5:13">
      <c r="E464" s="47"/>
      <c r="M464" s="47"/>
    </row>
    <row r="465" spans="5:13">
      <c r="E465" s="47"/>
      <c r="M465" s="47"/>
    </row>
    <row r="466" spans="5:13">
      <c r="E466" s="47"/>
      <c r="M466" s="47"/>
    </row>
    <row r="467" spans="5:13">
      <c r="E467" s="47"/>
      <c r="M467" s="47"/>
    </row>
    <row r="468" spans="5:13">
      <c r="E468" s="47"/>
      <c r="M468" s="47"/>
    </row>
    <row r="469" spans="5:13">
      <c r="E469" s="47"/>
      <c r="M469" s="47"/>
    </row>
    <row r="470" spans="5:13">
      <c r="E470" s="47"/>
      <c r="M470" s="47"/>
    </row>
    <row r="471" spans="5:13">
      <c r="E471" s="47"/>
      <c r="M471" s="47"/>
    </row>
    <row r="472" spans="5:13">
      <c r="E472" s="47"/>
      <c r="M472" s="47"/>
    </row>
    <row r="473" spans="5:13">
      <c r="E473" s="47"/>
      <c r="M473" s="47"/>
    </row>
    <row r="474" spans="5:13">
      <c r="E474" s="47"/>
      <c r="M474" s="47"/>
    </row>
    <row r="475" spans="5:13">
      <c r="E475" s="47"/>
      <c r="M475" s="47"/>
    </row>
    <row r="476" spans="5:13">
      <c r="E476" s="47"/>
      <c r="M476" s="47"/>
    </row>
    <row r="477" spans="5:13">
      <c r="E477" s="47"/>
      <c r="M477" s="47"/>
    </row>
    <row r="478" spans="5:13">
      <c r="E478" s="47"/>
      <c r="M478" s="47"/>
    </row>
    <row r="479" spans="5:13">
      <c r="E479" s="47"/>
      <c r="M479" s="47"/>
    </row>
    <row r="480" spans="5:13">
      <c r="E480" s="47"/>
      <c r="M480" s="47"/>
    </row>
    <row r="481" spans="5:13">
      <c r="E481" s="47"/>
      <c r="M481" s="47"/>
    </row>
    <row r="482" spans="5:13">
      <c r="E482" s="47"/>
      <c r="M482" s="47"/>
    </row>
    <row r="483" spans="5:13">
      <c r="E483" s="47"/>
      <c r="M483" s="47"/>
    </row>
    <row r="484" spans="5:13">
      <c r="E484" s="47"/>
      <c r="M484" s="47"/>
    </row>
    <row r="485" spans="5:13">
      <c r="E485" s="47"/>
      <c r="M485" s="47"/>
    </row>
    <row r="486" spans="5:13">
      <c r="E486" s="47"/>
      <c r="M486" s="47"/>
    </row>
    <row r="487" spans="5:13">
      <c r="E487" s="47"/>
      <c r="M487" s="47"/>
    </row>
    <row r="488" spans="5:13">
      <c r="E488" s="47"/>
      <c r="M488" s="47"/>
    </row>
    <row r="489" spans="5:13">
      <c r="E489" s="47"/>
      <c r="M489" s="47"/>
    </row>
    <row r="490" spans="5:13">
      <c r="E490" s="47"/>
      <c r="M490" s="47"/>
    </row>
    <row r="491" spans="5:13">
      <c r="E491" s="47"/>
      <c r="M491" s="47"/>
    </row>
    <row r="492" spans="5:13">
      <c r="E492" s="47"/>
      <c r="M492" s="47"/>
    </row>
    <row r="493" spans="5:13">
      <c r="E493" s="47"/>
      <c r="M493" s="47"/>
    </row>
    <row r="494" spans="5:13">
      <c r="E494" s="47"/>
      <c r="M494" s="47"/>
    </row>
    <row r="495" spans="5:13">
      <c r="E495" s="47"/>
      <c r="M495" s="47"/>
    </row>
    <row r="496" spans="5:13">
      <c r="E496" s="47"/>
      <c r="M496" s="47"/>
    </row>
    <row r="497" spans="5:13">
      <c r="E497" s="47"/>
      <c r="M497" s="47"/>
    </row>
    <row r="498" spans="5:13">
      <c r="E498" s="47"/>
      <c r="M498" s="47"/>
    </row>
    <row r="499" spans="5:13">
      <c r="E499" s="47"/>
      <c r="M499" s="47"/>
    </row>
    <row r="500" spans="5:13">
      <c r="E500" s="47"/>
      <c r="M500" s="47"/>
    </row>
    <row r="501" spans="5:13">
      <c r="E501" s="47"/>
      <c r="M501" s="47"/>
    </row>
    <row r="502" spans="5:13">
      <c r="E502" s="47"/>
      <c r="M502" s="47"/>
    </row>
    <row r="503" spans="5:13">
      <c r="E503" s="47"/>
      <c r="M503" s="47"/>
    </row>
    <row r="504" spans="5:13">
      <c r="E504" s="47"/>
      <c r="M504" s="47"/>
    </row>
    <row r="505" spans="5:13">
      <c r="E505" s="47"/>
      <c r="M505" s="47"/>
    </row>
    <row r="506" spans="5:13">
      <c r="E506" s="47"/>
      <c r="M506" s="47"/>
    </row>
    <row r="507" spans="5:13">
      <c r="E507" s="47"/>
      <c r="M507" s="47"/>
    </row>
    <row r="508" spans="5:13">
      <c r="E508" s="47"/>
      <c r="M508" s="47"/>
    </row>
    <row r="509" spans="5:13">
      <c r="E509" s="47"/>
      <c r="M509" s="47"/>
    </row>
    <row r="510" spans="5:13">
      <c r="E510" s="47"/>
      <c r="M510" s="47"/>
    </row>
    <row r="511" spans="5:13">
      <c r="E511" s="47"/>
      <c r="M511" s="47"/>
    </row>
    <row r="512" spans="5:13">
      <c r="E512" s="47"/>
      <c r="M512" s="47"/>
    </row>
    <row r="513" spans="5:13">
      <c r="E513" s="47"/>
      <c r="M513" s="47"/>
    </row>
    <row r="514" spans="5:13">
      <c r="E514" s="47"/>
      <c r="M514" s="47"/>
    </row>
    <row r="515" spans="5:13">
      <c r="E515" s="47"/>
      <c r="M515" s="47"/>
    </row>
    <row r="516" spans="5:13">
      <c r="E516" s="47"/>
      <c r="M516" s="47"/>
    </row>
    <row r="517" spans="5:13">
      <c r="E517" s="47"/>
      <c r="M517" s="47"/>
    </row>
    <row r="518" spans="5:13">
      <c r="E518" s="47"/>
      <c r="M518" s="47"/>
    </row>
    <row r="519" spans="5:13">
      <c r="E519" s="47"/>
      <c r="M519" s="47"/>
    </row>
    <row r="520" spans="5:13">
      <c r="E520" s="47"/>
      <c r="M520" s="47"/>
    </row>
    <row r="521" spans="5:13">
      <c r="E521" s="47"/>
      <c r="M521" s="47"/>
    </row>
    <row r="522" spans="5:13">
      <c r="E522" s="47"/>
      <c r="M522" s="47"/>
    </row>
    <row r="523" spans="5:13">
      <c r="E523" s="47"/>
      <c r="M523" s="47"/>
    </row>
    <row r="524" spans="5:13">
      <c r="E524" s="47"/>
      <c r="M524" s="47"/>
    </row>
    <row r="525" spans="5:13">
      <c r="E525" s="47"/>
      <c r="M525" s="47"/>
    </row>
    <row r="526" spans="5:13">
      <c r="E526" s="47"/>
      <c r="M526" s="47"/>
    </row>
    <row r="527" spans="5:13">
      <c r="E527" s="47"/>
      <c r="M527" s="47"/>
    </row>
    <row r="528" spans="5:13">
      <c r="E528" s="47"/>
      <c r="M528" s="47"/>
    </row>
    <row r="529" spans="5:13">
      <c r="E529" s="47"/>
      <c r="M529" s="47"/>
    </row>
    <row r="530" spans="5:13">
      <c r="E530" s="47"/>
      <c r="M530" s="47"/>
    </row>
    <row r="531" spans="5:13">
      <c r="E531" s="47"/>
      <c r="M531" s="47"/>
    </row>
    <row r="532" spans="5:13">
      <c r="E532" s="47"/>
      <c r="M532" s="47"/>
    </row>
    <row r="533" spans="5:13">
      <c r="E533" s="47"/>
      <c r="M533" s="47"/>
    </row>
    <row r="534" spans="5:13">
      <c r="E534" s="47"/>
      <c r="M534" s="47"/>
    </row>
    <row r="535" spans="5:13">
      <c r="E535" s="47"/>
      <c r="M535" s="47"/>
    </row>
    <row r="536" spans="5:13">
      <c r="E536" s="47"/>
      <c r="H536" s="48"/>
      <c r="M536" s="47"/>
    </row>
    <row r="537" spans="5:13">
      <c r="E537" s="47"/>
      <c r="M537" s="47"/>
    </row>
    <row r="538" spans="5:13">
      <c r="E538" s="47"/>
      <c r="M538" s="47"/>
    </row>
    <row r="539" spans="5:13">
      <c r="E539" s="47"/>
      <c r="M539" s="47"/>
    </row>
    <row r="540" spans="5:13">
      <c r="E540" s="47"/>
      <c r="M540" s="47"/>
    </row>
    <row r="541" spans="5:13">
      <c r="E541" s="47"/>
      <c r="M541" s="47"/>
    </row>
    <row r="542" spans="5:13">
      <c r="E542" s="47"/>
      <c r="M542" s="47"/>
    </row>
    <row r="543" spans="5:13">
      <c r="E543" s="47"/>
      <c r="M543" s="47"/>
    </row>
    <row r="544" spans="5:13">
      <c r="E544" s="47"/>
      <c r="M544" s="47"/>
    </row>
    <row r="545" spans="5:13">
      <c r="E545" s="47"/>
      <c r="M545" s="47"/>
    </row>
    <row r="546" spans="5:13">
      <c r="E546" s="47"/>
      <c r="M546" s="47"/>
    </row>
    <row r="547" spans="5:13">
      <c r="E547" s="47"/>
      <c r="M547" s="47"/>
    </row>
    <row r="548" spans="5:13">
      <c r="E548" s="47"/>
      <c r="M548" s="47"/>
    </row>
    <row r="549" spans="5:13">
      <c r="E549" s="47"/>
      <c r="M549" s="47"/>
    </row>
    <row r="550" spans="5:13">
      <c r="E550" s="47"/>
      <c r="M550" s="47"/>
    </row>
    <row r="551" spans="5:13">
      <c r="E551" s="47"/>
      <c r="M551" s="47"/>
    </row>
    <row r="552" spans="5:13">
      <c r="E552" s="47"/>
      <c r="M552" s="47"/>
    </row>
    <row r="553" spans="5:13">
      <c r="E553" s="47"/>
      <c r="M553" s="47"/>
    </row>
    <row r="554" spans="5:13">
      <c r="E554" s="47"/>
      <c r="M554" s="47"/>
    </row>
    <row r="555" spans="5:13">
      <c r="E555" s="47"/>
      <c r="M555" s="47"/>
    </row>
    <row r="556" spans="5:13">
      <c r="E556" s="47"/>
      <c r="M556" s="47"/>
    </row>
    <row r="557" spans="5:13">
      <c r="E557" s="47"/>
      <c r="M557" s="47"/>
    </row>
    <row r="558" spans="5:13">
      <c r="E558" s="47"/>
      <c r="M558" s="47"/>
    </row>
    <row r="559" spans="5:13">
      <c r="E559" s="47"/>
      <c r="M559" s="47"/>
    </row>
    <row r="560" spans="5:13">
      <c r="E560" s="47"/>
      <c r="M560" s="47"/>
    </row>
    <row r="561" spans="5:13">
      <c r="E561" s="47"/>
      <c r="M561" s="47"/>
    </row>
    <row r="562" spans="5:13">
      <c r="E562" s="47"/>
      <c r="M562" s="47"/>
    </row>
    <row r="563" spans="5:13">
      <c r="E563" s="47"/>
      <c r="M563" s="47"/>
    </row>
    <row r="564" spans="5:13">
      <c r="E564" s="47"/>
      <c r="M564" s="47"/>
    </row>
    <row r="565" spans="5:13">
      <c r="E565" s="47"/>
      <c r="M565" s="47"/>
    </row>
    <row r="566" spans="5:13">
      <c r="E566" s="47"/>
      <c r="M566" s="47"/>
    </row>
    <row r="567" spans="5:13">
      <c r="E567" s="47"/>
      <c r="M567" s="47"/>
    </row>
    <row r="568" spans="5:13">
      <c r="E568" s="47"/>
      <c r="M568" s="47"/>
    </row>
    <row r="569" spans="5:13">
      <c r="E569" s="47"/>
      <c r="M569" s="47"/>
    </row>
    <row r="570" spans="5:13">
      <c r="E570" s="47"/>
      <c r="M570" s="47"/>
    </row>
    <row r="571" spans="5:13">
      <c r="E571" s="47"/>
      <c r="M571" s="47"/>
    </row>
    <row r="572" spans="5:13">
      <c r="E572" s="47"/>
      <c r="M572" s="47"/>
    </row>
    <row r="573" spans="5:13">
      <c r="E573" s="47"/>
      <c r="M573" s="47"/>
    </row>
    <row r="574" spans="5:13">
      <c r="E574" s="47"/>
      <c r="M574" s="47"/>
    </row>
    <row r="575" spans="5:13">
      <c r="E575" s="47"/>
      <c r="M575" s="47"/>
    </row>
    <row r="576" spans="5:13">
      <c r="E576" s="47"/>
      <c r="M576" s="47"/>
    </row>
    <row r="577" spans="5:13">
      <c r="E577" s="47"/>
      <c r="M577" s="47"/>
    </row>
    <row r="578" spans="5:13">
      <c r="E578" s="47"/>
      <c r="M578" s="47"/>
    </row>
    <row r="579" spans="5:13">
      <c r="E579" s="47"/>
      <c r="M579" s="47"/>
    </row>
    <row r="580" spans="5:13">
      <c r="E580" s="47"/>
      <c r="M580" s="47"/>
    </row>
    <row r="581" spans="5:13">
      <c r="E581" s="47"/>
      <c r="M581" s="47"/>
    </row>
    <row r="582" spans="5:13">
      <c r="E582" s="47"/>
      <c r="M582" s="47"/>
    </row>
    <row r="583" spans="5:13">
      <c r="E583" s="47"/>
      <c r="M583" s="47"/>
    </row>
    <row r="584" spans="5:13">
      <c r="E584" s="47"/>
      <c r="M584" s="47"/>
    </row>
    <row r="585" spans="5:13">
      <c r="E585" s="47"/>
      <c r="M585" s="47"/>
    </row>
    <row r="586" spans="5:13">
      <c r="E586" s="47"/>
      <c r="M586" s="47"/>
    </row>
    <row r="587" spans="5:13">
      <c r="E587" s="47"/>
      <c r="M587" s="47"/>
    </row>
    <row r="588" spans="5:13">
      <c r="E588" s="47"/>
      <c r="M588" s="47"/>
    </row>
    <row r="589" spans="5:13">
      <c r="E589" s="47"/>
      <c r="M589" s="47"/>
    </row>
    <row r="590" spans="5:13">
      <c r="E590" s="47"/>
      <c r="M590" s="47"/>
    </row>
    <row r="591" spans="5:13">
      <c r="E591" s="47"/>
      <c r="M591" s="47"/>
    </row>
    <row r="592" spans="5:13">
      <c r="E592" s="47"/>
      <c r="M592" s="47"/>
    </row>
    <row r="593" spans="5:13">
      <c r="E593" s="47"/>
      <c r="M593" s="47"/>
    </row>
    <row r="594" spans="5:13">
      <c r="E594" s="47"/>
      <c r="M594" s="47"/>
    </row>
    <row r="595" spans="5:13">
      <c r="E595" s="47"/>
      <c r="M595" s="47"/>
    </row>
    <row r="596" spans="5:13">
      <c r="E596" s="47"/>
      <c r="M596" s="47"/>
    </row>
    <row r="597" spans="5:13">
      <c r="E597" s="47"/>
      <c r="M597" s="47"/>
    </row>
    <row r="598" spans="5:13">
      <c r="E598" s="47"/>
      <c r="M598" s="47"/>
    </row>
    <row r="599" spans="5:13">
      <c r="E599" s="47"/>
      <c r="M599" s="47"/>
    </row>
    <row r="600" spans="5:13">
      <c r="E600" s="47"/>
      <c r="M600" s="47"/>
    </row>
    <row r="601" spans="5:13">
      <c r="E601" s="47"/>
      <c r="M601" s="47"/>
    </row>
    <row r="602" spans="5:13">
      <c r="E602" s="47"/>
      <c r="M602" s="47"/>
    </row>
    <row r="603" spans="5:13">
      <c r="E603" s="47"/>
      <c r="M603" s="47"/>
    </row>
    <row r="604" spans="5:13">
      <c r="E604" s="47"/>
      <c r="M604" s="47"/>
    </row>
    <row r="605" spans="5:13">
      <c r="E605" s="47"/>
      <c r="M605" s="47"/>
    </row>
    <row r="606" spans="5:13">
      <c r="E606" s="47"/>
      <c r="M606" s="47"/>
    </row>
    <row r="607" spans="5:13">
      <c r="E607" s="47"/>
      <c r="M607" s="47"/>
    </row>
    <row r="608" spans="5:13">
      <c r="E608" s="47"/>
      <c r="M608" s="47"/>
    </row>
    <row r="609" spans="5:13">
      <c r="E609" s="47"/>
      <c r="M609" s="47"/>
    </row>
    <row r="610" spans="5:13">
      <c r="E610" s="47"/>
      <c r="M610" s="47"/>
    </row>
    <row r="611" spans="5:13">
      <c r="E611" s="47"/>
      <c r="M611" s="47"/>
    </row>
    <row r="612" spans="5:13">
      <c r="E612" s="47"/>
      <c r="M612" s="47"/>
    </row>
    <row r="613" spans="5:13">
      <c r="E613" s="47"/>
      <c r="M613" s="47"/>
    </row>
    <row r="614" spans="5:13">
      <c r="E614" s="47"/>
      <c r="M614" s="47"/>
    </row>
    <row r="615" spans="5:13">
      <c r="E615" s="47"/>
      <c r="M615" s="47"/>
    </row>
    <row r="616" spans="5:13">
      <c r="E616" s="47"/>
      <c r="M616" s="47"/>
    </row>
    <row r="617" spans="5:13">
      <c r="E617" s="47"/>
      <c r="M617" s="47"/>
    </row>
    <row r="618" spans="5:13">
      <c r="E618" s="47"/>
      <c r="M618" s="47"/>
    </row>
    <row r="619" spans="5:13">
      <c r="E619" s="47"/>
      <c r="M619" s="47"/>
    </row>
    <row r="620" spans="5:13">
      <c r="E620" s="47"/>
      <c r="M620" s="47"/>
    </row>
    <row r="621" spans="5:13">
      <c r="E621" s="47"/>
      <c r="M621" s="47"/>
    </row>
    <row r="622" spans="5:13">
      <c r="E622" s="47"/>
      <c r="M622" s="47"/>
    </row>
    <row r="623" spans="5:13">
      <c r="E623" s="47"/>
      <c r="M623" s="47"/>
    </row>
    <row r="624" spans="5:13">
      <c r="E624" s="47"/>
      <c r="M624" s="47"/>
    </row>
    <row r="625" spans="5:13">
      <c r="E625" s="47"/>
      <c r="M625" s="47"/>
    </row>
    <row r="626" spans="5:13">
      <c r="E626" s="47"/>
      <c r="M626" s="47"/>
    </row>
    <row r="627" spans="5:13">
      <c r="E627" s="47"/>
      <c r="M627" s="47"/>
    </row>
    <row r="628" spans="5:13">
      <c r="E628" s="47"/>
      <c r="M628" s="47"/>
    </row>
    <row r="629" spans="5:13">
      <c r="E629" s="47"/>
      <c r="M629" s="47"/>
    </row>
    <row r="630" spans="5:13">
      <c r="E630" s="47"/>
      <c r="M630" s="47"/>
    </row>
    <row r="631" spans="5:13">
      <c r="E631" s="47"/>
      <c r="M631" s="47"/>
    </row>
    <row r="632" spans="5:13">
      <c r="E632" s="47"/>
      <c r="M632" s="47"/>
    </row>
    <row r="633" spans="5:13">
      <c r="E633" s="47"/>
      <c r="M633" s="47"/>
    </row>
    <row r="634" spans="5:13">
      <c r="E634" s="47"/>
      <c r="M634" s="47"/>
    </row>
    <row r="635" spans="5:13">
      <c r="E635" s="47"/>
      <c r="M635" s="47"/>
    </row>
    <row r="636" spans="5:13">
      <c r="E636" s="47"/>
      <c r="M636" s="47"/>
    </row>
    <row r="637" spans="5:13">
      <c r="E637" s="47"/>
      <c r="M637" s="47"/>
    </row>
    <row r="638" spans="5:13">
      <c r="E638" s="47"/>
      <c r="M638" s="47"/>
    </row>
    <row r="639" spans="5:13">
      <c r="E639" s="47"/>
      <c r="M639" s="47"/>
    </row>
    <row r="640" spans="5:13">
      <c r="E640" s="47"/>
      <c r="M640" s="47"/>
    </row>
    <row r="641" spans="5:13">
      <c r="E641" s="47"/>
      <c r="M641" s="47"/>
    </row>
    <row r="642" spans="5:13">
      <c r="E642" s="47"/>
      <c r="M642" s="47"/>
    </row>
    <row r="643" spans="5:13">
      <c r="E643" s="47"/>
      <c r="M643" s="47"/>
    </row>
    <row r="644" spans="5:13">
      <c r="E644" s="47"/>
      <c r="M644" s="47"/>
    </row>
    <row r="645" spans="5:13">
      <c r="E645" s="47"/>
      <c r="M645" s="47"/>
    </row>
    <row r="646" spans="5:13">
      <c r="E646" s="47"/>
      <c r="M646" s="47"/>
    </row>
    <row r="647" spans="5:13">
      <c r="E647" s="47"/>
      <c r="M647" s="47"/>
    </row>
    <row r="648" spans="5:13">
      <c r="E648" s="47"/>
      <c r="M648" s="47"/>
    </row>
    <row r="649" spans="5:13">
      <c r="E649" s="47"/>
      <c r="M649" s="47"/>
    </row>
    <row r="650" spans="5:13">
      <c r="E650" s="47"/>
      <c r="M650" s="47"/>
    </row>
    <row r="651" spans="5:13">
      <c r="E651" s="47"/>
      <c r="M651" s="47"/>
    </row>
    <row r="652" spans="5:13">
      <c r="E652" s="47"/>
      <c r="M652" s="47"/>
    </row>
    <row r="653" spans="5:13">
      <c r="E653" s="47"/>
      <c r="M653" s="47"/>
    </row>
    <row r="654" spans="5:13">
      <c r="E654" s="47"/>
      <c r="M654" s="47"/>
    </row>
    <row r="655" spans="5:13">
      <c r="E655" s="47"/>
      <c r="M655" s="47"/>
    </row>
    <row r="656" spans="5:13">
      <c r="E656" s="47"/>
      <c r="M656" s="47"/>
    </row>
    <row r="657" spans="5:13">
      <c r="E657" s="47"/>
      <c r="M657" s="47"/>
    </row>
    <row r="658" spans="5:13">
      <c r="E658" s="47"/>
      <c r="M658" s="47"/>
    </row>
    <row r="659" spans="5:13">
      <c r="E659" s="47"/>
      <c r="M659" s="47"/>
    </row>
    <row r="660" spans="5:13">
      <c r="E660" s="47"/>
      <c r="M660" s="47"/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B4" sqref="B4:B29"/>
    </sheetView>
  </sheetViews>
  <sheetFormatPr defaultRowHeight="15"/>
  <cols>
    <col min="1" max="1" width="2.42578125" customWidth="1"/>
    <col min="2" max="2" width="44.85546875" bestFit="1" customWidth="1"/>
  </cols>
  <sheetData>
    <row r="1" spans="2:25" s="16" customFormat="1" ht="15" customHeight="1">
      <c r="B1" s="16" t="s">
        <v>0</v>
      </c>
      <c r="C1" s="54" t="s">
        <v>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5" t="s">
        <v>39</v>
      </c>
      <c r="X2" s="39" t="s">
        <v>38</v>
      </c>
      <c r="Y2" s="45" t="s">
        <v>40</v>
      </c>
    </row>
    <row r="4" spans="2:25">
      <c r="B4" s="46" t="str">
        <f>Summary!B4</f>
        <v>HORN SPRING SIP</v>
      </c>
      <c r="C4" s="16" t="e">
        <f t="array" ref="C4">INDEX('Full Data'!$O:$O,MATCH($B4,IF('Full Data'!$G:$G=C$2,'Full Data'!$C:$C),0))</f>
        <v>#N/A</v>
      </c>
      <c r="D4" s="16" t="e">
        <f t="array" ref="D4">INDEX('Full Data'!$O:$O,MATCH($B4,IF('Full Data'!$G:$G=D$2,'Full Data'!$C:$C),0))</f>
        <v>#N/A</v>
      </c>
      <c r="E4" s="16" t="e">
        <f t="array" ref="E4">INDEX('Full Data'!$O:$O,MATCH($B4,IF('Full Data'!$G:$G=E$2,'Full Data'!$C:$C),0))</f>
        <v>#N/A</v>
      </c>
      <c r="F4" s="16" t="e">
        <f t="array" ref="F4">INDEX('Full Data'!$O:$O,MATCH($B4,IF('Full Data'!$G:$G=F$2,'Full Data'!$C:$C),0))</f>
        <v>#N/A</v>
      </c>
      <c r="G4" s="16" t="e">
        <f t="array" ref="G4">INDEX('Full Data'!$O:$O,MATCH($B4,IF('Full Data'!$G:$G=G$2,'Full Data'!$C:$C),0))</f>
        <v>#N/A</v>
      </c>
      <c r="H4" s="16">
        <f t="array" ref="H4">INDEX('Full Data'!$O:$O,MATCH($B4,IF('Full Data'!$G:$G=H$2,'Full Data'!$C:$C),0))</f>
        <v>0</v>
      </c>
      <c r="I4" s="16" t="e">
        <f t="array" ref="I4">INDEX('Full Data'!$O:$O,MATCH($B4,IF('Full Data'!$G:$G=I$2,'Full Data'!$C:$C),0))</f>
        <v>#N/A</v>
      </c>
      <c r="J4" s="16" t="e">
        <f t="array" ref="J4">INDEX('Full Data'!$O:$O,MATCH($B4,IF('Full Data'!$G:$G=J$2,'Full Data'!$C:$C),0))</f>
        <v>#N/A</v>
      </c>
      <c r="K4" s="16" t="e">
        <f t="array" ref="K4">INDEX('Full Data'!$O:$O,MATCH($B4,IF('Full Data'!$G:$G=K$2,'Full Data'!$C:$C),0))</f>
        <v>#N/A</v>
      </c>
      <c r="L4" s="16" t="e">
        <f t="array" ref="L4">INDEX('Full Data'!$O:$O,MATCH($B4,IF('Full Data'!$G:$G=L$2,'Full Data'!$C:$C),0))</f>
        <v>#N/A</v>
      </c>
      <c r="M4" s="16" t="e">
        <f t="array" ref="M4">INDEX('Full Data'!$O:$O,MATCH($B4,IF('Full Data'!$G:$G=M$2,'Full Data'!$C:$C),0))</f>
        <v>#N/A</v>
      </c>
      <c r="N4" s="16" t="e">
        <f t="array" ref="N4">INDEX('Full Data'!$O:$O,MATCH($B4,IF('Full Data'!$G:$G=N$2,'Full Data'!$C:$C),0))</f>
        <v>#N/A</v>
      </c>
      <c r="O4" s="16" t="e">
        <f t="array" ref="O4">INDEX('Full Data'!$O:$O,MATCH($B4,IF('Full Data'!$G:$G=O$2,'Full Data'!$C:$C),0))</f>
        <v>#N/A</v>
      </c>
      <c r="P4" s="16" t="e">
        <f t="array" ref="P4">INDEX('Full Data'!$O:$O,MATCH($B4,IF('Full Data'!$G:$G=P$2,'Full Data'!$C:$C),0))</f>
        <v>#N/A</v>
      </c>
      <c r="Q4" s="16" t="e">
        <f t="array" ref="Q4">INDEX('Full Data'!$O:$O,MATCH($B4,IF('Full Data'!$G:$G=Q$2,'Full Data'!$C:$C),0))</f>
        <v>#N/A</v>
      </c>
      <c r="R4" s="16" t="e">
        <f t="array" ref="R4">INDEX('Full Data'!$O:$O,MATCH($B4,IF('Full Data'!$G:$G=R$2,'Full Data'!$C:$C),0))</f>
        <v>#N/A</v>
      </c>
      <c r="S4" s="16" t="e">
        <f t="array" ref="S4">INDEX('Full Data'!$O:$O,MATCH($B4,IF('Full Data'!$G:$G=S$2,'Full Data'!$C:$C),0))</f>
        <v>#N/A</v>
      </c>
      <c r="T4" s="16"/>
      <c r="U4" s="16" t="e">
        <f t="array" ref="U4">INDEX('Full Data'!$O:$O,MATCH($B4,IF('Full Data'!$G:$G=U$2,'Full Data'!$C:$C),0))</f>
        <v>#N/A</v>
      </c>
      <c r="V4" s="16" t="e">
        <f t="array" ref="V4">INDEX('Full Data'!$O:$O,MATCH($B4,IF('Full Data'!$G:$G=V$2,'Full Data'!$C:$C),0))</f>
        <v>#N/A</v>
      </c>
      <c r="W4" s="46" t="e">
        <f t="array" ref="W4">INDEX('Full Data'!$O:$O,MATCH($B4,IF('Full Data'!$G:$G=W$2,'Full Data'!$C:$C),0))</f>
        <v>#N/A</v>
      </c>
      <c r="X4" s="46" t="e">
        <f t="array" ref="X4">INDEX('Full Data'!$O:$O,MATCH($B4,IF('Full Data'!$G:$G=X$2,'Full Data'!$C:$C),0))</f>
        <v>#N/A</v>
      </c>
      <c r="Y4" s="46" t="e">
        <f t="array" ref="Y4">INDEX('Full Data'!$O:$O,MATCH($B4,IF('Full Data'!$G:$G=Y$2,'Full Data'!$C:$C),0))</f>
        <v>#N/A</v>
      </c>
    </row>
    <row r="5" spans="2:25">
      <c r="B5" s="46" t="str">
        <f>Summary!B5</f>
        <v>NATURAL BRIDGE SPRING SIP</v>
      </c>
      <c r="C5" s="16" t="e">
        <f t="array" ref="C5">INDEX('Full Data'!$O:$O,MATCH($B5,IF('Full Data'!$G:$G=C$2,'Full Data'!$C:$C),0))</f>
        <v>#N/A</v>
      </c>
      <c r="D5" s="16" t="e">
        <f t="array" ref="D5">INDEX('Full Data'!$O:$O,MATCH($B5,IF('Full Data'!$G:$G=D$2,'Full Data'!$C:$C),0))</f>
        <v>#N/A</v>
      </c>
      <c r="E5" s="16" t="e">
        <f t="array" ref="E5">INDEX('Full Data'!$O:$O,MATCH($B5,IF('Full Data'!$G:$G=E$2,'Full Data'!$C:$C),0))</f>
        <v>#N/A</v>
      </c>
      <c r="F5" s="16" t="e">
        <f t="array" ref="F5">INDEX('Full Data'!$O:$O,MATCH($B5,IF('Full Data'!$G:$G=F$2,'Full Data'!$C:$C),0))</f>
        <v>#N/A</v>
      </c>
      <c r="G5" s="16" t="e">
        <f t="array" ref="G5">INDEX('Full Data'!$O:$O,MATCH($B5,IF('Full Data'!$G:$G=G$2,'Full Data'!$C:$C),0))</f>
        <v>#N/A</v>
      </c>
      <c r="H5" s="16">
        <f t="array" ref="H5">INDEX('Full Data'!$O:$O,MATCH($B5,IF('Full Data'!$G:$G=H$2,'Full Data'!$C:$C),0))</f>
        <v>0</v>
      </c>
      <c r="I5" s="16" t="e">
        <f t="array" ref="I5">INDEX('Full Data'!$O:$O,MATCH($B5,IF('Full Data'!$G:$G=I$2,'Full Data'!$C:$C),0))</f>
        <v>#N/A</v>
      </c>
      <c r="J5" s="16" t="e">
        <f t="array" ref="J5">INDEX('Full Data'!$O:$O,MATCH($B5,IF('Full Data'!$G:$G=J$2,'Full Data'!$C:$C),0))</f>
        <v>#N/A</v>
      </c>
      <c r="K5" s="16" t="e">
        <f t="array" ref="K5">INDEX('Full Data'!$O:$O,MATCH($B5,IF('Full Data'!$G:$G=K$2,'Full Data'!$C:$C),0))</f>
        <v>#N/A</v>
      </c>
      <c r="L5" s="16" t="e">
        <f t="array" ref="L5">INDEX('Full Data'!$O:$O,MATCH($B5,IF('Full Data'!$G:$G=L$2,'Full Data'!$C:$C),0))</f>
        <v>#N/A</v>
      </c>
      <c r="M5" s="16" t="e">
        <f t="array" ref="M5">INDEX('Full Data'!$O:$O,MATCH($B5,IF('Full Data'!$G:$G=M$2,'Full Data'!$C:$C),0))</f>
        <v>#N/A</v>
      </c>
      <c r="N5" s="16" t="e">
        <f t="array" ref="N5">INDEX('Full Data'!$O:$O,MATCH($B5,IF('Full Data'!$G:$G=N$2,'Full Data'!$C:$C),0))</f>
        <v>#N/A</v>
      </c>
      <c r="O5" s="16" t="e">
        <f t="array" ref="O5">INDEX('Full Data'!$O:$O,MATCH($B5,IF('Full Data'!$G:$G=O$2,'Full Data'!$C:$C),0))</f>
        <v>#N/A</v>
      </c>
      <c r="P5" s="16" t="e">
        <f t="array" ref="P5">INDEX('Full Data'!$O:$O,MATCH($B5,IF('Full Data'!$G:$G=P$2,'Full Data'!$C:$C),0))</f>
        <v>#N/A</v>
      </c>
      <c r="Q5" s="16" t="e">
        <f t="array" ref="Q5">INDEX('Full Data'!$O:$O,MATCH($B5,IF('Full Data'!$G:$G=Q$2,'Full Data'!$C:$C),0))</f>
        <v>#N/A</v>
      </c>
      <c r="R5" s="16" t="e">
        <f t="array" ref="R5">INDEX('Full Data'!$O:$O,MATCH($B5,IF('Full Data'!$G:$G=R$2,'Full Data'!$C:$C),0))</f>
        <v>#N/A</v>
      </c>
      <c r="S5" s="16" t="e">
        <f t="array" ref="S5">INDEX('Full Data'!$O:$O,MATCH($B5,IF('Full Data'!$G:$G=S$2,'Full Data'!$C:$C),0))</f>
        <v>#N/A</v>
      </c>
      <c r="T5" s="16"/>
      <c r="U5" s="16" t="e">
        <f t="array" ref="U5">INDEX('Full Data'!$O:$O,MATCH($B5,IF('Full Data'!$G:$G=U$2,'Full Data'!$C:$C),0))</f>
        <v>#N/A</v>
      </c>
      <c r="V5" s="16" t="e">
        <f t="array" ref="V5">INDEX('Full Data'!$O:$O,MATCH($B5,IF('Full Data'!$G:$G=V$2,'Full Data'!$C:$C),0))</f>
        <v>#N/A</v>
      </c>
      <c r="W5" s="46" t="e">
        <f t="array" ref="W5">INDEX('Full Data'!$O:$O,MATCH($B5,IF('Full Data'!$G:$G=W$2,'Full Data'!$C:$C),0))</f>
        <v>#N/A</v>
      </c>
      <c r="X5" s="46" t="e">
        <f t="array" ref="X5">INDEX('Full Data'!$O:$O,MATCH($B5,IF('Full Data'!$G:$G=X$2,'Full Data'!$C:$C),0))</f>
        <v>#N/A</v>
      </c>
      <c r="Y5" s="46" t="e">
        <f t="array" ref="Y5">INDEX('Full Data'!$O:$O,MATCH($B5,IF('Full Data'!$G:$G=Y$2,'Full Data'!$C:$C),0))</f>
        <v>#N/A</v>
      </c>
    </row>
    <row r="6" spans="2:25">
      <c r="B6" s="46" t="str">
        <f>Summary!B6</f>
        <v>RHODES SPRING #1 SIP</v>
      </c>
      <c r="C6" s="16" t="e">
        <f t="array" ref="C6">INDEX('Full Data'!$O:$O,MATCH($B6,IF('Full Data'!$G:$G=C$2,'Full Data'!$C:$C),0))</f>
        <v>#N/A</v>
      </c>
      <c r="D6" s="16" t="e">
        <f t="array" ref="D6">INDEX('Full Data'!$O:$O,MATCH($B6,IF('Full Data'!$G:$G=D$2,'Full Data'!$C:$C),0))</f>
        <v>#N/A</v>
      </c>
      <c r="E6" s="16" t="e">
        <f t="array" ref="E6">INDEX('Full Data'!$O:$O,MATCH($B6,IF('Full Data'!$G:$G=E$2,'Full Data'!$C:$C),0))</f>
        <v>#N/A</v>
      </c>
      <c r="F6" s="16" t="e">
        <f t="array" ref="F6">INDEX('Full Data'!$O:$O,MATCH($B6,IF('Full Data'!$G:$G=F$2,'Full Data'!$C:$C),0))</f>
        <v>#N/A</v>
      </c>
      <c r="G6" s="16" t="e">
        <f t="array" ref="G6">INDEX('Full Data'!$O:$O,MATCH($B6,IF('Full Data'!$G:$G=G$2,'Full Data'!$C:$C),0))</f>
        <v>#N/A</v>
      </c>
      <c r="H6" s="16">
        <f t="array" ref="H6">INDEX('Full Data'!$O:$O,MATCH($B6,IF('Full Data'!$G:$G=H$2,'Full Data'!$C:$C),0))</f>
        <v>0</v>
      </c>
      <c r="I6" s="16" t="e">
        <f t="array" ref="I6">INDEX('Full Data'!$O:$O,MATCH($B6,IF('Full Data'!$G:$G=I$2,'Full Data'!$C:$C),0))</f>
        <v>#N/A</v>
      </c>
      <c r="J6" s="16" t="e">
        <f t="array" ref="J6">INDEX('Full Data'!$O:$O,MATCH($B6,IF('Full Data'!$G:$G=J$2,'Full Data'!$C:$C),0))</f>
        <v>#N/A</v>
      </c>
      <c r="K6" s="16" t="e">
        <f t="array" ref="K6">INDEX('Full Data'!$O:$O,MATCH($B6,IF('Full Data'!$G:$G=K$2,'Full Data'!$C:$C),0))</f>
        <v>#N/A</v>
      </c>
      <c r="L6" s="16" t="e">
        <f t="array" ref="L6">INDEX('Full Data'!$O:$O,MATCH($B6,IF('Full Data'!$G:$G=L$2,'Full Data'!$C:$C),0))</f>
        <v>#N/A</v>
      </c>
      <c r="M6" s="16" t="e">
        <f t="array" ref="M6">INDEX('Full Data'!$O:$O,MATCH($B6,IF('Full Data'!$G:$G=M$2,'Full Data'!$C:$C),0))</f>
        <v>#N/A</v>
      </c>
      <c r="N6" s="16" t="e">
        <f t="array" ref="N6">INDEX('Full Data'!$O:$O,MATCH($B6,IF('Full Data'!$G:$G=N$2,'Full Data'!$C:$C),0))</f>
        <v>#N/A</v>
      </c>
      <c r="O6" s="16" t="e">
        <f t="array" ref="O6">INDEX('Full Data'!$O:$O,MATCH($B6,IF('Full Data'!$G:$G=O$2,'Full Data'!$C:$C),0))</f>
        <v>#N/A</v>
      </c>
      <c r="P6" s="16" t="e">
        <f t="array" ref="P6">INDEX('Full Data'!$O:$O,MATCH($B6,IF('Full Data'!$G:$G=P$2,'Full Data'!$C:$C),0))</f>
        <v>#N/A</v>
      </c>
      <c r="Q6" s="16" t="e">
        <f t="array" ref="Q6">INDEX('Full Data'!$O:$O,MATCH($B6,IF('Full Data'!$G:$G=Q$2,'Full Data'!$C:$C),0))</f>
        <v>#N/A</v>
      </c>
      <c r="R6" s="16" t="e">
        <f t="array" ref="R6">INDEX('Full Data'!$O:$O,MATCH($B6,IF('Full Data'!$G:$G=R$2,'Full Data'!$C:$C),0))</f>
        <v>#N/A</v>
      </c>
      <c r="S6" s="16" t="e">
        <f t="array" ref="S6">INDEX('Full Data'!$O:$O,MATCH($B6,IF('Full Data'!$G:$G=S$2,'Full Data'!$C:$C),0))</f>
        <v>#N/A</v>
      </c>
      <c r="T6" s="16"/>
      <c r="U6" s="16" t="e">
        <f t="array" ref="U6">INDEX('Full Data'!$O:$O,MATCH($B6,IF('Full Data'!$G:$G=U$2,'Full Data'!$C:$C),0))</f>
        <v>#N/A</v>
      </c>
      <c r="V6" s="16" t="e">
        <f t="array" ref="V6">INDEX('Full Data'!$O:$O,MATCH($B6,IF('Full Data'!$G:$G=V$2,'Full Data'!$C:$C),0))</f>
        <v>#N/A</v>
      </c>
      <c r="W6" s="46" t="e">
        <f t="array" ref="W6">INDEX('Full Data'!$O:$O,MATCH($B6,IF('Full Data'!$G:$G=W$2,'Full Data'!$C:$C),0))</f>
        <v>#N/A</v>
      </c>
      <c r="X6" s="46" t="e">
        <f t="array" ref="X6">INDEX('Full Data'!$O:$O,MATCH($B6,IF('Full Data'!$G:$G=X$2,'Full Data'!$C:$C),0))</f>
        <v>#N/A</v>
      </c>
      <c r="Y6" s="46" t="e">
        <f t="array" ref="Y6">INDEX('Full Data'!$O:$O,MATCH($B6,IF('Full Data'!$G:$G=Y$2,'Full Data'!$C:$C),0))</f>
        <v>#N/A</v>
      </c>
    </row>
    <row r="7" spans="2:25">
      <c r="B7" s="46" t="str">
        <f>Summary!B7</f>
        <v>RHODES SPRING #2A SIP</v>
      </c>
      <c r="C7" s="16" t="e">
        <f t="array" ref="C7">INDEX('Full Data'!$O:$O,MATCH($B7,IF('Full Data'!$G:$G=C$2,'Full Data'!$C:$C),0))</f>
        <v>#N/A</v>
      </c>
      <c r="D7" s="16" t="e">
        <f t="array" ref="D7">INDEX('Full Data'!$O:$O,MATCH($B7,IF('Full Data'!$G:$G=D$2,'Full Data'!$C:$C),0))</f>
        <v>#N/A</v>
      </c>
      <c r="E7" s="16" t="e">
        <f t="array" ref="E7">INDEX('Full Data'!$O:$O,MATCH($B7,IF('Full Data'!$G:$G=E$2,'Full Data'!$C:$C),0))</f>
        <v>#N/A</v>
      </c>
      <c r="F7" s="16" t="e">
        <f t="array" ref="F7">INDEX('Full Data'!$O:$O,MATCH($B7,IF('Full Data'!$G:$G=F$2,'Full Data'!$C:$C),0))</f>
        <v>#N/A</v>
      </c>
      <c r="G7" s="16" t="e">
        <f t="array" ref="G7">INDEX('Full Data'!$O:$O,MATCH($B7,IF('Full Data'!$G:$G=G$2,'Full Data'!$C:$C),0))</f>
        <v>#N/A</v>
      </c>
      <c r="H7" s="16">
        <f t="array" ref="H7">INDEX('Full Data'!$O:$O,MATCH($B7,IF('Full Data'!$G:$G=H$2,'Full Data'!$C:$C),0))</f>
        <v>0</v>
      </c>
      <c r="I7" s="16" t="e">
        <f t="array" ref="I7">INDEX('Full Data'!$O:$O,MATCH($B7,IF('Full Data'!$G:$G=I$2,'Full Data'!$C:$C),0))</f>
        <v>#N/A</v>
      </c>
      <c r="J7" s="16" t="e">
        <f t="array" ref="J7">INDEX('Full Data'!$O:$O,MATCH($B7,IF('Full Data'!$G:$G=J$2,'Full Data'!$C:$C),0))</f>
        <v>#N/A</v>
      </c>
      <c r="K7" s="16" t="e">
        <f t="array" ref="K7">INDEX('Full Data'!$O:$O,MATCH($B7,IF('Full Data'!$G:$G=K$2,'Full Data'!$C:$C),0))</f>
        <v>#N/A</v>
      </c>
      <c r="L7" s="16" t="e">
        <f t="array" ref="L7">INDEX('Full Data'!$O:$O,MATCH($B7,IF('Full Data'!$G:$G=L$2,'Full Data'!$C:$C),0))</f>
        <v>#N/A</v>
      </c>
      <c r="M7" s="16" t="e">
        <f t="array" ref="M7">INDEX('Full Data'!$O:$O,MATCH($B7,IF('Full Data'!$G:$G=M$2,'Full Data'!$C:$C),0))</f>
        <v>#N/A</v>
      </c>
      <c r="N7" s="16" t="e">
        <f t="array" ref="N7">INDEX('Full Data'!$O:$O,MATCH($B7,IF('Full Data'!$G:$G=N$2,'Full Data'!$C:$C),0))</f>
        <v>#N/A</v>
      </c>
      <c r="O7" s="16" t="e">
        <f t="array" ref="O7">INDEX('Full Data'!$O:$O,MATCH($B7,IF('Full Data'!$G:$G=O$2,'Full Data'!$C:$C),0))</f>
        <v>#N/A</v>
      </c>
      <c r="P7" s="16" t="e">
        <f t="array" ref="P7">INDEX('Full Data'!$O:$O,MATCH($B7,IF('Full Data'!$G:$G=P$2,'Full Data'!$C:$C),0))</f>
        <v>#N/A</v>
      </c>
      <c r="Q7" s="16" t="e">
        <f t="array" ref="Q7">INDEX('Full Data'!$O:$O,MATCH($B7,IF('Full Data'!$G:$G=Q$2,'Full Data'!$C:$C),0))</f>
        <v>#N/A</v>
      </c>
      <c r="R7" s="16" t="e">
        <f t="array" ref="R7">INDEX('Full Data'!$O:$O,MATCH($B7,IF('Full Data'!$G:$G=R$2,'Full Data'!$C:$C),0))</f>
        <v>#N/A</v>
      </c>
      <c r="S7" s="16" t="e">
        <f t="array" ref="S7">INDEX('Full Data'!$O:$O,MATCH($B7,IF('Full Data'!$G:$G=S$2,'Full Data'!$C:$C),0))</f>
        <v>#N/A</v>
      </c>
      <c r="T7" s="16"/>
      <c r="U7" s="16" t="e">
        <f t="array" ref="U7">INDEX('Full Data'!$O:$O,MATCH($B7,IF('Full Data'!$G:$G=U$2,'Full Data'!$C:$C),0))</f>
        <v>#N/A</v>
      </c>
      <c r="V7" s="16" t="e">
        <f t="array" ref="V7">INDEX('Full Data'!$O:$O,MATCH($B7,IF('Full Data'!$G:$G=V$2,'Full Data'!$C:$C),0))</f>
        <v>#N/A</v>
      </c>
      <c r="W7" s="46" t="e">
        <f t="array" ref="W7">INDEX('Full Data'!$O:$O,MATCH($B7,IF('Full Data'!$G:$G=W$2,'Full Data'!$C:$C),0))</f>
        <v>#N/A</v>
      </c>
      <c r="X7" s="46" t="e">
        <f t="array" ref="X7">INDEX('Full Data'!$O:$O,MATCH($B7,IF('Full Data'!$G:$G=X$2,'Full Data'!$C:$C),0))</f>
        <v>#N/A</v>
      </c>
      <c r="Y7" s="46" t="e">
        <f t="array" ref="Y7">INDEX('Full Data'!$O:$O,MATCH($B7,IF('Full Data'!$G:$G=Y$2,'Full Data'!$C:$C),0))</f>
        <v>#N/A</v>
      </c>
    </row>
    <row r="8" spans="2:25">
      <c r="B8" s="46" t="str">
        <f>Summary!B8</f>
        <v>RHODES SPRING #2B SIP</v>
      </c>
      <c r="C8" s="16" t="e">
        <f t="array" ref="C8">INDEX('Full Data'!$O:$O,MATCH($B8,IF('Full Data'!$G:$G=C$2,'Full Data'!$C:$C),0))</f>
        <v>#N/A</v>
      </c>
      <c r="D8" s="16" t="e">
        <f t="array" ref="D8">INDEX('Full Data'!$O:$O,MATCH($B8,IF('Full Data'!$G:$G=D$2,'Full Data'!$C:$C),0))</f>
        <v>#N/A</v>
      </c>
      <c r="E8" s="16" t="e">
        <f t="array" ref="E8">INDEX('Full Data'!$O:$O,MATCH($B8,IF('Full Data'!$G:$G=E$2,'Full Data'!$C:$C),0))</f>
        <v>#N/A</v>
      </c>
      <c r="F8" s="16" t="e">
        <f t="array" ref="F8">INDEX('Full Data'!$O:$O,MATCH($B8,IF('Full Data'!$G:$G=F$2,'Full Data'!$C:$C),0))</f>
        <v>#N/A</v>
      </c>
      <c r="G8" s="16" t="e">
        <f t="array" ref="G8">INDEX('Full Data'!$O:$O,MATCH($B8,IF('Full Data'!$G:$G=G$2,'Full Data'!$C:$C),0))</f>
        <v>#N/A</v>
      </c>
      <c r="H8" s="16">
        <f t="array" ref="H8">INDEX('Full Data'!$O:$O,MATCH($B8,IF('Full Data'!$G:$G=H$2,'Full Data'!$C:$C),0))</f>
        <v>0</v>
      </c>
      <c r="I8" s="16" t="e">
        <f t="array" ref="I8">INDEX('Full Data'!$O:$O,MATCH($B8,IF('Full Data'!$G:$G=I$2,'Full Data'!$C:$C),0))</f>
        <v>#N/A</v>
      </c>
      <c r="J8" s="16" t="e">
        <f t="array" ref="J8">INDEX('Full Data'!$O:$O,MATCH($B8,IF('Full Data'!$G:$G=J$2,'Full Data'!$C:$C),0))</f>
        <v>#N/A</v>
      </c>
      <c r="K8" s="16" t="e">
        <f t="array" ref="K8">INDEX('Full Data'!$O:$O,MATCH($B8,IF('Full Data'!$G:$G=K$2,'Full Data'!$C:$C),0))</f>
        <v>#N/A</v>
      </c>
      <c r="L8" s="16" t="e">
        <f t="array" ref="L8">INDEX('Full Data'!$O:$O,MATCH($B8,IF('Full Data'!$G:$G=L$2,'Full Data'!$C:$C),0))</f>
        <v>#N/A</v>
      </c>
      <c r="M8" s="16" t="e">
        <f t="array" ref="M8">INDEX('Full Data'!$O:$O,MATCH($B8,IF('Full Data'!$G:$G=M$2,'Full Data'!$C:$C),0))</f>
        <v>#N/A</v>
      </c>
      <c r="N8" s="16" t="e">
        <f t="array" ref="N8">INDEX('Full Data'!$O:$O,MATCH($B8,IF('Full Data'!$G:$G=N$2,'Full Data'!$C:$C),0))</f>
        <v>#N/A</v>
      </c>
      <c r="O8" s="16" t="e">
        <f t="array" ref="O8">INDEX('Full Data'!$O:$O,MATCH($B8,IF('Full Data'!$G:$G=O$2,'Full Data'!$C:$C),0))</f>
        <v>#N/A</v>
      </c>
      <c r="P8" s="16" t="e">
        <f t="array" ref="P8">INDEX('Full Data'!$O:$O,MATCH($B8,IF('Full Data'!$G:$G=P$2,'Full Data'!$C:$C),0))</f>
        <v>#N/A</v>
      </c>
      <c r="Q8" s="16" t="e">
        <f t="array" ref="Q8">INDEX('Full Data'!$O:$O,MATCH($B8,IF('Full Data'!$G:$G=Q$2,'Full Data'!$C:$C),0))</f>
        <v>#N/A</v>
      </c>
      <c r="R8" s="16" t="e">
        <f t="array" ref="R8">INDEX('Full Data'!$O:$O,MATCH($B8,IF('Full Data'!$G:$G=R$2,'Full Data'!$C:$C),0))</f>
        <v>#N/A</v>
      </c>
      <c r="S8" s="16" t="e">
        <f t="array" ref="S8">INDEX('Full Data'!$O:$O,MATCH($B8,IF('Full Data'!$G:$G=S$2,'Full Data'!$C:$C),0))</f>
        <v>#N/A</v>
      </c>
      <c r="T8" s="16"/>
      <c r="U8" s="16" t="e">
        <f t="array" ref="U8">INDEX('Full Data'!$O:$O,MATCH($B8,IF('Full Data'!$G:$G=U$2,'Full Data'!$C:$C),0))</f>
        <v>#N/A</v>
      </c>
      <c r="V8" s="16" t="e">
        <f t="array" ref="V8">INDEX('Full Data'!$O:$O,MATCH($B8,IF('Full Data'!$G:$G=V$2,'Full Data'!$C:$C),0))</f>
        <v>#N/A</v>
      </c>
      <c r="W8" s="46" t="e">
        <f t="array" ref="W8">INDEX('Full Data'!$O:$O,MATCH($B8,IF('Full Data'!$G:$G=W$2,'Full Data'!$C:$C),0))</f>
        <v>#N/A</v>
      </c>
      <c r="X8" s="46" t="e">
        <f t="array" ref="X8">INDEX('Full Data'!$O:$O,MATCH($B8,IF('Full Data'!$G:$G=X$2,'Full Data'!$C:$C),0))</f>
        <v>#N/A</v>
      </c>
      <c r="Y8" s="46" t="e">
        <f t="array" ref="Y8">INDEX('Full Data'!$O:$O,MATCH($B8,IF('Full Data'!$G:$G=Y$2,'Full Data'!$C:$C),0))</f>
        <v>#N/A</v>
      </c>
    </row>
    <row r="9" spans="2:25">
      <c r="B9" s="46" t="str">
        <f>Summary!B9</f>
        <v>RHODES SPRING #4 SIP</v>
      </c>
      <c r="C9" s="16" t="e">
        <f t="array" ref="C9">INDEX('Full Data'!$O:$O,MATCH($B9,IF('Full Data'!$G:$G=C$2,'Full Data'!$C:$C),0))</f>
        <v>#N/A</v>
      </c>
      <c r="D9" s="16" t="e">
        <f t="array" ref="D9">INDEX('Full Data'!$O:$O,MATCH($B9,IF('Full Data'!$G:$G=D$2,'Full Data'!$C:$C),0))</f>
        <v>#N/A</v>
      </c>
      <c r="E9" s="16" t="e">
        <f t="array" ref="E9">INDEX('Full Data'!$O:$O,MATCH($B9,IF('Full Data'!$G:$G=E$2,'Full Data'!$C:$C),0))</f>
        <v>#N/A</v>
      </c>
      <c r="F9" s="16" t="e">
        <f t="array" ref="F9">INDEX('Full Data'!$O:$O,MATCH($B9,IF('Full Data'!$G:$G=F$2,'Full Data'!$C:$C),0))</f>
        <v>#N/A</v>
      </c>
      <c r="G9" s="16" t="e">
        <f t="array" ref="G9">INDEX('Full Data'!$O:$O,MATCH($B9,IF('Full Data'!$G:$G=G$2,'Full Data'!$C:$C),0))</f>
        <v>#N/A</v>
      </c>
      <c r="H9" s="16">
        <f t="array" ref="H9">INDEX('Full Data'!$O:$O,MATCH($B9,IF('Full Data'!$G:$G=H$2,'Full Data'!$C:$C),0))</f>
        <v>0</v>
      </c>
      <c r="I9" s="16" t="e">
        <f t="array" ref="I9">INDEX('Full Data'!$O:$O,MATCH($B9,IF('Full Data'!$G:$G=I$2,'Full Data'!$C:$C),0))</f>
        <v>#N/A</v>
      </c>
      <c r="J9" s="16" t="e">
        <f t="array" ref="J9">INDEX('Full Data'!$O:$O,MATCH($B9,IF('Full Data'!$G:$G=J$2,'Full Data'!$C:$C),0))</f>
        <v>#N/A</v>
      </c>
      <c r="K9" s="16" t="e">
        <f t="array" ref="K9">INDEX('Full Data'!$O:$O,MATCH($B9,IF('Full Data'!$G:$G=K$2,'Full Data'!$C:$C),0))</f>
        <v>#N/A</v>
      </c>
      <c r="L9" s="16" t="e">
        <f t="array" ref="L9">INDEX('Full Data'!$O:$O,MATCH($B9,IF('Full Data'!$G:$G=L$2,'Full Data'!$C:$C),0))</f>
        <v>#N/A</v>
      </c>
      <c r="M9" s="16" t="e">
        <f t="array" ref="M9">INDEX('Full Data'!$O:$O,MATCH($B9,IF('Full Data'!$G:$G=M$2,'Full Data'!$C:$C),0))</f>
        <v>#N/A</v>
      </c>
      <c r="N9" s="16" t="e">
        <f t="array" ref="N9">INDEX('Full Data'!$O:$O,MATCH($B9,IF('Full Data'!$G:$G=N$2,'Full Data'!$C:$C),0))</f>
        <v>#N/A</v>
      </c>
      <c r="O9" s="16" t="e">
        <f t="array" ref="O9">INDEX('Full Data'!$O:$O,MATCH($B9,IF('Full Data'!$G:$G=O$2,'Full Data'!$C:$C),0))</f>
        <v>#N/A</v>
      </c>
      <c r="P9" s="16" t="e">
        <f t="array" ref="P9">INDEX('Full Data'!$O:$O,MATCH($B9,IF('Full Data'!$G:$G=P$2,'Full Data'!$C:$C),0))</f>
        <v>#N/A</v>
      </c>
      <c r="Q9" s="16" t="e">
        <f t="array" ref="Q9">INDEX('Full Data'!$O:$O,MATCH($B9,IF('Full Data'!$G:$G=Q$2,'Full Data'!$C:$C),0))</f>
        <v>#N/A</v>
      </c>
      <c r="R9" s="16" t="e">
        <f t="array" ref="R9">INDEX('Full Data'!$O:$O,MATCH($B9,IF('Full Data'!$G:$G=R$2,'Full Data'!$C:$C),0))</f>
        <v>#N/A</v>
      </c>
      <c r="S9" s="16" t="e">
        <f t="array" ref="S9">INDEX('Full Data'!$O:$O,MATCH($B9,IF('Full Data'!$G:$G=S$2,'Full Data'!$C:$C),0))</f>
        <v>#N/A</v>
      </c>
      <c r="T9" s="16"/>
      <c r="U9" s="16" t="e">
        <f t="array" ref="U9">INDEX('Full Data'!$O:$O,MATCH($B9,IF('Full Data'!$G:$G=U$2,'Full Data'!$C:$C),0))</f>
        <v>#N/A</v>
      </c>
      <c r="V9" s="16" t="e">
        <f t="array" ref="V9">INDEX('Full Data'!$O:$O,MATCH($B9,IF('Full Data'!$G:$G=V$2,'Full Data'!$C:$C),0))</f>
        <v>#N/A</v>
      </c>
      <c r="W9" s="46" t="e">
        <f t="array" ref="W9">INDEX('Full Data'!$O:$O,MATCH($B9,IF('Full Data'!$G:$G=W$2,'Full Data'!$C:$C),0))</f>
        <v>#N/A</v>
      </c>
      <c r="X9" s="46" t="e">
        <f t="array" ref="X9">INDEX('Full Data'!$O:$O,MATCH($B9,IF('Full Data'!$G:$G=X$2,'Full Data'!$C:$C),0))</f>
        <v>#N/A</v>
      </c>
      <c r="Y9" s="46" t="e">
        <f t="array" ref="Y9">INDEX('Full Data'!$O:$O,MATCH($B9,IF('Full Data'!$G:$G=Y$2,'Full Data'!$C:$C),0))</f>
        <v>#N/A</v>
      </c>
    </row>
    <row r="10" spans="2:25">
      <c r="B10" s="46">
        <f>Summary!B10</f>
        <v>0</v>
      </c>
      <c r="C10" s="16" t="e">
        <f t="array" ref="C10">INDEX('Full Data'!$O:$O,MATCH($B10,IF('Full Data'!$G:$G=C$2,'Full Data'!$C:$C),0))</f>
        <v>#N/A</v>
      </c>
      <c r="D10" s="16" t="e">
        <f t="array" ref="D10">INDEX('Full Data'!$O:$O,MATCH($B10,IF('Full Data'!$G:$G=D$2,'Full Data'!$C:$C),0))</f>
        <v>#N/A</v>
      </c>
      <c r="E10" s="16" t="e">
        <f t="array" ref="E10">INDEX('Full Data'!$O:$O,MATCH($B10,IF('Full Data'!$G:$G=E$2,'Full Data'!$C:$C),0))</f>
        <v>#N/A</v>
      </c>
      <c r="F10" s="16" t="e">
        <f t="array" ref="F10">INDEX('Full Data'!$O:$O,MATCH($B10,IF('Full Data'!$G:$G=F$2,'Full Data'!$C:$C),0))</f>
        <v>#N/A</v>
      </c>
      <c r="G10" s="16" t="e">
        <f t="array" ref="G10">INDEX('Full Data'!$O:$O,MATCH($B10,IF('Full Data'!$G:$G=G$2,'Full Data'!$C:$C),0))</f>
        <v>#N/A</v>
      </c>
      <c r="H10" s="16" t="e">
        <f t="array" ref="H10">INDEX('Full Data'!$O:$O,MATCH($B10,IF('Full Data'!$G:$G=H$2,'Full Data'!$C:$C),0))</f>
        <v>#N/A</v>
      </c>
      <c r="I10" s="16" t="e">
        <f t="array" ref="I10">INDEX('Full Data'!$O:$O,MATCH($B10,IF('Full Data'!$G:$G=I$2,'Full Data'!$C:$C),0))</f>
        <v>#N/A</v>
      </c>
      <c r="J10" s="16" t="e">
        <f t="array" ref="J10">INDEX('Full Data'!$O:$O,MATCH($B10,IF('Full Data'!$G:$G=J$2,'Full Data'!$C:$C),0))</f>
        <v>#N/A</v>
      </c>
      <c r="K10" s="16" t="e">
        <f t="array" ref="K10">INDEX('Full Data'!$O:$O,MATCH($B10,IF('Full Data'!$G:$G=K$2,'Full Data'!$C:$C),0))</f>
        <v>#N/A</v>
      </c>
      <c r="L10" s="16" t="e">
        <f t="array" ref="L10">INDEX('Full Data'!$O:$O,MATCH($B10,IF('Full Data'!$G:$G=L$2,'Full Data'!$C:$C),0))</f>
        <v>#N/A</v>
      </c>
      <c r="M10" s="16" t="e">
        <f t="array" ref="M10">INDEX('Full Data'!$O:$O,MATCH($B10,IF('Full Data'!$G:$G=M$2,'Full Data'!$C:$C),0))</f>
        <v>#N/A</v>
      </c>
      <c r="N10" s="16" t="e">
        <f t="array" ref="N10">INDEX('Full Data'!$O:$O,MATCH($B10,IF('Full Data'!$G:$G=N$2,'Full Data'!$C:$C),0))</f>
        <v>#N/A</v>
      </c>
      <c r="O10" s="16" t="e">
        <f t="array" ref="O10">INDEX('Full Data'!$O:$O,MATCH($B10,IF('Full Data'!$G:$G=O$2,'Full Data'!$C:$C),0))</f>
        <v>#N/A</v>
      </c>
      <c r="P10" s="16" t="e">
        <f t="array" ref="P10">INDEX('Full Data'!$O:$O,MATCH($B10,IF('Full Data'!$G:$G=P$2,'Full Data'!$C:$C),0))</f>
        <v>#N/A</v>
      </c>
      <c r="Q10" s="16" t="e">
        <f t="array" ref="Q10">INDEX('Full Data'!$O:$O,MATCH($B10,IF('Full Data'!$G:$G=Q$2,'Full Data'!$C:$C),0))</f>
        <v>#N/A</v>
      </c>
      <c r="R10" s="16" t="e">
        <f t="array" ref="R10">INDEX('Full Data'!$O:$O,MATCH($B10,IF('Full Data'!$G:$G=R$2,'Full Data'!$C:$C),0))</f>
        <v>#N/A</v>
      </c>
      <c r="S10" s="16" t="e">
        <f t="array" ref="S10">INDEX('Full Data'!$O:$O,MATCH($B10,IF('Full Data'!$G:$G=S$2,'Full Data'!$C:$C),0))</f>
        <v>#N/A</v>
      </c>
      <c r="T10" s="16"/>
      <c r="U10" s="16" t="e">
        <f t="array" ref="U10">INDEX('Full Data'!$O:$O,MATCH($B10,IF('Full Data'!$G:$G=U$2,'Full Data'!$C:$C),0))</f>
        <v>#N/A</v>
      </c>
      <c r="V10" s="16" t="e">
        <f t="array" ref="V10">INDEX('Full Data'!$O:$O,MATCH($B10,IF('Full Data'!$G:$G=V$2,'Full Data'!$C:$C),0))</f>
        <v>#N/A</v>
      </c>
      <c r="W10" s="46" t="e">
        <f t="array" ref="W10">INDEX('Full Data'!$O:$O,MATCH($B10,IF('Full Data'!$G:$G=W$2,'Full Data'!$C:$C),0))</f>
        <v>#N/A</v>
      </c>
      <c r="X10" s="46" t="e">
        <f t="array" ref="X10">INDEX('Full Data'!$O:$O,MATCH($B10,IF('Full Data'!$G:$G=X$2,'Full Data'!$C:$C),0))</f>
        <v>#N/A</v>
      </c>
      <c r="Y10" s="46" t="e">
        <f t="array" ref="Y10">INDEX('Full Data'!$O:$O,MATCH($B10,IF('Full Data'!$G:$G=Y$2,'Full Data'!$C:$C),0))</f>
        <v>#N/A</v>
      </c>
    </row>
    <row r="11" spans="2:25">
      <c r="B11" s="46">
        <f>Summary!B11</f>
        <v>0</v>
      </c>
      <c r="C11" s="16" t="e">
        <f t="array" ref="C11">INDEX('Full Data'!$O:$O,MATCH($B11,IF('Full Data'!$G:$G=C$2,'Full Data'!$C:$C),0))</f>
        <v>#N/A</v>
      </c>
      <c r="D11" s="16" t="e">
        <f t="array" ref="D11">INDEX('Full Data'!$O:$O,MATCH($B11,IF('Full Data'!$G:$G=D$2,'Full Data'!$C:$C),0))</f>
        <v>#N/A</v>
      </c>
      <c r="E11" s="16" t="e">
        <f t="array" ref="E11">INDEX('Full Data'!$O:$O,MATCH($B11,IF('Full Data'!$G:$G=E$2,'Full Data'!$C:$C),0))</f>
        <v>#N/A</v>
      </c>
      <c r="F11" s="16" t="e">
        <f t="array" ref="F11">INDEX('Full Data'!$O:$O,MATCH($B11,IF('Full Data'!$G:$G=F$2,'Full Data'!$C:$C),0))</f>
        <v>#N/A</v>
      </c>
      <c r="G11" s="16" t="e">
        <f t="array" ref="G11">INDEX('Full Data'!$O:$O,MATCH($B11,IF('Full Data'!$G:$G=G$2,'Full Data'!$C:$C),0))</f>
        <v>#N/A</v>
      </c>
      <c r="H11" s="16" t="e">
        <f t="array" ref="H11">INDEX('Full Data'!$O:$O,MATCH($B11,IF('Full Data'!$G:$G=H$2,'Full Data'!$C:$C),0))</f>
        <v>#N/A</v>
      </c>
      <c r="I11" s="16" t="e">
        <f t="array" ref="I11">INDEX('Full Data'!$O:$O,MATCH($B11,IF('Full Data'!$G:$G=I$2,'Full Data'!$C:$C),0))</f>
        <v>#N/A</v>
      </c>
      <c r="J11" s="16" t="e">
        <f t="array" ref="J11">INDEX('Full Data'!$O:$O,MATCH($B11,IF('Full Data'!$G:$G=J$2,'Full Data'!$C:$C),0))</f>
        <v>#N/A</v>
      </c>
      <c r="K11" s="16" t="e">
        <f t="array" ref="K11">INDEX('Full Data'!$O:$O,MATCH($B11,IF('Full Data'!$G:$G=K$2,'Full Data'!$C:$C),0))</f>
        <v>#N/A</v>
      </c>
      <c r="L11" s="16" t="e">
        <f t="array" ref="L11">INDEX('Full Data'!$O:$O,MATCH($B11,IF('Full Data'!$G:$G=L$2,'Full Data'!$C:$C),0))</f>
        <v>#N/A</v>
      </c>
      <c r="M11" s="16" t="e">
        <f t="array" ref="M11">INDEX('Full Data'!$O:$O,MATCH($B11,IF('Full Data'!$G:$G=M$2,'Full Data'!$C:$C),0))</f>
        <v>#N/A</v>
      </c>
      <c r="N11" s="16" t="e">
        <f t="array" ref="N11">INDEX('Full Data'!$O:$O,MATCH($B11,IF('Full Data'!$G:$G=N$2,'Full Data'!$C:$C),0))</f>
        <v>#N/A</v>
      </c>
      <c r="O11" s="16" t="e">
        <f t="array" ref="O11">INDEX('Full Data'!$O:$O,MATCH($B11,IF('Full Data'!$G:$G=O$2,'Full Data'!$C:$C),0))</f>
        <v>#N/A</v>
      </c>
      <c r="P11" s="16" t="e">
        <f t="array" ref="P11">INDEX('Full Data'!$O:$O,MATCH($B11,IF('Full Data'!$G:$G=P$2,'Full Data'!$C:$C),0))</f>
        <v>#N/A</v>
      </c>
      <c r="Q11" s="16" t="e">
        <f t="array" ref="Q11">INDEX('Full Data'!$O:$O,MATCH($B11,IF('Full Data'!$G:$G=Q$2,'Full Data'!$C:$C),0))</f>
        <v>#N/A</v>
      </c>
      <c r="R11" s="16" t="e">
        <f t="array" ref="R11">INDEX('Full Data'!$O:$O,MATCH($B11,IF('Full Data'!$G:$G=R$2,'Full Data'!$C:$C),0))</f>
        <v>#N/A</v>
      </c>
      <c r="S11" s="16" t="e">
        <f t="array" ref="S11">INDEX('Full Data'!$O:$O,MATCH($B11,IF('Full Data'!$G:$G=S$2,'Full Data'!$C:$C),0))</f>
        <v>#N/A</v>
      </c>
      <c r="T11" s="16"/>
      <c r="U11" s="16" t="e">
        <f t="array" ref="U11">INDEX('Full Data'!$O:$O,MATCH($B11,IF('Full Data'!$G:$G=U$2,'Full Data'!$C:$C),0))</f>
        <v>#N/A</v>
      </c>
      <c r="V11" s="16" t="e">
        <f t="array" ref="V11">INDEX('Full Data'!$O:$O,MATCH($B11,IF('Full Data'!$G:$G=V$2,'Full Data'!$C:$C),0))</f>
        <v>#N/A</v>
      </c>
      <c r="W11" s="46" t="e">
        <f t="array" ref="W11">INDEX('Full Data'!$O:$O,MATCH($B11,IF('Full Data'!$G:$G=W$2,'Full Data'!$C:$C),0))</f>
        <v>#N/A</v>
      </c>
      <c r="X11" s="46" t="e">
        <f t="array" ref="X11">INDEX('Full Data'!$O:$O,MATCH($B11,IF('Full Data'!$G:$G=X$2,'Full Data'!$C:$C),0))</f>
        <v>#N/A</v>
      </c>
      <c r="Y11" s="46" t="e">
        <f t="array" ref="Y11">INDEX('Full Data'!$O:$O,MATCH($B11,IF('Full Data'!$G:$G=Y$2,'Full Data'!$C:$C),0))</f>
        <v>#N/A</v>
      </c>
    </row>
    <row r="12" spans="2:25">
      <c r="B12" s="46">
        <f>Summary!B12</f>
        <v>0</v>
      </c>
      <c r="C12" s="16" t="e">
        <f t="array" ref="C12">INDEX('Full Data'!$O:$O,MATCH($B12,IF('Full Data'!$G:$G=C$2,'Full Data'!$C:$C),0))</f>
        <v>#N/A</v>
      </c>
      <c r="D12" s="16" t="e">
        <f t="array" ref="D12">INDEX('Full Data'!$O:$O,MATCH($B12,IF('Full Data'!$G:$G=D$2,'Full Data'!$C:$C),0))</f>
        <v>#N/A</v>
      </c>
      <c r="E12" s="16" t="e">
        <f t="array" ref="E12">INDEX('Full Data'!$O:$O,MATCH($B12,IF('Full Data'!$G:$G=E$2,'Full Data'!$C:$C),0))</f>
        <v>#N/A</v>
      </c>
      <c r="F12" s="16" t="e">
        <f t="array" ref="F12">INDEX('Full Data'!$O:$O,MATCH($B12,IF('Full Data'!$G:$G=F$2,'Full Data'!$C:$C),0))</f>
        <v>#N/A</v>
      </c>
      <c r="G12" s="16" t="e">
        <f t="array" ref="G12">INDEX('Full Data'!$O:$O,MATCH($B12,IF('Full Data'!$G:$G=G$2,'Full Data'!$C:$C),0))</f>
        <v>#N/A</v>
      </c>
      <c r="H12" s="16" t="e">
        <f t="array" ref="H12">INDEX('Full Data'!$O:$O,MATCH($B12,IF('Full Data'!$G:$G=H$2,'Full Data'!$C:$C),0))</f>
        <v>#N/A</v>
      </c>
      <c r="I12" s="16" t="e">
        <f t="array" ref="I12">INDEX('Full Data'!$O:$O,MATCH($B12,IF('Full Data'!$G:$G=I$2,'Full Data'!$C:$C),0))</f>
        <v>#N/A</v>
      </c>
      <c r="J12" s="16" t="e">
        <f t="array" ref="J12">INDEX('Full Data'!$O:$O,MATCH($B12,IF('Full Data'!$G:$G=J$2,'Full Data'!$C:$C),0))</f>
        <v>#N/A</v>
      </c>
      <c r="K12" s="16" t="e">
        <f t="array" ref="K12">INDEX('Full Data'!$O:$O,MATCH($B12,IF('Full Data'!$G:$G=K$2,'Full Data'!$C:$C),0))</f>
        <v>#N/A</v>
      </c>
      <c r="L12" s="16" t="e">
        <f t="array" ref="L12">INDEX('Full Data'!$O:$O,MATCH($B12,IF('Full Data'!$G:$G=L$2,'Full Data'!$C:$C),0))</f>
        <v>#N/A</v>
      </c>
      <c r="M12" s="16" t="e">
        <f t="array" ref="M12">INDEX('Full Data'!$O:$O,MATCH($B12,IF('Full Data'!$G:$G=M$2,'Full Data'!$C:$C),0))</f>
        <v>#N/A</v>
      </c>
      <c r="N12" s="16" t="e">
        <f t="array" ref="N12">INDEX('Full Data'!$O:$O,MATCH($B12,IF('Full Data'!$G:$G=N$2,'Full Data'!$C:$C),0))</f>
        <v>#N/A</v>
      </c>
      <c r="O12" s="16" t="e">
        <f t="array" ref="O12">INDEX('Full Data'!$O:$O,MATCH($B12,IF('Full Data'!$G:$G=O$2,'Full Data'!$C:$C),0))</f>
        <v>#N/A</v>
      </c>
      <c r="P12" s="16" t="e">
        <f t="array" ref="P12">INDEX('Full Data'!$O:$O,MATCH($B12,IF('Full Data'!$G:$G=P$2,'Full Data'!$C:$C),0))</f>
        <v>#N/A</v>
      </c>
      <c r="Q12" s="16" t="e">
        <f t="array" ref="Q12">INDEX('Full Data'!$O:$O,MATCH($B12,IF('Full Data'!$G:$G=Q$2,'Full Data'!$C:$C),0))</f>
        <v>#N/A</v>
      </c>
      <c r="R12" s="16" t="e">
        <f t="array" ref="R12">INDEX('Full Data'!$O:$O,MATCH($B12,IF('Full Data'!$G:$G=R$2,'Full Data'!$C:$C),0))</f>
        <v>#N/A</v>
      </c>
      <c r="S12" s="16" t="e">
        <f t="array" ref="S12">INDEX('Full Data'!$O:$O,MATCH($B12,IF('Full Data'!$G:$G=S$2,'Full Data'!$C:$C),0))</f>
        <v>#N/A</v>
      </c>
      <c r="T12" s="16"/>
      <c r="U12" s="16" t="e">
        <f t="array" ref="U12">INDEX('Full Data'!$O:$O,MATCH($B12,IF('Full Data'!$G:$G=U$2,'Full Data'!$C:$C),0))</f>
        <v>#N/A</v>
      </c>
      <c r="V12" s="16" t="e">
        <f t="array" ref="V12">INDEX('Full Data'!$O:$O,MATCH($B12,IF('Full Data'!$G:$G=V$2,'Full Data'!$C:$C),0))</f>
        <v>#N/A</v>
      </c>
      <c r="W12" s="46" t="e">
        <f t="array" ref="W12">INDEX('Full Data'!$O:$O,MATCH($B12,IF('Full Data'!$G:$G=W$2,'Full Data'!$C:$C),0))</f>
        <v>#N/A</v>
      </c>
      <c r="X12" s="46" t="e">
        <f t="array" ref="X12">INDEX('Full Data'!$O:$O,MATCH($B12,IF('Full Data'!$G:$G=X$2,'Full Data'!$C:$C),0))</f>
        <v>#N/A</v>
      </c>
      <c r="Y12" s="46" t="e">
        <f t="array" ref="Y12">INDEX('Full Data'!$O:$O,MATCH($B12,IF('Full Data'!$G:$G=Y$2,'Full Data'!$C:$C),0))</f>
        <v>#N/A</v>
      </c>
    </row>
    <row r="13" spans="2:25">
      <c r="B13" s="46">
        <f>Summary!B13</f>
        <v>0</v>
      </c>
      <c r="C13" s="16" t="e">
        <f t="array" ref="C13">INDEX('Full Data'!$O:$O,MATCH($B13,IF('Full Data'!$G:$G=C$2,'Full Data'!$C:$C),0))</f>
        <v>#N/A</v>
      </c>
      <c r="D13" s="16" t="e">
        <f t="array" ref="D13">INDEX('Full Data'!$O:$O,MATCH($B13,IF('Full Data'!$G:$G=D$2,'Full Data'!$C:$C),0))</f>
        <v>#N/A</v>
      </c>
      <c r="E13" s="16" t="e">
        <f t="array" ref="E13">INDEX('Full Data'!$O:$O,MATCH($B13,IF('Full Data'!$G:$G=E$2,'Full Data'!$C:$C),0))</f>
        <v>#N/A</v>
      </c>
      <c r="F13" s="16" t="e">
        <f t="array" ref="F13">INDEX('Full Data'!$O:$O,MATCH($B13,IF('Full Data'!$G:$G=F$2,'Full Data'!$C:$C),0))</f>
        <v>#N/A</v>
      </c>
      <c r="G13" s="16" t="e">
        <f t="array" ref="G13">INDEX('Full Data'!$O:$O,MATCH($B13,IF('Full Data'!$G:$G=G$2,'Full Data'!$C:$C),0))</f>
        <v>#N/A</v>
      </c>
      <c r="H13" s="16" t="e">
        <f t="array" ref="H13">INDEX('Full Data'!$O:$O,MATCH($B13,IF('Full Data'!$G:$G=H$2,'Full Data'!$C:$C),0))</f>
        <v>#N/A</v>
      </c>
      <c r="I13" s="16" t="e">
        <f t="array" ref="I13">INDEX('Full Data'!$O:$O,MATCH($B13,IF('Full Data'!$G:$G=I$2,'Full Data'!$C:$C),0))</f>
        <v>#N/A</v>
      </c>
      <c r="J13" s="16" t="e">
        <f t="array" ref="J13">INDEX('Full Data'!$O:$O,MATCH($B13,IF('Full Data'!$G:$G=J$2,'Full Data'!$C:$C),0))</f>
        <v>#N/A</v>
      </c>
      <c r="K13" s="16" t="e">
        <f t="array" ref="K13">INDEX('Full Data'!$O:$O,MATCH($B13,IF('Full Data'!$G:$G=K$2,'Full Data'!$C:$C),0))</f>
        <v>#N/A</v>
      </c>
      <c r="L13" s="16" t="e">
        <f t="array" ref="L13">INDEX('Full Data'!$O:$O,MATCH($B13,IF('Full Data'!$G:$G=L$2,'Full Data'!$C:$C),0))</f>
        <v>#N/A</v>
      </c>
      <c r="M13" s="16" t="e">
        <f t="array" ref="M13">INDEX('Full Data'!$O:$O,MATCH($B13,IF('Full Data'!$G:$G=M$2,'Full Data'!$C:$C),0))</f>
        <v>#N/A</v>
      </c>
      <c r="N13" s="16" t="e">
        <f t="array" ref="N13">INDEX('Full Data'!$O:$O,MATCH($B13,IF('Full Data'!$G:$G=N$2,'Full Data'!$C:$C),0))</f>
        <v>#N/A</v>
      </c>
      <c r="O13" s="16" t="e">
        <f t="array" ref="O13">INDEX('Full Data'!$O:$O,MATCH($B13,IF('Full Data'!$G:$G=O$2,'Full Data'!$C:$C),0))</f>
        <v>#N/A</v>
      </c>
      <c r="P13" s="16" t="e">
        <f t="array" ref="P13">INDEX('Full Data'!$O:$O,MATCH($B13,IF('Full Data'!$G:$G=P$2,'Full Data'!$C:$C),0))</f>
        <v>#N/A</v>
      </c>
      <c r="Q13" s="16" t="e">
        <f t="array" ref="Q13">INDEX('Full Data'!$O:$O,MATCH($B13,IF('Full Data'!$G:$G=Q$2,'Full Data'!$C:$C),0))</f>
        <v>#N/A</v>
      </c>
      <c r="R13" s="16" t="e">
        <f t="array" ref="R13">INDEX('Full Data'!$O:$O,MATCH($B13,IF('Full Data'!$G:$G=R$2,'Full Data'!$C:$C),0))</f>
        <v>#N/A</v>
      </c>
      <c r="S13" s="16" t="e">
        <f t="array" ref="S13">INDEX('Full Data'!$O:$O,MATCH($B13,IF('Full Data'!$G:$G=S$2,'Full Data'!$C:$C),0))</f>
        <v>#N/A</v>
      </c>
      <c r="T13" s="16"/>
      <c r="U13" s="16" t="e">
        <f t="array" ref="U13">INDEX('Full Data'!$O:$O,MATCH($B13,IF('Full Data'!$G:$G=U$2,'Full Data'!$C:$C),0))</f>
        <v>#N/A</v>
      </c>
      <c r="V13" s="16" t="e">
        <f t="array" ref="V13">INDEX('Full Data'!$O:$O,MATCH($B13,IF('Full Data'!$G:$G=V$2,'Full Data'!$C:$C),0))</f>
        <v>#N/A</v>
      </c>
      <c r="W13" s="46" t="e">
        <f t="array" ref="W13">INDEX('Full Data'!$O:$O,MATCH($B13,IF('Full Data'!$G:$G=W$2,'Full Data'!$C:$C),0))</f>
        <v>#N/A</v>
      </c>
      <c r="X13" s="46" t="e">
        <f t="array" ref="X13">INDEX('Full Data'!$O:$O,MATCH($B13,IF('Full Data'!$G:$G=X$2,'Full Data'!$C:$C),0))</f>
        <v>#N/A</v>
      </c>
      <c r="Y13" s="46" t="e">
        <f t="array" ref="Y13">INDEX('Full Data'!$O:$O,MATCH($B13,IF('Full Data'!$G:$G=Y$2,'Full Data'!$C:$C),0))</f>
        <v>#N/A</v>
      </c>
    </row>
    <row r="14" spans="2:25">
      <c r="B14" s="46">
        <f>Summary!B14</f>
        <v>0</v>
      </c>
      <c r="C14" s="16" t="e">
        <f t="array" ref="C14">INDEX('Full Data'!$O:$O,MATCH($B14,IF('Full Data'!$G:$G=C$2,'Full Data'!$C:$C),0))</f>
        <v>#N/A</v>
      </c>
      <c r="D14" s="16" t="e">
        <f t="array" ref="D14">INDEX('Full Data'!$O:$O,MATCH($B14,IF('Full Data'!$G:$G=D$2,'Full Data'!$C:$C),0))</f>
        <v>#N/A</v>
      </c>
      <c r="E14" s="16" t="e">
        <f t="array" ref="E14">INDEX('Full Data'!$O:$O,MATCH($B14,IF('Full Data'!$G:$G=E$2,'Full Data'!$C:$C),0))</f>
        <v>#N/A</v>
      </c>
      <c r="F14" s="16" t="e">
        <f t="array" ref="F14">INDEX('Full Data'!$O:$O,MATCH($B14,IF('Full Data'!$G:$G=F$2,'Full Data'!$C:$C),0))</f>
        <v>#N/A</v>
      </c>
      <c r="G14" s="16" t="e">
        <f t="array" ref="G14">INDEX('Full Data'!$O:$O,MATCH($B14,IF('Full Data'!$G:$G=G$2,'Full Data'!$C:$C),0))</f>
        <v>#N/A</v>
      </c>
      <c r="H14" s="16" t="e">
        <f t="array" ref="H14">INDEX('Full Data'!$O:$O,MATCH($B14,IF('Full Data'!$G:$G=H$2,'Full Data'!$C:$C),0))</f>
        <v>#N/A</v>
      </c>
      <c r="I14" s="16" t="e">
        <f t="array" ref="I14">INDEX('Full Data'!$O:$O,MATCH($B14,IF('Full Data'!$G:$G=I$2,'Full Data'!$C:$C),0))</f>
        <v>#N/A</v>
      </c>
      <c r="J14" s="16" t="e">
        <f t="array" ref="J14">INDEX('Full Data'!$O:$O,MATCH($B14,IF('Full Data'!$G:$G=J$2,'Full Data'!$C:$C),0))</f>
        <v>#N/A</v>
      </c>
      <c r="K14" s="16" t="e">
        <f t="array" ref="K14">INDEX('Full Data'!$O:$O,MATCH($B14,IF('Full Data'!$G:$G=K$2,'Full Data'!$C:$C),0))</f>
        <v>#N/A</v>
      </c>
      <c r="L14" s="16" t="e">
        <f t="array" ref="L14">INDEX('Full Data'!$O:$O,MATCH($B14,IF('Full Data'!$G:$G=L$2,'Full Data'!$C:$C),0))</f>
        <v>#N/A</v>
      </c>
      <c r="M14" s="16" t="e">
        <f t="array" ref="M14">INDEX('Full Data'!$O:$O,MATCH($B14,IF('Full Data'!$G:$G=M$2,'Full Data'!$C:$C),0))</f>
        <v>#N/A</v>
      </c>
      <c r="N14" s="16" t="e">
        <f t="array" ref="N14">INDEX('Full Data'!$O:$O,MATCH($B14,IF('Full Data'!$G:$G=N$2,'Full Data'!$C:$C),0))</f>
        <v>#N/A</v>
      </c>
      <c r="O14" s="16" t="e">
        <f t="array" ref="O14">INDEX('Full Data'!$O:$O,MATCH($B14,IF('Full Data'!$G:$G=O$2,'Full Data'!$C:$C),0))</f>
        <v>#N/A</v>
      </c>
      <c r="P14" s="16" t="e">
        <f t="array" ref="P14">INDEX('Full Data'!$O:$O,MATCH($B14,IF('Full Data'!$G:$G=P$2,'Full Data'!$C:$C),0))</f>
        <v>#N/A</v>
      </c>
      <c r="Q14" s="16" t="e">
        <f t="array" ref="Q14">INDEX('Full Data'!$O:$O,MATCH($B14,IF('Full Data'!$G:$G=Q$2,'Full Data'!$C:$C),0))</f>
        <v>#N/A</v>
      </c>
      <c r="R14" s="16" t="e">
        <f t="array" ref="R14">INDEX('Full Data'!$O:$O,MATCH($B14,IF('Full Data'!$G:$G=R$2,'Full Data'!$C:$C),0))</f>
        <v>#N/A</v>
      </c>
      <c r="S14" s="16" t="e">
        <f t="array" ref="S14">INDEX('Full Data'!$O:$O,MATCH($B14,IF('Full Data'!$G:$G=S$2,'Full Data'!$C:$C),0))</f>
        <v>#N/A</v>
      </c>
      <c r="T14" s="16"/>
      <c r="U14" s="16" t="e">
        <f t="array" ref="U14">INDEX('Full Data'!$O:$O,MATCH($B14,IF('Full Data'!$G:$G=U$2,'Full Data'!$C:$C),0))</f>
        <v>#N/A</v>
      </c>
      <c r="V14" s="16" t="e">
        <f t="array" ref="V14">INDEX('Full Data'!$O:$O,MATCH($B14,IF('Full Data'!$G:$G=V$2,'Full Data'!$C:$C),0))</f>
        <v>#N/A</v>
      </c>
      <c r="W14" s="46" t="e">
        <f t="array" ref="W14">INDEX('Full Data'!$O:$O,MATCH($B14,IF('Full Data'!$G:$G=W$2,'Full Data'!$C:$C),0))</f>
        <v>#N/A</v>
      </c>
      <c r="X14" s="46" t="e">
        <f t="array" ref="X14">INDEX('Full Data'!$O:$O,MATCH($B14,IF('Full Data'!$G:$G=X$2,'Full Data'!$C:$C),0))</f>
        <v>#N/A</v>
      </c>
      <c r="Y14" s="46" t="e">
        <f t="array" ref="Y14">INDEX('Full Data'!$O:$O,MATCH($B14,IF('Full Data'!$G:$G=Y$2,'Full Data'!$C:$C),0))</f>
        <v>#N/A</v>
      </c>
    </row>
    <row r="15" spans="2:25">
      <c r="B15" s="46">
        <f>Summary!B15</f>
        <v>0</v>
      </c>
      <c r="C15" s="16" t="e">
        <f t="array" ref="C15">INDEX('Full Data'!$O:$O,MATCH($B15,IF('Full Data'!$G:$G=C$2,'Full Data'!$C:$C),0))</f>
        <v>#N/A</v>
      </c>
      <c r="D15" s="16" t="e">
        <f t="array" ref="D15">INDEX('Full Data'!$O:$O,MATCH($B15,IF('Full Data'!$G:$G=D$2,'Full Data'!$C:$C),0))</f>
        <v>#N/A</v>
      </c>
      <c r="E15" s="16" t="e">
        <f t="array" ref="E15">INDEX('Full Data'!$O:$O,MATCH($B15,IF('Full Data'!$G:$G=E$2,'Full Data'!$C:$C),0))</f>
        <v>#N/A</v>
      </c>
      <c r="F15" s="16" t="e">
        <f t="array" ref="F15">INDEX('Full Data'!$O:$O,MATCH($B15,IF('Full Data'!$G:$G=F$2,'Full Data'!$C:$C),0))</f>
        <v>#N/A</v>
      </c>
      <c r="G15" s="16" t="e">
        <f t="array" ref="G15">INDEX('Full Data'!$O:$O,MATCH($B15,IF('Full Data'!$G:$G=G$2,'Full Data'!$C:$C),0))</f>
        <v>#N/A</v>
      </c>
      <c r="H15" s="16" t="e">
        <f t="array" ref="H15">INDEX('Full Data'!$O:$O,MATCH($B15,IF('Full Data'!$G:$G=H$2,'Full Data'!$C:$C),0))</f>
        <v>#N/A</v>
      </c>
      <c r="I15" s="16" t="e">
        <f t="array" ref="I15">INDEX('Full Data'!$O:$O,MATCH($B15,IF('Full Data'!$G:$G=I$2,'Full Data'!$C:$C),0))</f>
        <v>#N/A</v>
      </c>
      <c r="J15" s="16" t="e">
        <f t="array" ref="J15">INDEX('Full Data'!$O:$O,MATCH($B15,IF('Full Data'!$G:$G=J$2,'Full Data'!$C:$C),0))</f>
        <v>#N/A</v>
      </c>
      <c r="K15" s="16" t="e">
        <f t="array" ref="K15">INDEX('Full Data'!$O:$O,MATCH($B15,IF('Full Data'!$G:$G=K$2,'Full Data'!$C:$C),0))</f>
        <v>#N/A</v>
      </c>
      <c r="L15" s="16" t="e">
        <f t="array" ref="L15">INDEX('Full Data'!$O:$O,MATCH($B15,IF('Full Data'!$G:$G=L$2,'Full Data'!$C:$C),0))</f>
        <v>#N/A</v>
      </c>
      <c r="M15" s="16" t="e">
        <f t="array" ref="M15">INDEX('Full Data'!$O:$O,MATCH($B15,IF('Full Data'!$G:$G=M$2,'Full Data'!$C:$C),0))</f>
        <v>#N/A</v>
      </c>
      <c r="N15" s="16" t="e">
        <f t="array" ref="N15">INDEX('Full Data'!$O:$O,MATCH($B15,IF('Full Data'!$G:$G=N$2,'Full Data'!$C:$C),0))</f>
        <v>#N/A</v>
      </c>
      <c r="O15" s="16" t="e">
        <f t="array" ref="O15">INDEX('Full Data'!$O:$O,MATCH($B15,IF('Full Data'!$G:$G=O$2,'Full Data'!$C:$C),0))</f>
        <v>#N/A</v>
      </c>
      <c r="P15" s="16" t="e">
        <f t="array" ref="P15">INDEX('Full Data'!$O:$O,MATCH($B15,IF('Full Data'!$G:$G=P$2,'Full Data'!$C:$C),0))</f>
        <v>#N/A</v>
      </c>
      <c r="Q15" s="16" t="e">
        <f t="array" ref="Q15">INDEX('Full Data'!$O:$O,MATCH($B15,IF('Full Data'!$G:$G=Q$2,'Full Data'!$C:$C),0))</f>
        <v>#N/A</v>
      </c>
      <c r="R15" s="16" t="e">
        <f t="array" ref="R15">INDEX('Full Data'!$O:$O,MATCH($B15,IF('Full Data'!$G:$G=R$2,'Full Data'!$C:$C),0))</f>
        <v>#N/A</v>
      </c>
      <c r="S15" s="16" t="e">
        <f t="array" ref="S15">INDEX('Full Data'!$O:$O,MATCH($B15,IF('Full Data'!$G:$G=S$2,'Full Data'!$C:$C),0))</f>
        <v>#N/A</v>
      </c>
      <c r="T15" s="16"/>
      <c r="U15" s="16" t="e">
        <f t="array" ref="U15">INDEX('Full Data'!$O:$O,MATCH($B15,IF('Full Data'!$G:$G=U$2,'Full Data'!$C:$C),0))</f>
        <v>#N/A</v>
      </c>
      <c r="V15" s="16" t="e">
        <f t="array" ref="V15">INDEX('Full Data'!$O:$O,MATCH($B15,IF('Full Data'!$G:$G=V$2,'Full Data'!$C:$C),0))</f>
        <v>#N/A</v>
      </c>
      <c r="W15" s="46" t="e">
        <f t="array" ref="W15">INDEX('Full Data'!$O:$O,MATCH($B15,IF('Full Data'!$G:$G=W$2,'Full Data'!$C:$C),0))</f>
        <v>#N/A</v>
      </c>
      <c r="X15" s="46" t="e">
        <f t="array" ref="X15">INDEX('Full Data'!$O:$O,MATCH($B15,IF('Full Data'!$G:$G=X$2,'Full Data'!$C:$C),0))</f>
        <v>#N/A</v>
      </c>
      <c r="Y15" s="46" t="e">
        <f t="array" ref="Y15">INDEX('Full Data'!$O:$O,MATCH($B15,IF('Full Data'!$G:$G=Y$2,'Full Data'!$C:$C),0))</f>
        <v>#N/A</v>
      </c>
    </row>
    <row r="16" spans="2:25">
      <c r="B16" s="46">
        <f>Summary!B16</f>
        <v>0</v>
      </c>
      <c r="C16" s="16" t="e">
        <f t="array" ref="C16">INDEX('Full Data'!$O:$O,MATCH($B16,IF('Full Data'!$G:$G=C$2,'Full Data'!$C:$C),0))</f>
        <v>#N/A</v>
      </c>
      <c r="D16" s="16" t="e">
        <f t="array" ref="D16">INDEX('Full Data'!$O:$O,MATCH($B16,IF('Full Data'!$G:$G=D$2,'Full Data'!$C:$C),0))</f>
        <v>#N/A</v>
      </c>
      <c r="E16" s="16" t="e">
        <f t="array" ref="E16">INDEX('Full Data'!$O:$O,MATCH($B16,IF('Full Data'!$G:$G=E$2,'Full Data'!$C:$C),0))</f>
        <v>#N/A</v>
      </c>
      <c r="F16" s="16" t="e">
        <f t="array" ref="F16">INDEX('Full Data'!$O:$O,MATCH($B16,IF('Full Data'!$G:$G=F$2,'Full Data'!$C:$C),0))</f>
        <v>#N/A</v>
      </c>
      <c r="G16" s="16" t="e">
        <f t="array" ref="G16">INDEX('Full Data'!$O:$O,MATCH($B16,IF('Full Data'!$G:$G=G$2,'Full Data'!$C:$C),0))</f>
        <v>#N/A</v>
      </c>
      <c r="H16" s="16" t="e">
        <f t="array" ref="H16">INDEX('Full Data'!$O:$O,MATCH($B16,IF('Full Data'!$G:$G=H$2,'Full Data'!$C:$C),0))</f>
        <v>#N/A</v>
      </c>
      <c r="I16" s="16" t="e">
        <f t="array" ref="I16">INDEX('Full Data'!$O:$O,MATCH($B16,IF('Full Data'!$G:$G=I$2,'Full Data'!$C:$C),0))</f>
        <v>#N/A</v>
      </c>
      <c r="J16" s="16" t="e">
        <f t="array" ref="J16">INDEX('Full Data'!$O:$O,MATCH($B16,IF('Full Data'!$G:$G=J$2,'Full Data'!$C:$C),0))</f>
        <v>#N/A</v>
      </c>
      <c r="K16" s="16" t="e">
        <f t="array" ref="K16">INDEX('Full Data'!$O:$O,MATCH($B16,IF('Full Data'!$G:$G=K$2,'Full Data'!$C:$C),0))</f>
        <v>#N/A</v>
      </c>
      <c r="L16" s="16" t="e">
        <f t="array" ref="L16">INDEX('Full Data'!$O:$O,MATCH($B16,IF('Full Data'!$G:$G=L$2,'Full Data'!$C:$C),0))</f>
        <v>#N/A</v>
      </c>
      <c r="M16" s="16" t="e">
        <f t="array" ref="M16">INDEX('Full Data'!$O:$O,MATCH($B16,IF('Full Data'!$G:$G=M$2,'Full Data'!$C:$C),0))</f>
        <v>#N/A</v>
      </c>
      <c r="N16" s="16" t="e">
        <f t="array" ref="N16">INDEX('Full Data'!$O:$O,MATCH($B16,IF('Full Data'!$G:$G=N$2,'Full Data'!$C:$C),0))</f>
        <v>#N/A</v>
      </c>
      <c r="O16" s="16" t="e">
        <f t="array" ref="O16">INDEX('Full Data'!$O:$O,MATCH($B16,IF('Full Data'!$G:$G=O$2,'Full Data'!$C:$C),0))</f>
        <v>#N/A</v>
      </c>
      <c r="P16" s="16" t="e">
        <f t="array" ref="P16">INDEX('Full Data'!$O:$O,MATCH($B16,IF('Full Data'!$G:$G=P$2,'Full Data'!$C:$C),0))</f>
        <v>#N/A</v>
      </c>
      <c r="Q16" s="16" t="e">
        <f t="array" ref="Q16">INDEX('Full Data'!$O:$O,MATCH($B16,IF('Full Data'!$G:$G=Q$2,'Full Data'!$C:$C),0))</f>
        <v>#N/A</v>
      </c>
      <c r="R16" s="16" t="e">
        <f t="array" ref="R16">INDEX('Full Data'!$O:$O,MATCH($B16,IF('Full Data'!$G:$G=R$2,'Full Data'!$C:$C),0))</f>
        <v>#N/A</v>
      </c>
      <c r="S16" s="16" t="e">
        <f t="array" ref="S16">INDEX('Full Data'!$O:$O,MATCH($B16,IF('Full Data'!$G:$G=S$2,'Full Data'!$C:$C),0))</f>
        <v>#N/A</v>
      </c>
      <c r="T16" s="16"/>
      <c r="U16" s="16" t="e">
        <f t="array" ref="U16">INDEX('Full Data'!$O:$O,MATCH($B16,IF('Full Data'!$G:$G=U$2,'Full Data'!$C:$C),0))</f>
        <v>#N/A</v>
      </c>
      <c r="V16" s="16" t="e">
        <f t="array" ref="V16">INDEX('Full Data'!$O:$O,MATCH($B16,IF('Full Data'!$G:$G=V$2,'Full Data'!$C:$C),0))</f>
        <v>#N/A</v>
      </c>
      <c r="W16" s="46" t="e">
        <f t="array" ref="W16">INDEX('Full Data'!$O:$O,MATCH($B16,IF('Full Data'!$G:$G=W$2,'Full Data'!$C:$C),0))</f>
        <v>#N/A</v>
      </c>
      <c r="X16" s="46" t="e">
        <f t="array" ref="X16">INDEX('Full Data'!$O:$O,MATCH($B16,IF('Full Data'!$G:$G=X$2,'Full Data'!$C:$C),0))</f>
        <v>#N/A</v>
      </c>
      <c r="Y16" s="46" t="e">
        <f t="array" ref="Y16">INDEX('Full Data'!$O:$O,MATCH($B16,IF('Full Data'!$G:$G=Y$2,'Full Data'!$C:$C),0))</f>
        <v>#N/A</v>
      </c>
    </row>
    <row r="17" spans="2:25">
      <c r="B17" s="46">
        <f>Summary!B17</f>
        <v>0</v>
      </c>
      <c r="C17" s="16" t="e">
        <f t="array" ref="C17">INDEX('Full Data'!$O:$O,MATCH($B17,IF('Full Data'!$G:$G=C$2,'Full Data'!$C:$C),0))</f>
        <v>#N/A</v>
      </c>
      <c r="D17" s="16" t="e">
        <f t="array" ref="D17">INDEX('Full Data'!$O:$O,MATCH($B17,IF('Full Data'!$G:$G=D$2,'Full Data'!$C:$C),0))</f>
        <v>#N/A</v>
      </c>
      <c r="E17" s="16" t="e">
        <f t="array" ref="E17">INDEX('Full Data'!$O:$O,MATCH($B17,IF('Full Data'!$G:$G=E$2,'Full Data'!$C:$C),0))</f>
        <v>#N/A</v>
      </c>
      <c r="F17" s="16" t="e">
        <f t="array" ref="F17">INDEX('Full Data'!$O:$O,MATCH($B17,IF('Full Data'!$G:$G=F$2,'Full Data'!$C:$C),0))</f>
        <v>#N/A</v>
      </c>
      <c r="G17" s="16" t="e">
        <f t="array" ref="G17">INDEX('Full Data'!$O:$O,MATCH($B17,IF('Full Data'!$G:$G=G$2,'Full Data'!$C:$C),0))</f>
        <v>#N/A</v>
      </c>
      <c r="H17" s="16" t="e">
        <f t="array" ref="H17">INDEX('Full Data'!$O:$O,MATCH($B17,IF('Full Data'!$G:$G=H$2,'Full Data'!$C:$C),0))</f>
        <v>#N/A</v>
      </c>
      <c r="I17" s="16" t="e">
        <f t="array" ref="I17">INDEX('Full Data'!$O:$O,MATCH($B17,IF('Full Data'!$G:$G=I$2,'Full Data'!$C:$C),0))</f>
        <v>#N/A</v>
      </c>
      <c r="J17" s="16" t="e">
        <f t="array" ref="J17">INDEX('Full Data'!$O:$O,MATCH($B17,IF('Full Data'!$G:$G=J$2,'Full Data'!$C:$C),0))</f>
        <v>#N/A</v>
      </c>
      <c r="K17" s="16" t="e">
        <f t="array" ref="K17">INDEX('Full Data'!$O:$O,MATCH($B17,IF('Full Data'!$G:$G=K$2,'Full Data'!$C:$C),0))</f>
        <v>#N/A</v>
      </c>
      <c r="L17" s="16" t="e">
        <f t="array" ref="L17">INDEX('Full Data'!$O:$O,MATCH($B17,IF('Full Data'!$G:$G=L$2,'Full Data'!$C:$C),0))</f>
        <v>#N/A</v>
      </c>
      <c r="M17" s="16" t="e">
        <f t="array" ref="M17">INDEX('Full Data'!$O:$O,MATCH($B17,IF('Full Data'!$G:$G=M$2,'Full Data'!$C:$C),0))</f>
        <v>#N/A</v>
      </c>
      <c r="N17" s="16" t="e">
        <f t="array" ref="N17">INDEX('Full Data'!$O:$O,MATCH($B17,IF('Full Data'!$G:$G=N$2,'Full Data'!$C:$C),0))</f>
        <v>#N/A</v>
      </c>
      <c r="O17" s="16" t="e">
        <f t="array" ref="O17">INDEX('Full Data'!$O:$O,MATCH($B17,IF('Full Data'!$G:$G=O$2,'Full Data'!$C:$C),0))</f>
        <v>#N/A</v>
      </c>
      <c r="P17" s="16" t="e">
        <f t="array" ref="P17">INDEX('Full Data'!$O:$O,MATCH($B17,IF('Full Data'!$G:$G=P$2,'Full Data'!$C:$C),0))</f>
        <v>#N/A</v>
      </c>
      <c r="Q17" s="16" t="e">
        <f t="array" ref="Q17">INDEX('Full Data'!$O:$O,MATCH($B17,IF('Full Data'!$G:$G=Q$2,'Full Data'!$C:$C),0))</f>
        <v>#N/A</v>
      </c>
      <c r="R17" s="16" t="e">
        <f t="array" ref="R17">INDEX('Full Data'!$O:$O,MATCH($B17,IF('Full Data'!$G:$G=R$2,'Full Data'!$C:$C),0))</f>
        <v>#N/A</v>
      </c>
      <c r="S17" s="16" t="e">
        <f t="array" ref="S17">INDEX('Full Data'!$O:$O,MATCH($B17,IF('Full Data'!$G:$G=S$2,'Full Data'!$C:$C),0))</f>
        <v>#N/A</v>
      </c>
      <c r="T17" s="16"/>
      <c r="U17" s="16" t="e">
        <f t="array" ref="U17">INDEX('Full Data'!$O:$O,MATCH($B17,IF('Full Data'!$G:$G=U$2,'Full Data'!$C:$C),0))</f>
        <v>#N/A</v>
      </c>
      <c r="V17" s="16" t="e">
        <f t="array" ref="V17">INDEX('Full Data'!$O:$O,MATCH($B17,IF('Full Data'!$G:$G=V$2,'Full Data'!$C:$C),0))</f>
        <v>#N/A</v>
      </c>
      <c r="W17" s="46" t="e">
        <f t="array" ref="W17">INDEX('Full Data'!$O:$O,MATCH($B17,IF('Full Data'!$G:$G=W$2,'Full Data'!$C:$C),0))</f>
        <v>#N/A</v>
      </c>
      <c r="X17" s="46" t="e">
        <f t="array" ref="X17">INDEX('Full Data'!$O:$O,MATCH($B17,IF('Full Data'!$G:$G=X$2,'Full Data'!$C:$C),0))</f>
        <v>#N/A</v>
      </c>
      <c r="Y17" s="46" t="e">
        <f t="array" ref="Y17">INDEX('Full Data'!$O:$O,MATCH($B17,IF('Full Data'!$G:$G=Y$2,'Full Data'!$C:$C),0))</f>
        <v>#N/A</v>
      </c>
    </row>
    <row r="18" spans="2:25">
      <c r="B18" s="46">
        <f>Summary!B18</f>
        <v>0</v>
      </c>
      <c r="C18" s="46" t="e">
        <f t="array" ref="C18">INDEX('Full Data'!$O:$O,MATCH($B18,IF('Full Data'!$G:$G=C$2,'Full Data'!$C:$C),0))</f>
        <v>#N/A</v>
      </c>
      <c r="D18" s="16" t="e">
        <f t="array" ref="D18">INDEX('Full Data'!$O:$O,MATCH($B18,IF('Full Data'!$G:$G=D$2,'Full Data'!$C:$C),0))</f>
        <v>#N/A</v>
      </c>
      <c r="E18" s="16" t="e">
        <f t="array" ref="E18">INDEX('Full Data'!$O:$O,MATCH($B18,IF('Full Data'!$G:$G=E$2,'Full Data'!$C:$C),0))</f>
        <v>#N/A</v>
      </c>
      <c r="F18" s="16" t="e">
        <f t="array" ref="F18">INDEX('Full Data'!$O:$O,MATCH($B18,IF('Full Data'!$G:$G=F$2,'Full Data'!$C:$C),0))</f>
        <v>#N/A</v>
      </c>
      <c r="G18" s="16" t="e">
        <f t="array" ref="G18">INDEX('Full Data'!$O:$O,MATCH($B18,IF('Full Data'!$G:$G=G$2,'Full Data'!$C:$C),0))</f>
        <v>#N/A</v>
      </c>
      <c r="H18" s="16" t="e">
        <f t="array" ref="H18">INDEX('Full Data'!$O:$O,MATCH($B18,IF('Full Data'!$G:$G=H$2,'Full Data'!$C:$C),0))</f>
        <v>#N/A</v>
      </c>
      <c r="I18" s="16" t="e">
        <f t="array" ref="I18">INDEX('Full Data'!$O:$O,MATCH($B18,IF('Full Data'!$G:$G=I$2,'Full Data'!$C:$C),0))</f>
        <v>#N/A</v>
      </c>
      <c r="J18" s="16" t="e">
        <f t="array" ref="J18">INDEX('Full Data'!$O:$O,MATCH($B18,IF('Full Data'!$G:$G=J$2,'Full Data'!$C:$C),0))</f>
        <v>#N/A</v>
      </c>
      <c r="K18" s="16" t="e">
        <f t="array" ref="K18">INDEX('Full Data'!$O:$O,MATCH($B18,IF('Full Data'!$G:$G=K$2,'Full Data'!$C:$C),0))</f>
        <v>#N/A</v>
      </c>
      <c r="L18" s="16" t="e">
        <f t="array" ref="L18">INDEX('Full Data'!$O:$O,MATCH($B18,IF('Full Data'!$G:$G=L$2,'Full Data'!$C:$C),0))</f>
        <v>#N/A</v>
      </c>
      <c r="M18" s="16" t="e">
        <f t="array" ref="M18">INDEX('Full Data'!$O:$O,MATCH($B18,IF('Full Data'!$G:$G=M$2,'Full Data'!$C:$C),0))</f>
        <v>#N/A</v>
      </c>
      <c r="N18" s="16" t="e">
        <f t="array" ref="N18">INDEX('Full Data'!$O:$O,MATCH($B18,IF('Full Data'!$G:$G=N$2,'Full Data'!$C:$C),0))</f>
        <v>#N/A</v>
      </c>
      <c r="O18" s="16" t="e">
        <f t="array" ref="O18">INDEX('Full Data'!$O:$O,MATCH($B18,IF('Full Data'!$G:$G=O$2,'Full Data'!$C:$C),0))</f>
        <v>#N/A</v>
      </c>
      <c r="P18" s="16" t="e">
        <f t="array" ref="P18">INDEX('Full Data'!$O:$O,MATCH($B18,IF('Full Data'!$G:$G=P$2,'Full Data'!$C:$C),0))</f>
        <v>#N/A</v>
      </c>
      <c r="Q18" s="16" t="e">
        <f t="array" ref="Q18">INDEX('Full Data'!$O:$O,MATCH($B18,IF('Full Data'!$G:$G=Q$2,'Full Data'!$C:$C),0))</f>
        <v>#N/A</v>
      </c>
      <c r="R18" s="16" t="e">
        <f t="array" ref="R18">INDEX('Full Data'!$O:$O,MATCH($B18,IF('Full Data'!$G:$G=R$2,'Full Data'!$C:$C),0))</f>
        <v>#N/A</v>
      </c>
      <c r="S18" s="16" t="e">
        <f t="array" ref="S18">INDEX('Full Data'!$O:$O,MATCH($B18,IF('Full Data'!$G:$G=S$2,'Full Data'!$C:$C),0))</f>
        <v>#N/A</v>
      </c>
      <c r="T18" s="16"/>
      <c r="U18" s="16" t="e">
        <f t="array" ref="U18">INDEX('Full Data'!$O:$O,MATCH($B18,IF('Full Data'!$G:$G=U$2,'Full Data'!$C:$C),0))</f>
        <v>#N/A</v>
      </c>
      <c r="V18" s="16" t="e">
        <f t="array" ref="V18">INDEX('Full Data'!$O:$O,MATCH($B18,IF('Full Data'!$G:$G=V$2,'Full Data'!$C:$C),0))</f>
        <v>#N/A</v>
      </c>
      <c r="W18" s="46" t="e">
        <f t="array" ref="W18">INDEX('Full Data'!$O:$O,MATCH($B18,IF('Full Data'!$G:$G=W$2,'Full Data'!$C:$C),0))</f>
        <v>#N/A</v>
      </c>
      <c r="X18" s="46" t="e">
        <f t="array" ref="X18">INDEX('Full Data'!$O:$O,MATCH($B18,IF('Full Data'!$G:$G=X$2,'Full Data'!$C:$C),0))</f>
        <v>#N/A</v>
      </c>
      <c r="Y18" s="46" t="e">
        <f t="array" ref="Y18">INDEX('Full Data'!$O:$O,MATCH($B18,IF('Full Data'!$G:$G=Y$2,'Full Data'!$C:$C),0))</f>
        <v>#N/A</v>
      </c>
    </row>
    <row r="19" spans="2:25">
      <c r="B19" s="46">
        <f>Summary!B19</f>
        <v>0</v>
      </c>
      <c r="C19" s="16" t="e">
        <f t="array" ref="C19">INDEX('Full Data'!$O:$O,MATCH($B19,IF('Full Data'!$G:$G=C$2,'Full Data'!$C:$C),0))</f>
        <v>#N/A</v>
      </c>
      <c r="D19" s="16" t="e">
        <f t="array" ref="D19">INDEX('Full Data'!$O:$O,MATCH($B19,IF('Full Data'!$G:$G=D$2,'Full Data'!$C:$C),0))</f>
        <v>#N/A</v>
      </c>
      <c r="E19" s="16" t="e">
        <f t="array" ref="E19">INDEX('Full Data'!$O:$O,MATCH($B19,IF('Full Data'!$G:$G=E$2,'Full Data'!$C:$C),0))</f>
        <v>#N/A</v>
      </c>
      <c r="F19" s="16" t="e">
        <f t="array" ref="F19">INDEX('Full Data'!$O:$O,MATCH($B19,IF('Full Data'!$G:$G=F$2,'Full Data'!$C:$C),0))</f>
        <v>#N/A</v>
      </c>
      <c r="G19" s="16" t="e">
        <f t="array" ref="G19">INDEX('Full Data'!$O:$O,MATCH($B19,IF('Full Data'!$G:$G=G$2,'Full Data'!$C:$C),0))</f>
        <v>#N/A</v>
      </c>
      <c r="H19" s="16" t="e">
        <f t="array" ref="H19">INDEX('Full Data'!$O:$O,MATCH($B19,IF('Full Data'!$G:$G=H$2,'Full Data'!$C:$C),0))</f>
        <v>#N/A</v>
      </c>
      <c r="I19" s="16" t="e">
        <f t="array" ref="I19">INDEX('Full Data'!$O:$O,MATCH($B19,IF('Full Data'!$G:$G=I$2,'Full Data'!$C:$C),0))</f>
        <v>#N/A</v>
      </c>
      <c r="J19" s="16" t="e">
        <f t="array" ref="J19">INDEX('Full Data'!$O:$O,MATCH($B19,IF('Full Data'!$G:$G=J$2,'Full Data'!$C:$C),0))</f>
        <v>#N/A</v>
      </c>
      <c r="K19" s="16" t="e">
        <f t="array" ref="K19">INDEX('Full Data'!$O:$O,MATCH($B19,IF('Full Data'!$G:$G=K$2,'Full Data'!$C:$C),0))</f>
        <v>#N/A</v>
      </c>
      <c r="L19" s="16" t="e">
        <f t="array" ref="L19">INDEX('Full Data'!$O:$O,MATCH($B19,IF('Full Data'!$G:$G=L$2,'Full Data'!$C:$C),0))</f>
        <v>#N/A</v>
      </c>
      <c r="M19" s="16" t="e">
        <f t="array" ref="M19">INDEX('Full Data'!$O:$O,MATCH($B19,IF('Full Data'!$G:$G=M$2,'Full Data'!$C:$C),0))</f>
        <v>#N/A</v>
      </c>
      <c r="N19" s="16" t="e">
        <f t="array" ref="N19">INDEX('Full Data'!$O:$O,MATCH($B19,IF('Full Data'!$G:$G=N$2,'Full Data'!$C:$C),0))</f>
        <v>#N/A</v>
      </c>
      <c r="O19" s="16" t="e">
        <f t="array" ref="O19">INDEX('Full Data'!$O:$O,MATCH($B19,IF('Full Data'!$G:$G=O$2,'Full Data'!$C:$C),0))</f>
        <v>#N/A</v>
      </c>
      <c r="P19" s="16" t="e">
        <f t="array" ref="P19">INDEX('Full Data'!$O:$O,MATCH($B19,IF('Full Data'!$G:$G=P$2,'Full Data'!$C:$C),0))</f>
        <v>#N/A</v>
      </c>
      <c r="Q19" s="16" t="e">
        <f t="array" ref="Q19">INDEX('Full Data'!$O:$O,MATCH($B19,IF('Full Data'!$G:$G=Q$2,'Full Data'!$C:$C),0))</f>
        <v>#N/A</v>
      </c>
      <c r="R19" s="16" t="e">
        <f t="array" ref="R19">INDEX('Full Data'!$O:$O,MATCH($B19,IF('Full Data'!$G:$G=R$2,'Full Data'!$C:$C),0))</f>
        <v>#N/A</v>
      </c>
      <c r="S19" s="16" t="e">
        <f t="array" ref="S19">INDEX('Full Data'!$O:$O,MATCH($B19,IF('Full Data'!$G:$G=S$2,'Full Data'!$C:$C),0))</f>
        <v>#N/A</v>
      </c>
      <c r="T19" s="16"/>
      <c r="U19" s="16" t="e">
        <f t="array" ref="U19">INDEX('Full Data'!$O:$O,MATCH($B19,IF('Full Data'!$G:$G=U$2,'Full Data'!$C:$C),0))</f>
        <v>#N/A</v>
      </c>
      <c r="V19" s="16" t="e">
        <f t="array" ref="V19">INDEX('Full Data'!$O:$O,MATCH($B19,IF('Full Data'!$G:$G=V$2,'Full Data'!$C:$C),0))</f>
        <v>#N/A</v>
      </c>
      <c r="W19" s="46" t="e">
        <f t="array" ref="W19">INDEX('Full Data'!$O:$O,MATCH($B19,IF('Full Data'!$G:$G=W$2,'Full Data'!$C:$C),0))</f>
        <v>#N/A</v>
      </c>
      <c r="X19" s="46" t="e">
        <f t="array" ref="X19">INDEX('Full Data'!$O:$O,MATCH($B19,IF('Full Data'!$G:$G=X$2,'Full Data'!$C:$C),0))</f>
        <v>#N/A</v>
      </c>
      <c r="Y19" s="46" t="e">
        <f t="array" ref="Y19">INDEX('Full Data'!$O:$O,MATCH($B19,IF('Full Data'!$G:$G=Y$2,'Full Data'!$C:$C),0))</f>
        <v>#N/A</v>
      </c>
    </row>
    <row r="20" spans="2:25">
      <c r="B20" s="46">
        <f>Summary!B20</f>
        <v>0</v>
      </c>
      <c r="C20" s="16" t="e">
        <f t="array" ref="C20">INDEX('Full Data'!$O:$O,MATCH($B20,IF('Full Data'!$G:$G=C$2,'Full Data'!$C:$C),0))</f>
        <v>#N/A</v>
      </c>
      <c r="D20" s="16" t="e">
        <f t="array" ref="D20">INDEX('Full Data'!$O:$O,MATCH($B20,IF('Full Data'!$G:$G=D$2,'Full Data'!$C:$C),0))</f>
        <v>#N/A</v>
      </c>
      <c r="E20" s="16" t="e">
        <f t="array" ref="E20">INDEX('Full Data'!$O:$O,MATCH($B20,IF('Full Data'!$G:$G=E$2,'Full Data'!$C:$C),0))</f>
        <v>#N/A</v>
      </c>
      <c r="F20" s="16" t="e">
        <f t="array" ref="F20">INDEX('Full Data'!$O:$O,MATCH($B20,IF('Full Data'!$G:$G=F$2,'Full Data'!$C:$C),0))</f>
        <v>#N/A</v>
      </c>
      <c r="G20" s="16" t="e">
        <f t="array" ref="G20">INDEX('Full Data'!$O:$O,MATCH($B20,IF('Full Data'!$G:$G=G$2,'Full Data'!$C:$C),0))</f>
        <v>#N/A</v>
      </c>
      <c r="H20" s="16" t="e">
        <f t="array" ref="H20">INDEX('Full Data'!$O:$O,MATCH($B20,IF('Full Data'!$G:$G=H$2,'Full Data'!$C:$C),0))</f>
        <v>#N/A</v>
      </c>
      <c r="I20" s="16" t="e">
        <f t="array" ref="I20">INDEX('Full Data'!$O:$O,MATCH($B20,IF('Full Data'!$G:$G=I$2,'Full Data'!$C:$C),0))</f>
        <v>#N/A</v>
      </c>
      <c r="J20" s="16" t="e">
        <f t="array" ref="J20">INDEX('Full Data'!$O:$O,MATCH($B20,IF('Full Data'!$G:$G=J$2,'Full Data'!$C:$C),0))</f>
        <v>#N/A</v>
      </c>
      <c r="K20" s="16" t="e">
        <f t="array" ref="K20">INDEX('Full Data'!$O:$O,MATCH($B20,IF('Full Data'!$G:$G=K$2,'Full Data'!$C:$C),0))</f>
        <v>#N/A</v>
      </c>
      <c r="L20" s="16" t="e">
        <f t="array" ref="L20">INDEX('Full Data'!$O:$O,MATCH($B20,IF('Full Data'!$G:$G=L$2,'Full Data'!$C:$C),0))</f>
        <v>#N/A</v>
      </c>
      <c r="M20" s="16" t="e">
        <f t="array" ref="M20">INDEX('Full Data'!$O:$O,MATCH($B20,IF('Full Data'!$G:$G=M$2,'Full Data'!$C:$C),0))</f>
        <v>#N/A</v>
      </c>
      <c r="N20" s="16" t="e">
        <f t="array" ref="N20">INDEX('Full Data'!$O:$O,MATCH($B20,IF('Full Data'!$G:$G=N$2,'Full Data'!$C:$C),0))</f>
        <v>#N/A</v>
      </c>
      <c r="O20" s="16" t="e">
        <f t="array" ref="O20">INDEX('Full Data'!$O:$O,MATCH($B20,IF('Full Data'!$G:$G=O$2,'Full Data'!$C:$C),0))</f>
        <v>#N/A</v>
      </c>
      <c r="P20" s="16" t="e">
        <f t="array" ref="P20">INDEX('Full Data'!$O:$O,MATCH($B20,IF('Full Data'!$G:$G=P$2,'Full Data'!$C:$C),0))</f>
        <v>#N/A</v>
      </c>
      <c r="Q20" s="16" t="e">
        <f t="array" ref="Q20">INDEX('Full Data'!$O:$O,MATCH($B20,IF('Full Data'!$G:$G=Q$2,'Full Data'!$C:$C),0))</f>
        <v>#N/A</v>
      </c>
      <c r="R20" s="16" t="e">
        <f t="array" ref="R20">INDEX('Full Data'!$O:$O,MATCH($B20,IF('Full Data'!$G:$G=R$2,'Full Data'!$C:$C),0))</f>
        <v>#N/A</v>
      </c>
      <c r="S20" s="16" t="e">
        <f t="array" ref="S20">INDEX('Full Data'!$O:$O,MATCH($B20,IF('Full Data'!$G:$G=S$2,'Full Data'!$C:$C),0))</f>
        <v>#N/A</v>
      </c>
      <c r="T20" s="16"/>
      <c r="U20" s="16" t="e">
        <f t="array" ref="U20">INDEX('Full Data'!$O:$O,MATCH($B20,IF('Full Data'!$G:$G=U$2,'Full Data'!$C:$C),0))</f>
        <v>#N/A</v>
      </c>
      <c r="V20" s="16" t="e">
        <f t="array" ref="V20">INDEX('Full Data'!$O:$O,MATCH($B20,IF('Full Data'!$G:$G=V$2,'Full Data'!$C:$C),0))</f>
        <v>#N/A</v>
      </c>
      <c r="W20" s="46" t="e">
        <f t="array" ref="W20">INDEX('Full Data'!$O:$O,MATCH($B20,IF('Full Data'!$G:$G=W$2,'Full Data'!$C:$C),0))</f>
        <v>#N/A</v>
      </c>
      <c r="X20" s="46" t="e">
        <f t="array" ref="X20">INDEX('Full Data'!$O:$O,MATCH($B20,IF('Full Data'!$G:$G=X$2,'Full Data'!$C:$C),0))</f>
        <v>#N/A</v>
      </c>
      <c r="Y20" s="46" t="e">
        <f t="array" ref="Y20">INDEX('Full Data'!$O:$O,MATCH($B20,IF('Full Data'!$G:$G=Y$2,'Full Data'!$C:$C),0))</f>
        <v>#N/A</v>
      </c>
    </row>
    <row r="21" spans="2:25">
      <c r="B21" s="46">
        <f>Summary!B21</f>
        <v>0</v>
      </c>
      <c r="C21" s="16" t="e">
        <f t="array" ref="C21">INDEX('Full Data'!$O:$O,MATCH($B21,IF('Full Data'!$G:$G=C$2,'Full Data'!$C:$C),0))</f>
        <v>#N/A</v>
      </c>
      <c r="D21" s="16" t="e">
        <f t="array" ref="D21">INDEX('Full Data'!$O:$O,MATCH($B21,IF('Full Data'!$G:$G=D$2,'Full Data'!$C:$C),0))</f>
        <v>#N/A</v>
      </c>
      <c r="E21" s="16" t="e">
        <f t="array" ref="E21">INDEX('Full Data'!$O:$O,MATCH($B21,IF('Full Data'!$G:$G=E$2,'Full Data'!$C:$C),0))</f>
        <v>#N/A</v>
      </c>
      <c r="F21" s="16" t="e">
        <f t="array" ref="F21">INDEX('Full Data'!$O:$O,MATCH($B21,IF('Full Data'!$G:$G=F$2,'Full Data'!$C:$C),0))</f>
        <v>#N/A</v>
      </c>
      <c r="G21" s="16" t="e">
        <f t="array" ref="G21">INDEX('Full Data'!$O:$O,MATCH($B21,IF('Full Data'!$G:$G=G$2,'Full Data'!$C:$C),0))</f>
        <v>#N/A</v>
      </c>
      <c r="H21" s="16" t="e">
        <f t="array" ref="H21">INDEX('Full Data'!$O:$O,MATCH($B21,IF('Full Data'!$G:$G=H$2,'Full Data'!$C:$C),0))</f>
        <v>#N/A</v>
      </c>
      <c r="I21" s="16" t="e">
        <f t="array" ref="I21">INDEX('Full Data'!$O:$O,MATCH($B21,IF('Full Data'!$G:$G=I$2,'Full Data'!$C:$C),0))</f>
        <v>#N/A</v>
      </c>
      <c r="J21" s="16" t="e">
        <f t="array" ref="J21">INDEX('Full Data'!$O:$O,MATCH($B21,IF('Full Data'!$G:$G=J$2,'Full Data'!$C:$C),0))</f>
        <v>#N/A</v>
      </c>
      <c r="K21" s="16" t="e">
        <f t="array" ref="K21">INDEX('Full Data'!$O:$O,MATCH($B21,IF('Full Data'!$G:$G=K$2,'Full Data'!$C:$C),0))</f>
        <v>#N/A</v>
      </c>
      <c r="L21" s="16" t="e">
        <f t="array" ref="L21">INDEX('Full Data'!$O:$O,MATCH($B21,IF('Full Data'!$G:$G=L$2,'Full Data'!$C:$C),0))</f>
        <v>#N/A</v>
      </c>
      <c r="M21" s="16" t="e">
        <f t="array" ref="M21">INDEX('Full Data'!$O:$O,MATCH($B21,IF('Full Data'!$G:$G=M$2,'Full Data'!$C:$C),0))</f>
        <v>#N/A</v>
      </c>
      <c r="N21" s="16" t="e">
        <f t="array" ref="N21">INDEX('Full Data'!$O:$O,MATCH($B21,IF('Full Data'!$G:$G=N$2,'Full Data'!$C:$C),0))</f>
        <v>#N/A</v>
      </c>
      <c r="O21" s="16" t="e">
        <f t="array" ref="O21">INDEX('Full Data'!$O:$O,MATCH($B21,IF('Full Data'!$G:$G=O$2,'Full Data'!$C:$C),0))</f>
        <v>#N/A</v>
      </c>
      <c r="P21" s="16" t="e">
        <f t="array" ref="P21">INDEX('Full Data'!$O:$O,MATCH($B21,IF('Full Data'!$G:$G=P$2,'Full Data'!$C:$C),0))</f>
        <v>#N/A</v>
      </c>
      <c r="Q21" s="16" t="e">
        <f t="array" ref="Q21">INDEX('Full Data'!$O:$O,MATCH($B21,IF('Full Data'!$G:$G=Q$2,'Full Data'!$C:$C),0))</f>
        <v>#N/A</v>
      </c>
      <c r="R21" s="16" t="e">
        <f t="array" ref="R21">INDEX('Full Data'!$O:$O,MATCH($B21,IF('Full Data'!$G:$G=R$2,'Full Data'!$C:$C),0))</f>
        <v>#N/A</v>
      </c>
      <c r="S21" s="16" t="e">
        <f t="array" ref="S21">INDEX('Full Data'!$O:$O,MATCH($B21,IF('Full Data'!$G:$G=S$2,'Full Data'!$C:$C),0))</f>
        <v>#N/A</v>
      </c>
      <c r="T21" s="16"/>
      <c r="U21" s="16" t="e">
        <f t="array" ref="U21">INDEX('Full Data'!$O:$O,MATCH($B21,IF('Full Data'!$G:$G=U$2,'Full Data'!$C:$C),0))</f>
        <v>#N/A</v>
      </c>
      <c r="V21" s="16" t="e">
        <f t="array" ref="V21">INDEX('Full Data'!$O:$O,MATCH($B21,IF('Full Data'!$G:$G=V$2,'Full Data'!$C:$C),0))</f>
        <v>#N/A</v>
      </c>
      <c r="W21" s="46" t="e">
        <f t="array" ref="W21">INDEX('Full Data'!$O:$O,MATCH($B21,IF('Full Data'!$G:$G=W$2,'Full Data'!$C:$C),0))</f>
        <v>#N/A</v>
      </c>
      <c r="X21" s="46" t="e">
        <f t="array" ref="X21">INDEX('Full Data'!$O:$O,MATCH($B21,IF('Full Data'!$G:$G=X$2,'Full Data'!$C:$C),0))</f>
        <v>#N/A</v>
      </c>
      <c r="Y21" s="46" t="e">
        <f t="array" ref="Y21">INDEX('Full Data'!$O:$O,MATCH($B21,IF('Full Data'!$G:$G=Y$2,'Full Data'!$C:$C),0))</f>
        <v>#N/A</v>
      </c>
    </row>
    <row r="22" spans="2:25">
      <c r="B22" s="46">
        <f>Summary!B22</f>
        <v>0</v>
      </c>
      <c r="C22" s="16" t="e">
        <f t="array" ref="C22">INDEX('Full Data'!$O:$O,MATCH($B22,IF('Full Data'!$G:$G=C$2,'Full Data'!$C:$C),0))</f>
        <v>#N/A</v>
      </c>
      <c r="D22" s="16" t="e">
        <f t="array" ref="D22">INDEX('Full Data'!$O:$O,MATCH($B22,IF('Full Data'!$G:$G=D$2,'Full Data'!$C:$C),0))</f>
        <v>#N/A</v>
      </c>
      <c r="E22" s="16" t="e">
        <f t="array" ref="E22">INDEX('Full Data'!$O:$O,MATCH($B22,IF('Full Data'!$G:$G=E$2,'Full Data'!$C:$C),0))</f>
        <v>#N/A</v>
      </c>
      <c r="F22" s="16" t="e">
        <f t="array" ref="F22">INDEX('Full Data'!$O:$O,MATCH($B22,IF('Full Data'!$G:$G=F$2,'Full Data'!$C:$C),0))</f>
        <v>#N/A</v>
      </c>
      <c r="G22" s="16" t="e">
        <f t="array" ref="G22">INDEX('Full Data'!$O:$O,MATCH($B22,IF('Full Data'!$G:$G=G$2,'Full Data'!$C:$C),0))</f>
        <v>#N/A</v>
      </c>
      <c r="H22" s="16" t="e">
        <f t="array" ref="H22">INDEX('Full Data'!$O:$O,MATCH($B22,IF('Full Data'!$G:$G=H$2,'Full Data'!$C:$C),0))</f>
        <v>#N/A</v>
      </c>
      <c r="I22" s="16" t="e">
        <f t="array" ref="I22">INDEX('Full Data'!$O:$O,MATCH($B22,IF('Full Data'!$G:$G=I$2,'Full Data'!$C:$C),0))</f>
        <v>#N/A</v>
      </c>
      <c r="J22" s="16" t="e">
        <f t="array" ref="J22">INDEX('Full Data'!$O:$O,MATCH($B22,IF('Full Data'!$G:$G=J$2,'Full Data'!$C:$C),0))</f>
        <v>#N/A</v>
      </c>
      <c r="K22" s="16" t="e">
        <f t="array" ref="K22">INDEX('Full Data'!$O:$O,MATCH($B22,IF('Full Data'!$G:$G=K$2,'Full Data'!$C:$C),0))</f>
        <v>#N/A</v>
      </c>
      <c r="L22" s="16" t="e">
        <f t="array" ref="L22">INDEX('Full Data'!$O:$O,MATCH($B22,IF('Full Data'!$G:$G=L$2,'Full Data'!$C:$C),0))</f>
        <v>#N/A</v>
      </c>
      <c r="M22" s="16" t="e">
        <f t="array" ref="M22">INDEX('Full Data'!$O:$O,MATCH($B22,IF('Full Data'!$G:$G=M$2,'Full Data'!$C:$C),0))</f>
        <v>#N/A</v>
      </c>
      <c r="N22" s="16" t="e">
        <f t="array" ref="N22">INDEX('Full Data'!$O:$O,MATCH($B22,IF('Full Data'!$G:$G=N$2,'Full Data'!$C:$C),0))</f>
        <v>#N/A</v>
      </c>
      <c r="O22" s="16" t="e">
        <f t="array" ref="O22">INDEX('Full Data'!$O:$O,MATCH($B22,IF('Full Data'!$G:$G=O$2,'Full Data'!$C:$C),0))</f>
        <v>#N/A</v>
      </c>
      <c r="P22" s="16" t="e">
        <f t="array" ref="P22">INDEX('Full Data'!$O:$O,MATCH($B22,IF('Full Data'!$G:$G=P$2,'Full Data'!$C:$C),0))</f>
        <v>#N/A</v>
      </c>
      <c r="Q22" s="16" t="e">
        <f t="array" ref="Q22">INDEX('Full Data'!$O:$O,MATCH($B22,IF('Full Data'!$G:$G=Q$2,'Full Data'!$C:$C),0))</f>
        <v>#N/A</v>
      </c>
      <c r="R22" s="16" t="e">
        <f t="array" ref="R22">INDEX('Full Data'!$O:$O,MATCH($B22,IF('Full Data'!$G:$G=R$2,'Full Data'!$C:$C),0))</f>
        <v>#N/A</v>
      </c>
      <c r="S22" s="16" t="e">
        <f t="array" ref="S22">INDEX('Full Data'!$O:$O,MATCH($B22,IF('Full Data'!$G:$G=S$2,'Full Data'!$C:$C),0))</f>
        <v>#N/A</v>
      </c>
      <c r="T22" s="16"/>
      <c r="U22" s="16" t="e">
        <f t="array" ref="U22">INDEX('Full Data'!$O:$O,MATCH($B22,IF('Full Data'!$G:$G=U$2,'Full Data'!$C:$C),0))</f>
        <v>#N/A</v>
      </c>
      <c r="V22" s="16" t="e">
        <f t="array" ref="V22">INDEX('Full Data'!$O:$O,MATCH($B22,IF('Full Data'!$G:$G=V$2,'Full Data'!$C:$C),0))</f>
        <v>#N/A</v>
      </c>
      <c r="W22" s="46" t="e">
        <f t="array" ref="W22">INDEX('Full Data'!$O:$O,MATCH($B22,IF('Full Data'!$G:$G=W$2,'Full Data'!$C:$C),0))</f>
        <v>#N/A</v>
      </c>
      <c r="X22" s="46" t="e">
        <f t="array" ref="X22">INDEX('Full Data'!$O:$O,MATCH($B22,IF('Full Data'!$G:$G=X$2,'Full Data'!$C:$C),0))</f>
        <v>#N/A</v>
      </c>
      <c r="Y22" s="46" t="e">
        <f t="array" ref="Y22">INDEX('Full Data'!$O:$O,MATCH($B22,IF('Full Data'!$G:$G=Y$2,'Full Data'!$C:$C),0))</f>
        <v>#N/A</v>
      </c>
    </row>
    <row r="23" spans="2:25">
      <c r="B23" s="46">
        <f>Summary!B23</f>
        <v>0</v>
      </c>
      <c r="C23" s="16" t="e">
        <f t="array" ref="C23">INDEX('Full Data'!$O:$O,MATCH($B23,IF('Full Data'!$G:$G=C$2,'Full Data'!$C:$C),0))</f>
        <v>#N/A</v>
      </c>
      <c r="D23" s="16" t="e">
        <f t="array" ref="D23">INDEX('Full Data'!$O:$O,MATCH($B23,IF('Full Data'!$G:$G=D$2,'Full Data'!$C:$C),0))</f>
        <v>#N/A</v>
      </c>
      <c r="E23" s="16" t="e">
        <f t="array" ref="E23">INDEX('Full Data'!$O:$O,MATCH($B23,IF('Full Data'!$G:$G=E$2,'Full Data'!$C:$C),0))</f>
        <v>#N/A</v>
      </c>
      <c r="F23" s="16" t="e">
        <f t="array" ref="F23">INDEX('Full Data'!$O:$O,MATCH($B23,IF('Full Data'!$G:$G=F$2,'Full Data'!$C:$C),0))</f>
        <v>#N/A</v>
      </c>
      <c r="G23" s="16" t="e">
        <f t="array" ref="G23">INDEX('Full Data'!$O:$O,MATCH($B23,IF('Full Data'!$G:$G=G$2,'Full Data'!$C:$C),0))</f>
        <v>#N/A</v>
      </c>
      <c r="H23" s="16" t="e">
        <f t="array" ref="H23">INDEX('Full Data'!$O:$O,MATCH($B23,IF('Full Data'!$G:$G=H$2,'Full Data'!$C:$C),0))</f>
        <v>#N/A</v>
      </c>
      <c r="I23" s="16" t="e">
        <f t="array" ref="I23">INDEX('Full Data'!$O:$O,MATCH($B23,IF('Full Data'!$G:$G=I$2,'Full Data'!$C:$C),0))</f>
        <v>#N/A</v>
      </c>
      <c r="J23" s="16" t="e">
        <f t="array" ref="J23">INDEX('Full Data'!$O:$O,MATCH($B23,IF('Full Data'!$G:$G=J$2,'Full Data'!$C:$C),0))</f>
        <v>#N/A</v>
      </c>
      <c r="K23" s="16" t="e">
        <f t="array" ref="K23">INDEX('Full Data'!$O:$O,MATCH($B23,IF('Full Data'!$G:$G=K$2,'Full Data'!$C:$C),0))</f>
        <v>#N/A</v>
      </c>
      <c r="L23" s="16" t="e">
        <f t="array" ref="L23">INDEX('Full Data'!$O:$O,MATCH($B23,IF('Full Data'!$G:$G=L$2,'Full Data'!$C:$C),0))</f>
        <v>#N/A</v>
      </c>
      <c r="M23" s="16" t="e">
        <f t="array" ref="M23">INDEX('Full Data'!$O:$O,MATCH($B23,IF('Full Data'!$G:$G=M$2,'Full Data'!$C:$C),0))</f>
        <v>#N/A</v>
      </c>
      <c r="N23" s="16" t="e">
        <f t="array" ref="N23">INDEX('Full Data'!$O:$O,MATCH($B23,IF('Full Data'!$G:$G=N$2,'Full Data'!$C:$C),0))</f>
        <v>#N/A</v>
      </c>
      <c r="O23" s="16" t="e">
        <f t="array" ref="O23">INDEX('Full Data'!$O:$O,MATCH($B23,IF('Full Data'!$G:$G=O$2,'Full Data'!$C:$C),0))</f>
        <v>#N/A</v>
      </c>
      <c r="P23" s="16" t="e">
        <f t="array" ref="P23">INDEX('Full Data'!$O:$O,MATCH($B23,IF('Full Data'!$G:$G=P$2,'Full Data'!$C:$C),0))</f>
        <v>#N/A</v>
      </c>
      <c r="Q23" s="16" t="e">
        <f t="array" ref="Q23">INDEX('Full Data'!$O:$O,MATCH($B23,IF('Full Data'!$G:$G=Q$2,'Full Data'!$C:$C),0))</f>
        <v>#N/A</v>
      </c>
      <c r="R23" s="16" t="e">
        <f t="array" ref="R23">INDEX('Full Data'!$O:$O,MATCH($B23,IF('Full Data'!$G:$G=R$2,'Full Data'!$C:$C),0))</f>
        <v>#N/A</v>
      </c>
      <c r="S23" s="16" t="e">
        <f t="array" ref="S23">INDEX('Full Data'!$O:$O,MATCH($B23,IF('Full Data'!$G:$G=S$2,'Full Data'!$C:$C),0))</f>
        <v>#N/A</v>
      </c>
      <c r="T23" s="16"/>
      <c r="U23" s="16" t="e">
        <f t="array" ref="U23">INDEX('Full Data'!$O:$O,MATCH($B23,IF('Full Data'!$G:$G=U$2,'Full Data'!$C:$C),0))</f>
        <v>#N/A</v>
      </c>
      <c r="V23" s="16" t="e">
        <f t="array" ref="V23">INDEX('Full Data'!$O:$O,MATCH($B23,IF('Full Data'!$G:$G=V$2,'Full Data'!$C:$C),0))</f>
        <v>#N/A</v>
      </c>
      <c r="W23" s="46" t="e">
        <f t="array" ref="W23">INDEX('Full Data'!$O:$O,MATCH($B23,IF('Full Data'!$G:$G=W$2,'Full Data'!$C:$C),0))</f>
        <v>#N/A</v>
      </c>
      <c r="X23" s="46" t="e">
        <f t="array" ref="X23">INDEX('Full Data'!$O:$O,MATCH($B23,IF('Full Data'!$G:$G=X$2,'Full Data'!$C:$C),0))</f>
        <v>#N/A</v>
      </c>
      <c r="Y23" s="46" t="e">
        <f t="array" ref="Y23">INDEX('Full Data'!$O:$O,MATCH($B23,IF('Full Data'!$G:$G=Y$2,'Full Data'!$C:$C),0))</f>
        <v>#N/A</v>
      </c>
    </row>
    <row r="24" spans="2:25">
      <c r="B24" s="46">
        <f>Summary!B24</f>
        <v>0</v>
      </c>
      <c r="C24" s="16" t="e">
        <f t="array" ref="C24">INDEX('Full Data'!$O:$O,MATCH($B24,IF('Full Data'!$G:$G=C$2,'Full Data'!$C:$C),0))</f>
        <v>#N/A</v>
      </c>
      <c r="D24" s="16" t="e">
        <f t="array" ref="D24">INDEX('Full Data'!$O:$O,MATCH($B24,IF('Full Data'!$G:$G=D$2,'Full Data'!$C:$C),0))</f>
        <v>#N/A</v>
      </c>
      <c r="E24" s="16" t="e">
        <f t="array" ref="E24">INDEX('Full Data'!$O:$O,MATCH($B24,IF('Full Data'!$G:$G=E$2,'Full Data'!$C:$C),0))</f>
        <v>#N/A</v>
      </c>
      <c r="F24" s="16" t="e">
        <f t="array" ref="F24">INDEX('Full Data'!$O:$O,MATCH($B24,IF('Full Data'!$G:$G=F$2,'Full Data'!$C:$C),0))</f>
        <v>#N/A</v>
      </c>
      <c r="G24" s="16" t="e">
        <f t="array" ref="G24">INDEX('Full Data'!$O:$O,MATCH($B24,IF('Full Data'!$G:$G=G$2,'Full Data'!$C:$C),0))</f>
        <v>#N/A</v>
      </c>
      <c r="H24" s="16" t="e">
        <f t="array" ref="H24">INDEX('Full Data'!$O:$O,MATCH($B24,IF('Full Data'!$G:$G=H$2,'Full Data'!$C:$C),0))</f>
        <v>#N/A</v>
      </c>
      <c r="I24" s="16" t="e">
        <f t="array" ref="I24">INDEX('Full Data'!$O:$O,MATCH($B24,IF('Full Data'!$G:$G=I$2,'Full Data'!$C:$C),0))</f>
        <v>#N/A</v>
      </c>
      <c r="J24" s="16" t="e">
        <f t="array" ref="J24">INDEX('Full Data'!$O:$O,MATCH($B24,IF('Full Data'!$G:$G=J$2,'Full Data'!$C:$C),0))</f>
        <v>#N/A</v>
      </c>
      <c r="K24" s="16" t="e">
        <f t="array" ref="K24">INDEX('Full Data'!$O:$O,MATCH($B24,IF('Full Data'!$G:$G=K$2,'Full Data'!$C:$C),0))</f>
        <v>#N/A</v>
      </c>
      <c r="L24" s="16" t="e">
        <f t="array" ref="L24">INDEX('Full Data'!$O:$O,MATCH($B24,IF('Full Data'!$G:$G=L$2,'Full Data'!$C:$C),0))</f>
        <v>#N/A</v>
      </c>
      <c r="M24" s="16" t="e">
        <f t="array" ref="M24">INDEX('Full Data'!$O:$O,MATCH($B24,IF('Full Data'!$G:$G=M$2,'Full Data'!$C:$C),0))</f>
        <v>#N/A</v>
      </c>
      <c r="N24" s="16" t="e">
        <f t="array" ref="N24">INDEX('Full Data'!$O:$O,MATCH($B24,IF('Full Data'!$G:$G=N$2,'Full Data'!$C:$C),0))</f>
        <v>#N/A</v>
      </c>
      <c r="O24" s="16" t="e">
        <f t="array" ref="O24">INDEX('Full Data'!$O:$O,MATCH($B24,IF('Full Data'!$G:$G=O$2,'Full Data'!$C:$C),0))</f>
        <v>#N/A</v>
      </c>
      <c r="P24" s="16" t="e">
        <f t="array" ref="P24">INDEX('Full Data'!$O:$O,MATCH($B24,IF('Full Data'!$G:$G=P$2,'Full Data'!$C:$C),0))</f>
        <v>#N/A</v>
      </c>
      <c r="Q24" s="16" t="e">
        <f t="array" ref="Q24">INDEX('Full Data'!$O:$O,MATCH($B24,IF('Full Data'!$G:$G=Q$2,'Full Data'!$C:$C),0))</f>
        <v>#N/A</v>
      </c>
      <c r="R24" s="16" t="e">
        <f t="array" ref="R24">INDEX('Full Data'!$O:$O,MATCH($B24,IF('Full Data'!$G:$G=R$2,'Full Data'!$C:$C),0))</f>
        <v>#N/A</v>
      </c>
      <c r="S24" s="16" t="e">
        <f t="array" ref="S24">INDEX('Full Data'!$O:$O,MATCH($B24,IF('Full Data'!$G:$G=S$2,'Full Data'!$C:$C),0))</f>
        <v>#N/A</v>
      </c>
      <c r="T24" s="16"/>
      <c r="U24" s="16" t="e">
        <f t="array" ref="U24">INDEX('Full Data'!$O:$O,MATCH($B24,IF('Full Data'!$G:$G=U$2,'Full Data'!$C:$C),0))</f>
        <v>#N/A</v>
      </c>
      <c r="V24" s="16" t="e">
        <f t="array" ref="V24">INDEX('Full Data'!$O:$O,MATCH($B24,IF('Full Data'!$G:$G=V$2,'Full Data'!$C:$C),0))</f>
        <v>#N/A</v>
      </c>
      <c r="W24" s="46" t="e">
        <f t="array" ref="W24">INDEX('Full Data'!$O:$O,MATCH($B24,IF('Full Data'!$G:$G=W$2,'Full Data'!$C:$C),0))</f>
        <v>#N/A</v>
      </c>
      <c r="X24" s="46" t="e">
        <f t="array" ref="X24">INDEX('Full Data'!$O:$O,MATCH($B24,IF('Full Data'!$G:$G=X$2,'Full Data'!$C:$C),0))</f>
        <v>#N/A</v>
      </c>
      <c r="Y24" s="46" t="e">
        <f t="array" ref="Y24">INDEX('Full Data'!$O:$O,MATCH($B24,IF('Full Data'!$G:$G=Y$2,'Full Data'!$C:$C),0))</f>
        <v>#N/A</v>
      </c>
    </row>
    <row r="25" spans="2:25">
      <c r="B25" s="46">
        <f>Summary!B25</f>
        <v>0</v>
      </c>
      <c r="C25" s="16" t="e">
        <f t="array" ref="C25">INDEX('Full Data'!$O:$O,MATCH($B25,IF('Full Data'!$G:$G=C$2,'Full Data'!$C:$C),0))</f>
        <v>#N/A</v>
      </c>
      <c r="D25" s="16" t="e">
        <f t="array" ref="D25">INDEX('Full Data'!$O:$O,MATCH($B25,IF('Full Data'!$G:$G=D$2,'Full Data'!$C:$C),0))</f>
        <v>#N/A</v>
      </c>
      <c r="E25" s="16" t="e">
        <f t="array" ref="E25">INDEX('Full Data'!$O:$O,MATCH($B25,IF('Full Data'!$G:$G=E$2,'Full Data'!$C:$C),0))</f>
        <v>#N/A</v>
      </c>
      <c r="F25" s="16" t="e">
        <f t="array" ref="F25">INDEX('Full Data'!$O:$O,MATCH($B25,IF('Full Data'!$G:$G=F$2,'Full Data'!$C:$C),0))</f>
        <v>#N/A</v>
      </c>
      <c r="G25" s="16" t="e">
        <f t="array" ref="G25">INDEX('Full Data'!$O:$O,MATCH($B25,IF('Full Data'!$G:$G=G$2,'Full Data'!$C:$C),0))</f>
        <v>#N/A</v>
      </c>
      <c r="H25" s="16" t="e">
        <f t="array" ref="H25">INDEX('Full Data'!$O:$O,MATCH($B25,IF('Full Data'!$G:$G=H$2,'Full Data'!$C:$C),0))</f>
        <v>#N/A</v>
      </c>
      <c r="I25" s="16" t="e">
        <f t="array" ref="I25">INDEX('Full Data'!$O:$O,MATCH($B25,IF('Full Data'!$G:$G=I$2,'Full Data'!$C:$C),0))</f>
        <v>#N/A</v>
      </c>
      <c r="J25" s="16" t="e">
        <f t="array" ref="J25">INDEX('Full Data'!$O:$O,MATCH($B25,IF('Full Data'!$G:$G=J$2,'Full Data'!$C:$C),0))</f>
        <v>#N/A</v>
      </c>
      <c r="K25" s="16" t="e">
        <f t="array" ref="K25">INDEX('Full Data'!$O:$O,MATCH($B25,IF('Full Data'!$G:$G=K$2,'Full Data'!$C:$C),0))</f>
        <v>#N/A</v>
      </c>
      <c r="L25" s="16" t="e">
        <f t="array" ref="L25">INDEX('Full Data'!$O:$O,MATCH($B25,IF('Full Data'!$G:$G=L$2,'Full Data'!$C:$C),0))</f>
        <v>#N/A</v>
      </c>
      <c r="M25" s="16" t="e">
        <f t="array" ref="M25">INDEX('Full Data'!$O:$O,MATCH($B25,IF('Full Data'!$G:$G=M$2,'Full Data'!$C:$C),0))</f>
        <v>#N/A</v>
      </c>
      <c r="N25" s="16" t="e">
        <f t="array" ref="N25">INDEX('Full Data'!$O:$O,MATCH($B25,IF('Full Data'!$G:$G=N$2,'Full Data'!$C:$C),0))</f>
        <v>#N/A</v>
      </c>
      <c r="O25" s="16" t="e">
        <f t="array" ref="O25">INDEX('Full Data'!$O:$O,MATCH($B25,IF('Full Data'!$G:$G=O$2,'Full Data'!$C:$C),0))</f>
        <v>#N/A</v>
      </c>
      <c r="P25" s="16" t="e">
        <f t="array" ref="P25">INDEX('Full Data'!$O:$O,MATCH($B25,IF('Full Data'!$G:$G=P$2,'Full Data'!$C:$C),0))</f>
        <v>#N/A</v>
      </c>
      <c r="Q25" s="16" t="e">
        <f t="array" ref="Q25">INDEX('Full Data'!$O:$O,MATCH($B25,IF('Full Data'!$G:$G=Q$2,'Full Data'!$C:$C),0))</f>
        <v>#N/A</v>
      </c>
      <c r="R25" s="16" t="e">
        <f t="array" ref="R25">INDEX('Full Data'!$O:$O,MATCH($B25,IF('Full Data'!$G:$G=R$2,'Full Data'!$C:$C),0))</f>
        <v>#N/A</v>
      </c>
      <c r="S25" s="16" t="e">
        <f t="array" ref="S25">INDEX('Full Data'!$O:$O,MATCH($B25,IF('Full Data'!$G:$G=S$2,'Full Data'!$C:$C),0))</f>
        <v>#N/A</v>
      </c>
      <c r="T25" s="16"/>
      <c r="U25" s="16" t="e">
        <f t="array" ref="U25">INDEX('Full Data'!$O:$O,MATCH($B25,IF('Full Data'!$G:$G=U$2,'Full Data'!$C:$C),0))</f>
        <v>#N/A</v>
      </c>
      <c r="V25" s="16" t="e">
        <f t="array" ref="V25">INDEX('Full Data'!$O:$O,MATCH($B25,IF('Full Data'!$G:$G=V$2,'Full Data'!$C:$C),0))</f>
        <v>#N/A</v>
      </c>
      <c r="W25" s="46" t="e">
        <f t="array" ref="W25">INDEX('Full Data'!$O:$O,MATCH($B25,IF('Full Data'!$G:$G=W$2,'Full Data'!$C:$C),0))</f>
        <v>#N/A</v>
      </c>
      <c r="X25" s="46" t="e">
        <f t="array" ref="X25">INDEX('Full Data'!$O:$O,MATCH($B25,IF('Full Data'!$G:$G=X$2,'Full Data'!$C:$C),0))</f>
        <v>#N/A</v>
      </c>
      <c r="Y25" s="46" t="e">
        <f t="array" ref="Y25">INDEX('Full Data'!$O:$O,MATCH($B25,IF('Full Data'!$G:$G=Y$2,'Full Data'!$C:$C),0))</f>
        <v>#N/A</v>
      </c>
    </row>
    <row r="26" spans="2:25">
      <c r="B26" s="46">
        <f>Summary!B26</f>
        <v>0</v>
      </c>
      <c r="C26" s="16" t="e">
        <f t="array" ref="C26">INDEX('Full Data'!$O:$O,MATCH($B26,IF('Full Data'!$G:$G=C$2,'Full Data'!$C:$C),0))</f>
        <v>#N/A</v>
      </c>
      <c r="D26" s="16" t="e">
        <f t="array" ref="D26">INDEX('Full Data'!$O:$O,MATCH($B26,IF('Full Data'!$G:$G=D$2,'Full Data'!$C:$C),0))</f>
        <v>#N/A</v>
      </c>
      <c r="E26" s="16" t="e">
        <f t="array" ref="E26">INDEX('Full Data'!$O:$O,MATCH($B26,IF('Full Data'!$G:$G=E$2,'Full Data'!$C:$C),0))</f>
        <v>#N/A</v>
      </c>
      <c r="F26" s="16" t="e">
        <f t="array" ref="F26">INDEX('Full Data'!$O:$O,MATCH($B26,IF('Full Data'!$G:$G=F$2,'Full Data'!$C:$C),0))</f>
        <v>#N/A</v>
      </c>
      <c r="G26" s="16" t="e">
        <f t="array" ref="G26">INDEX('Full Data'!$O:$O,MATCH($B26,IF('Full Data'!$G:$G=G$2,'Full Data'!$C:$C),0))</f>
        <v>#N/A</v>
      </c>
      <c r="H26" s="16" t="e">
        <f t="array" ref="H26">INDEX('Full Data'!$O:$O,MATCH($B26,IF('Full Data'!$G:$G=H$2,'Full Data'!$C:$C),0))</f>
        <v>#N/A</v>
      </c>
      <c r="I26" s="16" t="e">
        <f t="array" ref="I26">INDEX('Full Data'!$O:$O,MATCH($B26,IF('Full Data'!$G:$G=I$2,'Full Data'!$C:$C),0))</f>
        <v>#N/A</v>
      </c>
      <c r="J26" s="16" t="e">
        <f t="array" ref="J26">INDEX('Full Data'!$O:$O,MATCH($B26,IF('Full Data'!$G:$G=J$2,'Full Data'!$C:$C),0))</f>
        <v>#N/A</v>
      </c>
      <c r="K26" s="16" t="e">
        <f t="array" ref="K26">INDEX('Full Data'!$O:$O,MATCH($B26,IF('Full Data'!$G:$G=K$2,'Full Data'!$C:$C),0))</f>
        <v>#N/A</v>
      </c>
      <c r="L26" s="16" t="e">
        <f t="array" ref="L26">INDEX('Full Data'!$O:$O,MATCH($B26,IF('Full Data'!$G:$G=L$2,'Full Data'!$C:$C),0))</f>
        <v>#N/A</v>
      </c>
      <c r="M26" s="16" t="e">
        <f t="array" ref="M26">INDEX('Full Data'!$O:$O,MATCH($B26,IF('Full Data'!$G:$G=M$2,'Full Data'!$C:$C),0))</f>
        <v>#N/A</v>
      </c>
      <c r="N26" s="16" t="e">
        <f t="array" ref="N26">INDEX('Full Data'!$O:$O,MATCH($B26,IF('Full Data'!$G:$G=N$2,'Full Data'!$C:$C),0))</f>
        <v>#N/A</v>
      </c>
      <c r="O26" s="16" t="e">
        <f t="array" ref="O26">INDEX('Full Data'!$O:$O,MATCH($B26,IF('Full Data'!$G:$G=O$2,'Full Data'!$C:$C),0))</f>
        <v>#N/A</v>
      </c>
      <c r="P26" s="16" t="e">
        <f t="array" ref="P26">INDEX('Full Data'!$O:$O,MATCH($B26,IF('Full Data'!$G:$G=P$2,'Full Data'!$C:$C),0))</f>
        <v>#N/A</v>
      </c>
      <c r="Q26" s="16" t="e">
        <f t="array" ref="Q26">INDEX('Full Data'!$O:$O,MATCH($B26,IF('Full Data'!$G:$G=Q$2,'Full Data'!$C:$C),0))</f>
        <v>#N/A</v>
      </c>
      <c r="R26" s="16" t="e">
        <f t="array" ref="R26">INDEX('Full Data'!$O:$O,MATCH($B26,IF('Full Data'!$G:$G=R$2,'Full Data'!$C:$C),0))</f>
        <v>#N/A</v>
      </c>
      <c r="S26" s="16" t="e">
        <f t="array" ref="S26">INDEX('Full Data'!$O:$O,MATCH($B26,IF('Full Data'!$G:$G=S$2,'Full Data'!$C:$C),0))</f>
        <v>#N/A</v>
      </c>
      <c r="T26" s="16"/>
      <c r="U26" s="16" t="e">
        <f t="array" ref="U26">INDEX('Full Data'!$O:$O,MATCH($B26,IF('Full Data'!$G:$G=U$2,'Full Data'!$C:$C),0))</f>
        <v>#N/A</v>
      </c>
      <c r="V26" s="16" t="e">
        <f t="array" ref="V26">INDEX('Full Data'!$O:$O,MATCH($B26,IF('Full Data'!$G:$G=V$2,'Full Data'!$C:$C),0))</f>
        <v>#N/A</v>
      </c>
      <c r="W26" s="46" t="e">
        <f t="array" ref="W26">INDEX('Full Data'!$O:$O,MATCH($B26,IF('Full Data'!$G:$G=W$2,'Full Data'!$C:$C),0))</f>
        <v>#N/A</v>
      </c>
      <c r="X26" s="46" t="e">
        <f t="array" ref="X26">INDEX('Full Data'!$O:$O,MATCH($B26,IF('Full Data'!$G:$G=X$2,'Full Data'!$C:$C),0))</f>
        <v>#N/A</v>
      </c>
      <c r="Y26" s="46" t="e">
        <f t="array" ref="Y26">INDEX('Full Data'!$O:$O,MATCH($B26,IF('Full Data'!$G:$G=Y$2,'Full Data'!$C:$C),0))</f>
        <v>#N/A</v>
      </c>
    </row>
    <row r="27" spans="2:25">
      <c r="B27" s="46">
        <f>Summary!B27</f>
        <v>0</v>
      </c>
      <c r="C27" s="16" t="e">
        <f t="array" ref="C27">INDEX('Full Data'!$O:$O,MATCH($B27,IF('Full Data'!$G:$G=C$2,'Full Data'!$C:$C),0))</f>
        <v>#N/A</v>
      </c>
      <c r="D27" s="16" t="e">
        <f t="array" ref="D27">INDEX('Full Data'!$O:$O,MATCH($B27,IF('Full Data'!$G:$G=D$2,'Full Data'!$C:$C),0))</f>
        <v>#N/A</v>
      </c>
      <c r="E27" s="16" t="e">
        <f t="array" ref="E27">INDEX('Full Data'!$O:$O,MATCH($B27,IF('Full Data'!$G:$G=E$2,'Full Data'!$C:$C),0))</f>
        <v>#N/A</v>
      </c>
      <c r="F27" s="16" t="e">
        <f t="array" ref="F27">INDEX('Full Data'!$O:$O,MATCH($B27,IF('Full Data'!$G:$G=F$2,'Full Data'!$C:$C),0))</f>
        <v>#N/A</v>
      </c>
      <c r="G27" s="16" t="e">
        <f t="array" ref="G27">INDEX('Full Data'!$O:$O,MATCH($B27,IF('Full Data'!$G:$G=G$2,'Full Data'!$C:$C),0))</f>
        <v>#N/A</v>
      </c>
      <c r="H27" s="16" t="e">
        <f t="array" ref="H27">INDEX('Full Data'!$O:$O,MATCH($B27,IF('Full Data'!$G:$G=H$2,'Full Data'!$C:$C),0))</f>
        <v>#N/A</v>
      </c>
      <c r="I27" s="16" t="e">
        <f t="array" ref="I27">INDEX('Full Data'!$O:$O,MATCH($B27,IF('Full Data'!$G:$G=I$2,'Full Data'!$C:$C),0))</f>
        <v>#N/A</v>
      </c>
      <c r="J27" s="16" t="e">
        <f t="array" ref="J27">INDEX('Full Data'!$O:$O,MATCH($B27,IF('Full Data'!$G:$G=J$2,'Full Data'!$C:$C),0))</f>
        <v>#N/A</v>
      </c>
      <c r="K27" s="16" t="e">
        <f t="array" ref="K27">INDEX('Full Data'!$O:$O,MATCH($B27,IF('Full Data'!$G:$G=K$2,'Full Data'!$C:$C),0))</f>
        <v>#N/A</v>
      </c>
      <c r="L27" s="16" t="e">
        <f t="array" ref="L27">INDEX('Full Data'!$O:$O,MATCH($B27,IF('Full Data'!$G:$G=L$2,'Full Data'!$C:$C),0))</f>
        <v>#N/A</v>
      </c>
      <c r="M27" s="16" t="e">
        <f t="array" ref="M27">INDEX('Full Data'!$O:$O,MATCH($B27,IF('Full Data'!$G:$G=M$2,'Full Data'!$C:$C),0))</f>
        <v>#N/A</v>
      </c>
      <c r="N27" s="16" t="e">
        <f t="array" ref="N27">INDEX('Full Data'!$O:$O,MATCH($B27,IF('Full Data'!$G:$G=N$2,'Full Data'!$C:$C),0))</f>
        <v>#N/A</v>
      </c>
      <c r="O27" s="16" t="e">
        <f t="array" ref="O27">INDEX('Full Data'!$O:$O,MATCH($B27,IF('Full Data'!$G:$G=O$2,'Full Data'!$C:$C),0))</f>
        <v>#N/A</v>
      </c>
      <c r="P27" s="16" t="e">
        <f t="array" ref="P27">INDEX('Full Data'!$O:$O,MATCH($B27,IF('Full Data'!$G:$G=P$2,'Full Data'!$C:$C),0))</f>
        <v>#N/A</v>
      </c>
      <c r="Q27" s="16" t="e">
        <f t="array" ref="Q27">INDEX('Full Data'!$O:$O,MATCH($B27,IF('Full Data'!$G:$G=Q$2,'Full Data'!$C:$C),0))</f>
        <v>#N/A</v>
      </c>
      <c r="R27" s="16" t="e">
        <f t="array" ref="R27">INDEX('Full Data'!$O:$O,MATCH($B27,IF('Full Data'!$G:$G=R$2,'Full Data'!$C:$C),0))</f>
        <v>#N/A</v>
      </c>
      <c r="S27" s="16" t="e">
        <f t="array" ref="S27">INDEX('Full Data'!$O:$O,MATCH($B27,IF('Full Data'!$G:$G=S$2,'Full Data'!$C:$C),0))</f>
        <v>#N/A</v>
      </c>
      <c r="T27" s="16"/>
      <c r="U27" s="16" t="e">
        <f t="array" ref="U27">INDEX('Full Data'!$O:$O,MATCH($B27,IF('Full Data'!$G:$G=U$2,'Full Data'!$C:$C),0))</f>
        <v>#N/A</v>
      </c>
      <c r="V27" s="16" t="e">
        <f t="array" ref="V27">INDEX('Full Data'!$O:$O,MATCH($B27,IF('Full Data'!$G:$G=V$2,'Full Data'!$C:$C),0))</f>
        <v>#N/A</v>
      </c>
      <c r="W27" s="46" t="e">
        <f t="array" ref="W27">INDEX('Full Data'!$O:$O,MATCH($B27,IF('Full Data'!$G:$G=W$2,'Full Data'!$C:$C),0))</f>
        <v>#N/A</v>
      </c>
      <c r="X27" s="46" t="e">
        <f t="array" ref="X27">INDEX('Full Data'!$O:$O,MATCH($B27,IF('Full Data'!$G:$G=X$2,'Full Data'!$C:$C),0))</f>
        <v>#N/A</v>
      </c>
      <c r="Y27" s="46" t="e">
        <f t="array" ref="Y27">INDEX('Full Data'!$O:$O,MATCH($B27,IF('Full Data'!$G:$G=Y$2,'Full Data'!$C:$C),0))</f>
        <v>#N/A</v>
      </c>
    </row>
    <row r="28" spans="2:25">
      <c r="B28" s="46">
        <f>Summary!B28</f>
        <v>0</v>
      </c>
      <c r="C28" s="34" t="e">
        <f t="array" ref="C28">INDEX('Full Data'!$O:$O,MATCH($B28,IF('Full Data'!$G:$G=C$2,'Full Data'!$C:$C),0))</f>
        <v>#N/A</v>
      </c>
      <c r="D28" s="34" t="e">
        <f t="array" ref="D28">INDEX('Full Data'!$O:$O,MATCH($B28,IF('Full Data'!$G:$G=D$2,'Full Data'!$C:$C),0))</f>
        <v>#N/A</v>
      </c>
      <c r="E28" s="34" t="e">
        <f t="array" ref="E28">INDEX('Full Data'!$O:$O,MATCH($B28,IF('Full Data'!$G:$G=E$2,'Full Data'!$C:$C),0))</f>
        <v>#N/A</v>
      </c>
      <c r="F28" s="34" t="e">
        <f t="array" ref="F28">INDEX('Full Data'!$O:$O,MATCH($B28,IF('Full Data'!$G:$G=F$2,'Full Data'!$C:$C),0))</f>
        <v>#N/A</v>
      </c>
      <c r="G28" s="34" t="e">
        <f t="array" ref="G28">INDEX('Full Data'!$O:$O,MATCH($B28,IF('Full Data'!$G:$G=G$2,'Full Data'!$C:$C),0))</f>
        <v>#N/A</v>
      </c>
      <c r="H28" s="34" t="e">
        <f t="array" ref="H28">INDEX('Full Data'!$O:$O,MATCH($B28,IF('Full Data'!$G:$G=H$2,'Full Data'!$C:$C),0))</f>
        <v>#N/A</v>
      </c>
      <c r="I28" s="34" t="e">
        <f t="array" ref="I28">INDEX('Full Data'!$O:$O,MATCH($B28,IF('Full Data'!$G:$G=I$2,'Full Data'!$C:$C),0))</f>
        <v>#N/A</v>
      </c>
      <c r="J28" s="34" t="e">
        <f t="array" ref="J28">INDEX('Full Data'!$O:$O,MATCH($B28,IF('Full Data'!$G:$G=J$2,'Full Data'!$C:$C),0))</f>
        <v>#N/A</v>
      </c>
      <c r="K28" s="34" t="e">
        <f t="array" ref="K28">INDEX('Full Data'!$O:$O,MATCH($B28,IF('Full Data'!$G:$G=K$2,'Full Data'!$C:$C),0))</f>
        <v>#N/A</v>
      </c>
      <c r="L28" s="34" t="e">
        <f t="array" ref="L28">INDEX('Full Data'!$O:$O,MATCH($B28,IF('Full Data'!$G:$G=L$2,'Full Data'!$C:$C),0))</f>
        <v>#N/A</v>
      </c>
      <c r="M28" s="34" t="e">
        <f t="array" ref="M28">INDEX('Full Data'!$O:$O,MATCH($B28,IF('Full Data'!$G:$G=M$2,'Full Data'!$C:$C),0))</f>
        <v>#N/A</v>
      </c>
      <c r="N28" s="34" t="e">
        <f t="array" ref="N28">INDEX('Full Data'!$O:$O,MATCH($B28,IF('Full Data'!$G:$G=N$2,'Full Data'!$C:$C),0))</f>
        <v>#N/A</v>
      </c>
      <c r="O28" s="34" t="e">
        <f t="array" ref="O28">INDEX('Full Data'!$O:$O,MATCH($B28,IF('Full Data'!$G:$G=O$2,'Full Data'!$C:$C),0))</f>
        <v>#N/A</v>
      </c>
      <c r="P28" s="34" t="e">
        <f t="array" ref="P28">INDEX('Full Data'!$O:$O,MATCH($B28,IF('Full Data'!$G:$G=P$2,'Full Data'!$C:$C),0))</f>
        <v>#N/A</v>
      </c>
      <c r="Q28" s="34" t="e">
        <f t="array" ref="Q28">INDEX('Full Data'!$O:$O,MATCH($B28,IF('Full Data'!$G:$G=Q$2,'Full Data'!$C:$C),0))</f>
        <v>#N/A</v>
      </c>
      <c r="R28" s="34" t="e">
        <f t="array" ref="R28">INDEX('Full Data'!$O:$O,MATCH($B28,IF('Full Data'!$G:$G=R$2,'Full Data'!$C:$C),0))</f>
        <v>#N/A</v>
      </c>
      <c r="S28" s="34" t="e">
        <f t="array" ref="S28">INDEX('Full Data'!$O:$O,MATCH($B28,IF('Full Data'!$G:$G=S$2,'Full Data'!$C:$C),0))</f>
        <v>#N/A</v>
      </c>
      <c r="T28" s="34"/>
      <c r="U28" s="34" t="e">
        <f t="array" ref="U28">INDEX('Full Data'!$O:$O,MATCH($B28,IF('Full Data'!$G:$G=U$2,'Full Data'!$C:$C),0))</f>
        <v>#N/A</v>
      </c>
      <c r="V28" s="34" t="e">
        <f t="array" ref="V28">INDEX('Full Data'!$O:$O,MATCH($B28,IF('Full Data'!$G:$G=V$2,'Full Data'!$C:$C),0))</f>
        <v>#N/A</v>
      </c>
      <c r="W28" s="46" t="e">
        <f t="array" ref="W28">INDEX('Full Data'!$O:$O,MATCH($B28,IF('Full Data'!$G:$G=W$2,'Full Data'!$C:$C),0))</f>
        <v>#N/A</v>
      </c>
      <c r="X28" s="46" t="e">
        <f t="array" ref="X28">INDEX('Full Data'!$O:$O,MATCH($B28,IF('Full Data'!$G:$G=X$2,'Full Data'!$C:$C),0))</f>
        <v>#N/A</v>
      </c>
      <c r="Y28" s="46" t="e">
        <f t="array" ref="Y28">INDEX('Full Data'!$O:$O,MATCH($B28,IF('Full Data'!$G:$G=Y$2,'Full Data'!$C:$C),0))</f>
        <v>#N/A</v>
      </c>
    </row>
    <row r="29" spans="2:25">
      <c r="B29" s="46">
        <f>Summary!B29</f>
        <v>0</v>
      </c>
      <c r="C29" s="34" t="e">
        <f t="array" ref="C29">INDEX('Full Data'!$O:$O,MATCH($B29,IF('Full Data'!$G:$G=C$2,'Full Data'!$C:$C),0))</f>
        <v>#N/A</v>
      </c>
      <c r="D29" s="34" t="e">
        <f t="array" ref="D29">INDEX('Full Data'!$O:$O,MATCH($B29,IF('Full Data'!$G:$G=D$2,'Full Data'!$C:$C),0))</f>
        <v>#N/A</v>
      </c>
      <c r="E29" s="34" t="e">
        <f t="array" ref="E29">INDEX('Full Data'!$O:$O,MATCH($B29,IF('Full Data'!$G:$G=E$2,'Full Data'!$C:$C),0))</f>
        <v>#N/A</v>
      </c>
      <c r="F29" s="34" t="e">
        <f t="array" ref="F29">INDEX('Full Data'!$O:$O,MATCH($B29,IF('Full Data'!$G:$G=F$2,'Full Data'!$C:$C),0))</f>
        <v>#N/A</v>
      </c>
      <c r="G29" s="34" t="e">
        <f t="array" ref="G29">INDEX('Full Data'!$O:$O,MATCH($B29,IF('Full Data'!$G:$G=G$2,'Full Data'!$C:$C),0))</f>
        <v>#N/A</v>
      </c>
      <c r="H29" s="34" t="e">
        <f t="array" ref="H29">INDEX('Full Data'!$O:$O,MATCH($B29,IF('Full Data'!$G:$G=H$2,'Full Data'!$C:$C),0))</f>
        <v>#N/A</v>
      </c>
      <c r="I29" s="34" t="e">
        <f t="array" ref="I29">INDEX('Full Data'!$O:$O,MATCH($B29,IF('Full Data'!$G:$G=I$2,'Full Data'!$C:$C),0))</f>
        <v>#N/A</v>
      </c>
      <c r="J29" s="34" t="e">
        <f t="array" ref="J29">INDEX('Full Data'!$O:$O,MATCH($B29,IF('Full Data'!$G:$G=J$2,'Full Data'!$C:$C),0))</f>
        <v>#N/A</v>
      </c>
      <c r="K29" s="34" t="e">
        <f t="array" ref="K29">INDEX('Full Data'!$O:$O,MATCH($B29,IF('Full Data'!$G:$G=K$2,'Full Data'!$C:$C),0))</f>
        <v>#N/A</v>
      </c>
      <c r="L29" s="34" t="e">
        <f t="array" ref="L29">INDEX('Full Data'!$O:$O,MATCH($B29,IF('Full Data'!$G:$G=L$2,'Full Data'!$C:$C),0))</f>
        <v>#N/A</v>
      </c>
      <c r="M29" s="34" t="e">
        <f t="array" ref="M29">INDEX('Full Data'!$O:$O,MATCH($B29,IF('Full Data'!$G:$G=M$2,'Full Data'!$C:$C),0))</f>
        <v>#N/A</v>
      </c>
      <c r="N29" s="34" t="e">
        <f t="array" ref="N29">INDEX('Full Data'!$O:$O,MATCH($B29,IF('Full Data'!$G:$G=N$2,'Full Data'!$C:$C),0))</f>
        <v>#N/A</v>
      </c>
      <c r="O29" s="34" t="e">
        <f t="array" ref="O29">INDEX('Full Data'!$O:$O,MATCH($B29,IF('Full Data'!$G:$G=O$2,'Full Data'!$C:$C),0))</f>
        <v>#N/A</v>
      </c>
      <c r="P29" s="34" t="e">
        <f t="array" ref="P29">INDEX('Full Data'!$O:$O,MATCH($B29,IF('Full Data'!$G:$G=P$2,'Full Data'!$C:$C),0))</f>
        <v>#N/A</v>
      </c>
      <c r="Q29" s="34" t="e">
        <f t="array" ref="Q29">INDEX('Full Data'!$O:$O,MATCH($B29,IF('Full Data'!$G:$G=Q$2,'Full Data'!$C:$C),0))</f>
        <v>#N/A</v>
      </c>
      <c r="R29" s="34" t="e">
        <f t="array" ref="R29">INDEX('Full Data'!$O:$O,MATCH($B29,IF('Full Data'!$G:$G=R$2,'Full Data'!$C:$C),0))</f>
        <v>#N/A</v>
      </c>
      <c r="S29" s="34" t="e">
        <f t="array" ref="S29">INDEX('Full Data'!$O:$O,MATCH($B29,IF('Full Data'!$G:$G=S$2,'Full Data'!$C:$C),0))</f>
        <v>#N/A</v>
      </c>
      <c r="T29" s="34"/>
      <c r="U29" s="34" t="e">
        <f t="array" ref="U29">INDEX('Full Data'!$O:$O,MATCH($B29,IF('Full Data'!$G:$G=U$2,'Full Data'!$C:$C),0))</f>
        <v>#N/A</v>
      </c>
      <c r="V29" s="34" t="e">
        <f t="array" ref="V29">INDEX('Full Data'!$O:$O,MATCH($B29,IF('Full Data'!$G:$G=V$2,'Full Data'!$C:$C),0))</f>
        <v>#N/A</v>
      </c>
      <c r="W29" s="46" t="e">
        <f t="array" ref="W29">INDEX('Full Data'!$O:$O,MATCH($B29,IF('Full Data'!$G:$G=W$2,'Full Data'!$C:$C),0))</f>
        <v>#N/A</v>
      </c>
      <c r="X29" s="46" t="e">
        <f t="array" ref="X29">INDEX('Full Data'!$O:$O,MATCH($B29,IF('Full Data'!$G:$G=X$2,'Full Data'!$C:$C),0))</f>
        <v>#N/A</v>
      </c>
      <c r="Y29" s="46" t="e">
        <f t="array" ref="Y29">INDEX('Full Data'!$O:$O,MATCH($B29,IF('Full Data'!$G:$G=Y$2,'Full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B2" sqref="B2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5" ht="15" customHeight="1">
      <c r="B1" s="16" t="s">
        <v>0</v>
      </c>
      <c r="C1" s="54" t="s">
        <v>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5" t="s">
        <v>39</v>
      </c>
      <c r="X2" s="39" t="s">
        <v>38</v>
      </c>
      <c r="Y2" s="45" t="s">
        <v>40</v>
      </c>
    </row>
    <row r="4" spans="2:25">
      <c r="B4" s="46" t="str">
        <f>Summary!B4</f>
        <v>HORN SPRING SIP</v>
      </c>
      <c r="C4" s="16" t="e">
        <f t="array" ref="C4">INDEX('Full Data'!$P:$P,MATCH($B4,IF('Full Data'!$G:$G=C$2,'Full Data'!$C:$C),0))</f>
        <v>#N/A</v>
      </c>
      <c r="D4" s="16" t="e">
        <f t="array" ref="D4">INDEX('Full Data'!$P:$P,MATCH($B4,IF('Full Data'!$G:$G=D$2,'Full Data'!$C:$C),0))</f>
        <v>#N/A</v>
      </c>
      <c r="E4" s="16" t="e">
        <f t="array" ref="E4">INDEX('Full Data'!$P:$P,MATCH($B4,IF('Full Data'!$G:$G=E$2,'Full Data'!$C:$C),0))</f>
        <v>#N/A</v>
      </c>
      <c r="F4" s="16" t="e">
        <f t="array" ref="F4">INDEX('Full Data'!$P:$P,MATCH($B4,IF('Full Data'!$G:$G=F$2,'Full Data'!$C:$C),0))</f>
        <v>#N/A</v>
      </c>
      <c r="G4" s="16" t="e">
        <f t="array" ref="G4">INDEX('Full Data'!$P:$P,MATCH($B4,IF('Full Data'!$G:$G=G$2,'Full Data'!$C:$C),0))</f>
        <v>#N/A</v>
      </c>
      <c r="H4" s="16">
        <f t="array" ref="H4">INDEX('Full Data'!$P:$P,MATCH($B4,IF('Full Data'!$G:$G=H$2,'Full Data'!$C:$C),0))</f>
        <v>0.01</v>
      </c>
      <c r="I4" s="16" t="e">
        <f t="array" ref="I4">INDEX('Full Data'!$P:$P,MATCH($B4,IF('Full Data'!$G:$G=I$2,'Full Data'!$C:$C),0))</f>
        <v>#N/A</v>
      </c>
      <c r="J4" s="16" t="e">
        <f t="array" ref="J4">INDEX('Full Data'!$P:$P,MATCH($B4,IF('Full Data'!$G:$G=J$2,'Full Data'!$C:$C),0))</f>
        <v>#N/A</v>
      </c>
      <c r="K4" s="16" t="e">
        <f t="array" ref="K4">INDEX('Full Data'!$P:$P,MATCH($B4,IF('Full Data'!$G:$G=K$2,'Full Data'!$C:$C),0))</f>
        <v>#N/A</v>
      </c>
      <c r="L4" s="16" t="e">
        <f t="array" ref="L4">INDEX('Full Data'!$P:$P,MATCH($B4,IF('Full Data'!$G:$G=L$2,'Full Data'!$C:$C),0))</f>
        <v>#N/A</v>
      </c>
      <c r="M4" s="16" t="e">
        <f t="array" ref="M4">INDEX('Full Data'!$P:$P,MATCH($B4,IF('Full Data'!$G:$G=M$2,'Full Data'!$C:$C),0))</f>
        <v>#N/A</v>
      </c>
      <c r="N4" s="16" t="e">
        <f t="array" ref="N4">INDEX('Full Data'!$P:$P,MATCH($B4,IF('Full Data'!$G:$G=N$2,'Full Data'!$C:$C),0))</f>
        <v>#N/A</v>
      </c>
      <c r="O4" s="16" t="e">
        <f t="array" ref="O4">INDEX('Full Data'!$P:$P,MATCH($B4,IF('Full Data'!$G:$G=O$2,'Full Data'!$C:$C),0))</f>
        <v>#N/A</v>
      </c>
      <c r="P4" s="16" t="e">
        <f t="array" ref="P4">INDEX('Full Data'!$P:$P,MATCH($B4,IF('Full Data'!$G:$G=P$2,'Full Data'!$C:$C),0))</f>
        <v>#N/A</v>
      </c>
      <c r="Q4" s="16" t="e">
        <f t="array" ref="Q4">INDEX('Full Data'!$P:$P,MATCH($B4,IF('Full Data'!$G:$G=Q$2,'Full Data'!$C:$C),0))</f>
        <v>#N/A</v>
      </c>
      <c r="R4" s="16" t="e">
        <f t="array" ref="R4">INDEX('Full Data'!$P:$P,MATCH($B4,IF('Full Data'!$G:$G=R$2,'Full Data'!$C:$C),0))</f>
        <v>#N/A</v>
      </c>
      <c r="S4" s="16" t="e">
        <f t="array" ref="S4">INDEX('Full Data'!$P:$P,MATCH($B4,IF('Full Data'!$G:$G=S$2,'Full Data'!$C:$C),0))</f>
        <v>#N/A</v>
      </c>
      <c r="T4" s="16" t="e">
        <f t="array" ref="T4">INDEX('Full Data'!$P:$P,MATCH($B4,IF('Full Data'!$G:$G=T$2,'Full Data'!$C:$C),0))</f>
        <v>#N/A</v>
      </c>
      <c r="U4" s="16" t="e">
        <f t="array" ref="U4">INDEX('Full Data'!$P:$P,MATCH($B4,IF('Full Data'!$G:$G=U$2,'Full Data'!$C:$C),0))</f>
        <v>#N/A</v>
      </c>
      <c r="V4" s="16" t="e">
        <f t="array" ref="V4">INDEX('Full Data'!$P:$P,MATCH($B4,IF('Full Data'!$G:$G=V$2,'Full Data'!$C:$C),0))</f>
        <v>#N/A</v>
      </c>
      <c r="W4" s="46" t="e">
        <f>INDEX('Full Data'!$P:$P,MATCH($B4,IF('Full Data'!$G:$G=W$2,'Full Data'!$C:$C),0))</f>
        <v>#N/A</v>
      </c>
      <c r="X4" s="46" t="e">
        <f t="array" ref="X4">INDEX('Full Data'!$P:$P,MATCH($B4,IF('Full Data'!$G:$G=X$2,'Full Data'!$C:$C),0))</f>
        <v>#N/A</v>
      </c>
      <c r="Y4" s="46" t="e">
        <f t="array" ref="Y4">INDEX('Full Data'!$P:$P,MATCH($B4,IF('Full Data'!$G:$G=Y$2,'Full Data'!$C:$C),0))</f>
        <v>#N/A</v>
      </c>
    </row>
    <row r="5" spans="2:25">
      <c r="B5" s="46" t="str">
        <f>Summary!B5</f>
        <v>NATURAL BRIDGE SPRING SIP</v>
      </c>
      <c r="C5" s="16" t="e">
        <f t="array" ref="C5">INDEX('Full Data'!$P:$P,MATCH($B5,IF('Full Data'!$G:$G=C$2,'Full Data'!$C:$C),0))</f>
        <v>#N/A</v>
      </c>
      <c r="D5" s="16" t="e">
        <f t="array" ref="D5">INDEX('Full Data'!$P:$P,MATCH($B5,IF('Full Data'!$G:$G=D$2,'Full Data'!$C:$C),0))</f>
        <v>#N/A</v>
      </c>
      <c r="E5" s="16" t="e">
        <f t="array" ref="E5">INDEX('Full Data'!$P:$P,MATCH($B5,IF('Full Data'!$G:$G=E$2,'Full Data'!$C:$C),0))</f>
        <v>#N/A</v>
      </c>
      <c r="F5" s="16" t="e">
        <f t="array" ref="F5">INDEX('Full Data'!$P:$P,MATCH($B5,IF('Full Data'!$G:$G=F$2,'Full Data'!$C:$C),0))</f>
        <v>#N/A</v>
      </c>
      <c r="G5" s="16" t="e">
        <f t="array" ref="G5">INDEX('Full Data'!$P:$P,MATCH($B5,IF('Full Data'!$G:$G=G$2,'Full Data'!$C:$C),0))</f>
        <v>#N/A</v>
      </c>
      <c r="H5" s="16">
        <f t="array" ref="H5">INDEX('Full Data'!$P:$P,MATCH($B5,IF('Full Data'!$G:$G=H$2,'Full Data'!$C:$C),0))</f>
        <v>0.01</v>
      </c>
      <c r="I5" s="16" t="e">
        <f t="array" ref="I5">INDEX('Full Data'!$P:$P,MATCH($B5,IF('Full Data'!$G:$G=I$2,'Full Data'!$C:$C),0))</f>
        <v>#N/A</v>
      </c>
      <c r="J5" s="16" t="e">
        <f t="array" ref="J5">INDEX('Full Data'!$P:$P,MATCH($B5,IF('Full Data'!$G:$G=J$2,'Full Data'!$C:$C),0))</f>
        <v>#N/A</v>
      </c>
      <c r="K5" s="16" t="e">
        <f t="array" ref="K5">INDEX('Full Data'!$P:$P,MATCH($B5,IF('Full Data'!$G:$G=K$2,'Full Data'!$C:$C),0))</f>
        <v>#N/A</v>
      </c>
      <c r="L5" s="16" t="e">
        <f t="array" ref="L5">INDEX('Full Data'!$P:$P,MATCH($B5,IF('Full Data'!$G:$G=L$2,'Full Data'!$C:$C),0))</f>
        <v>#N/A</v>
      </c>
      <c r="M5" s="16" t="e">
        <f t="array" ref="M5">INDEX('Full Data'!$P:$P,MATCH($B5,IF('Full Data'!$G:$G=M$2,'Full Data'!$C:$C),0))</f>
        <v>#N/A</v>
      </c>
      <c r="N5" s="16" t="e">
        <f t="array" ref="N5">INDEX('Full Data'!$P:$P,MATCH($B5,IF('Full Data'!$G:$G=N$2,'Full Data'!$C:$C),0))</f>
        <v>#N/A</v>
      </c>
      <c r="O5" s="16" t="e">
        <f t="array" ref="O5">INDEX('Full Data'!$P:$P,MATCH($B5,IF('Full Data'!$G:$G=O$2,'Full Data'!$C:$C),0))</f>
        <v>#N/A</v>
      </c>
      <c r="P5" s="16" t="e">
        <f t="array" ref="P5">INDEX('Full Data'!$P:$P,MATCH($B5,IF('Full Data'!$G:$G=P$2,'Full Data'!$C:$C),0))</f>
        <v>#N/A</v>
      </c>
      <c r="Q5" s="16" t="e">
        <f t="array" ref="Q5">INDEX('Full Data'!$P:$P,MATCH($B5,IF('Full Data'!$G:$G=Q$2,'Full Data'!$C:$C),0))</f>
        <v>#N/A</v>
      </c>
      <c r="R5" s="16" t="e">
        <f t="array" ref="R5">INDEX('Full Data'!$P:$P,MATCH($B5,IF('Full Data'!$G:$G=R$2,'Full Data'!$C:$C),0))</f>
        <v>#N/A</v>
      </c>
      <c r="S5" s="16" t="e">
        <f t="array" ref="S5">INDEX('Full Data'!$P:$P,MATCH($B5,IF('Full Data'!$G:$G=S$2,'Full Data'!$C:$C),0))</f>
        <v>#N/A</v>
      </c>
      <c r="T5" s="16" t="e">
        <f t="array" ref="T5">INDEX('Full Data'!$P:$P,MATCH($B5,IF('Full Data'!$G:$G=T$2,'Full Data'!$C:$C),0))</f>
        <v>#N/A</v>
      </c>
      <c r="U5" s="16" t="e">
        <f t="array" ref="U5">INDEX('Full Data'!$P:$P,MATCH($B5,IF('Full Data'!$G:$G=U$2,'Full Data'!$C:$C),0))</f>
        <v>#N/A</v>
      </c>
      <c r="V5" s="16" t="e">
        <f t="array" ref="V5">INDEX('Full Data'!$P:$P,MATCH($B5,IF('Full Data'!$G:$G=V$2,'Full Data'!$C:$C),0))</f>
        <v>#N/A</v>
      </c>
      <c r="W5" s="46" t="e">
        <f>INDEX('Full Data'!$P:$P,MATCH($B5,IF('Full Data'!$G:$G=W$2,'Full Data'!$C:$C),0))</f>
        <v>#N/A</v>
      </c>
      <c r="X5" s="46" t="e">
        <f t="array" ref="X5">INDEX('Full Data'!$P:$P,MATCH($B5,IF('Full Data'!$G:$G=X$2,'Full Data'!$C:$C),0))</f>
        <v>#N/A</v>
      </c>
      <c r="Y5" s="46" t="e">
        <f t="array" ref="Y5">INDEX('Full Data'!$P:$P,MATCH($B5,IF('Full Data'!$G:$G=Y$2,'Full Data'!$C:$C),0))</f>
        <v>#N/A</v>
      </c>
    </row>
    <row r="6" spans="2:25">
      <c r="B6" s="46" t="str">
        <f>Summary!B6</f>
        <v>RHODES SPRING #1 SIP</v>
      </c>
      <c r="C6" s="16" t="e">
        <f t="array" ref="C6">INDEX('Full Data'!$P:$P,MATCH($B6,IF('Full Data'!$G:$G=C$2,'Full Data'!$C:$C),0))</f>
        <v>#N/A</v>
      </c>
      <c r="D6" s="16" t="e">
        <f t="array" ref="D6">INDEX('Full Data'!$P:$P,MATCH($B6,IF('Full Data'!$G:$G=D$2,'Full Data'!$C:$C),0))</f>
        <v>#N/A</v>
      </c>
      <c r="E6" s="16" t="e">
        <f t="array" ref="E6">INDEX('Full Data'!$P:$P,MATCH($B6,IF('Full Data'!$G:$G=E$2,'Full Data'!$C:$C),0))</f>
        <v>#N/A</v>
      </c>
      <c r="F6" s="16" t="e">
        <f t="array" ref="F6">INDEX('Full Data'!$P:$P,MATCH($B6,IF('Full Data'!$G:$G=F$2,'Full Data'!$C:$C),0))</f>
        <v>#N/A</v>
      </c>
      <c r="G6" s="16" t="e">
        <f t="array" ref="G6">INDEX('Full Data'!$P:$P,MATCH($B6,IF('Full Data'!$G:$G=G$2,'Full Data'!$C:$C),0))</f>
        <v>#N/A</v>
      </c>
      <c r="H6" s="16">
        <f t="array" ref="H6">INDEX('Full Data'!$P:$P,MATCH($B6,IF('Full Data'!$G:$G=H$2,'Full Data'!$C:$C),0))</f>
        <v>0.01</v>
      </c>
      <c r="I6" s="16" t="e">
        <f t="array" ref="I6">INDEX('Full Data'!$P:$P,MATCH($B6,IF('Full Data'!$G:$G=I$2,'Full Data'!$C:$C),0))</f>
        <v>#N/A</v>
      </c>
      <c r="J6" s="16" t="e">
        <f t="array" ref="J6">INDEX('Full Data'!$P:$P,MATCH($B6,IF('Full Data'!$G:$G=J$2,'Full Data'!$C:$C),0))</f>
        <v>#N/A</v>
      </c>
      <c r="K6" s="16" t="e">
        <f t="array" ref="K6">INDEX('Full Data'!$P:$P,MATCH($B6,IF('Full Data'!$G:$G=K$2,'Full Data'!$C:$C),0))</f>
        <v>#N/A</v>
      </c>
      <c r="L6" s="16" t="e">
        <f t="array" ref="L6">INDEX('Full Data'!$P:$P,MATCH($B6,IF('Full Data'!$G:$G=L$2,'Full Data'!$C:$C),0))</f>
        <v>#N/A</v>
      </c>
      <c r="M6" s="16" t="e">
        <f t="array" ref="M6">INDEX('Full Data'!$P:$P,MATCH($B6,IF('Full Data'!$G:$G=M$2,'Full Data'!$C:$C),0))</f>
        <v>#N/A</v>
      </c>
      <c r="N6" s="16" t="e">
        <f t="array" ref="N6">INDEX('Full Data'!$P:$P,MATCH($B6,IF('Full Data'!$G:$G=N$2,'Full Data'!$C:$C),0))</f>
        <v>#N/A</v>
      </c>
      <c r="O6" s="16" t="e">
        <f t="array" ref="O6">INDEX('Full Data'!$P:$P,MATCH($B6,IF('Full Data'!$G:$G=O$2,'Full Data'!$C:$C),0))</f>
        <v>#N/A</v>
      </c>
      <c r="P6" s="16" t="e">
        <f t="array" ref="P6">INDEX('Full Data'!$P:$P,MATCH($B6,IF('Full Data'!$G:$G=P$2,'Full Data'!$C:$C),0))</f>
        <v>#N/A</v>
      </c>
      <c r="Q6" s="16" t="e">
        <f t="array" ref="Q6">INDEX('Full Data'!$P:$P,MATCH($B6,IF('Full Data'!$G:$G=Q$2,'Full Data'!$C:$C),0))</f>
        <v>#N/A</v>
      </c>
      <c r="R6" s="16" t="e">
        <f t="array" ref="R6">INDEX('Full Data'!$P:$P,MATCH($B6,IF('Full Data'!$G:$G=R$2,'Full Data'!$C:$C),0))</f>
        <v>#N/A</v>
      </c>
      <c r="S6" s="16" t="e">
        <f t="array" ref="S6">INDEX('Full Data'!$P:$P,MATCH($B6,IF('Full Data'!$G:$G=S$2,'Full Data'!$C:$C),0))</f>
        <v>#N/A</v>
      </c>
      <c r="T6" s="16" t="e">
        <f t="array" ref="T6">INDEX('Full Data'!$P:$P,MATCH($B6,IF('Full Data'!$G:$G=T$2,'Full Data'!$C:$C),0))</f>
        <v>#N/A</v>
      </c>
      <c r="U6" s="16" t="e">
        <f t="array" ref="U6">INDEX('Full Data'!$P:$P,MATCH($B6,IF('Full Data'!$G:$G=U$2,'Full Data'!$C:$C),0))</f>
        <v>#N/A</v>
      </c>
      <c r="V6" s="16" t="e">
        <f t="array" ref="V6">INDEX('Full Data'!$P:$P,MATCH($B6,IF('Full Data'!$G:$G=V$2,'Full Data'!$C:$C),0))</f>
        <v>#N/A</v>
      </c>
      <c r="W6" s="46" t="e">
        <f>INDEX('Full Data'!$P:$P,MATCH($B6,IF('Full Data'!$G:$G=W$2,'Full Data'!$C:$C),0))</f>
        <v>#N/A</v>
      </c>
      <c r="X6" s="46" t="e">
        <f t="array" ref="X6">INDEX('Full Data'!$P:$P,MATCH($B6,IF('Full Data'!$G:$G=X$2,'Full Data'!$C:$C),0))</f>
        <v>#N/A</v>
      </c>
      <c r="Y6" s="46" t="e">
        <f t="array" ref="Y6">INDEX('Full Data'!$P:$P,MATCH($B6,IF('Full Data'!$G:$G=Y$2,'Full Data'!$C:$C),0))</f>
        <v>#N/A</v>
      </c>
    </row>
    <row r="7" spans="2:25">
      <c r="B7" s="46" t="str">
        <f>Summary!B7</f>
        <v>RHODES SPRING #2A SIP</v>
      </c>
      <c r="C7" s="16" t="e">
        <f t="array" ref="C7">INDEX('Full Data'!$P:$P,MATCH($B7,IF('Full Data'!$G:$G=C$2,'Full Data'!$C:$C),0))</f>
        <v>#N/A</v>
      </c>
      <c r="D7" s="16" t="e">
        <f t="array" ref="D7">INDEX('Full Data'!$P:$P,MATCH($B7,IF('Full Data'!$G:$G=D$2,'Full Data'!$C:$C),0))</f>
        <v>#N/A</v>
      </c>
      <c r="E7" s="16" t="e">
        <f t="array" ref="E7">INDEX('Full Data'!$P:$P,MATCH($B7,IF('Full Data'!$G:$G=E$2,'Full Data'!$C:$C),0))</f>
        <v>#N/A</v>
      </c>
      <c r="F7" s="16" t="e">
        <f t="array" ref="F7">INDEX('Full Data'!$P:$P,MATCH($B7,IF('Full Data'!$G:$G=F$2,'Full Data'!$C:$C),0))</f>
        <v>#N/A</v>
      </c>
      <c r="G7" s="16" t="e">
        <f t="array" ref="G7">INDEX('Full Data'!$P:$P,MATCH($B7,IF('Full Data'!$G:$G=G$2,'Full Data'!$C:$C),0))</f>
        <v>#N/A</v>
      </c>
      <c r="H7" s="16">
        <f t="array" ref="H7">INDEX('Full Data'!$P:$P,MATCH($B7,IF('Full Data'!$G:$G=H$2,'Full Data'!$C:$C),0))</f>
        <v>0.01</v>
      </c>
      <c r="I7" s="16" t="e">
        <f t="array" ref="I7">INDEX('Full Data'!$P:$P,MATCH($B7,IF('Full Data'!$G:$G=I$2,'Full Data'!$C:$C),0))</f>
        <v>#N/A</v>
      </c>
      <c r="J7" s="16" t="e">
        <f t="array" ref="J7">INDEX('Full Data'!$P:$P,MATCH($B7,IF('Full Data'!$G:$G=J$2,'Full Data'!$C:$C),0))</f>
        <v>#N/A</v>
      </c>
      <c r="K7" s="16" t="e">
        <f t="array" ref="K7">INDEX('Full Data'!$P:$P,MATCH($B7,IF('Full Data'!$G:$G=K$2,'Full Data'!$C:$C),0))</f>
        <v>#N/A</v>
      </c>
      <c r="L7" s="16" t="e">
        <f t="array" ref="L7">INDEX('Full Data'!$P:$P,MATCH($B7,IF('Full Data'!$G:$G=L$2,'Full Data'!$C:$C),0))</f>
        <v>#N/A</v>
      </c>
      <c r="M7" s="16" t="e">
        <f t="array" ref="M7">INDEX('Full Data'!$P:$P,MATCH($B7,IF('Full Data'!$G:$G=M$2,'Full Data'!$C:$C),0))</f>
        <v>#N/A</v>
      </c>
      <c r="N7" s="16" t="e">
        <f t="array" ref="N7">INDEX('Full Data'!$P:$P,MATCH($B7,IF('Full Data'!$G:$G=N$2,'Full Data'!$C:$C),0))</f>
        <v>#N/A</v>
      </c>
      <c r="O7" s="16" t="e">
        <f t="array" ref="O7">INDEX('Full Data'!$P:$P,MATCH($B7,IF('Full Data'!$G:$G=O$2,'Full Data'!$C:$C),0))</f>
        <v>#N/A</v>
      </c>
      <c r="P7" s="16" t="e">
        <f t="array" ref="P7">INDEX('Full Data'!$P:$P,MATCH($B7,IF('Full Data'!$G:$G=P$2,'Full Data'!$C:$C),0))</f>
        <v>#N/A</v>
      </c>
      <c r="Q7" s="16" t="e">
        <f t="array" ref="Q7">INDEX('Full Data'!$P:$P,MATCH($B7,IF('Full Data'!$G:$G=Q$2,'Full Data'!$C:$C),0))</f>
        <v>#N/A</v>
      </c>
      <c r="R7" s="16" t="e">
        <f t="array" ref="R7">INDEX('Full Data'!$P:$P,MATCH($B7,IF('Full Data'!$G:$G=R$2,'Full Data'!$C:$C),0))</f>
        <v>#N/A</v>
      </c>
      <c r="S7" s="16" t="e">
        <f t="array" ref="S7">INDEX('Full Data'!$P:$P,MATCH($B7,IF('Full Data'!$G:$G=S$2,'Full Data'!$C:$C),0))</f>
        <v>#N/A</v>
      </c>
      <c r="T7" s="16" t="e">
        <f t="array" ref="T7">INDEX('Full Data'!$P:$P,MATCH($B7,IF('Full Data'!$G:$G=T$2,'Full Data'!$C:$C),0))</f>
        <v>#N/A</v>
      </c>
      <c r="U7" s="16" t="e">
        <f t="array" ref="U7">INDEX('Full Data'!$P:$P,MATCH($B7,IF('Full Data'!$G:$G=U$2,'Full Data'!$C:$C),0))</f>
        <v>#N/A</v>
      </c>
      <c r="V7" s="16" t="e">
        <f t="array" ref="V7">INDEX('Full Data'!$P:$P,MATCH($B7,IF('Full Data'!$G:$G=V$2,'Full Data'!$C:$C),0))</f>
        <v>#N/A</v>
      </c>
      <c r="W7" s="46" t="e">
        <f>INDEX('Full Data'!$P:$P,MATCH($B7,IF('Full Data'!$G:$G=W$2,'Full Data'!$C:$C),0))</f>
        <v>#N/A</v>
      </c>
      <c r="X7" s="46" t="e">
        <f t="array" ref="X7">INDEX('Full Data'!$P:$P,MATCH($B7,IF('Full Data'!$G:$G=X$2,'Full Data'!$C:$C),0))</f>
        <v>#N/A</v>
      </c>
      <c r="Y7" s="46" t="e">
        <f t="array" ref="Y7">INDEX('Full Data'!$P:$P,MATCH($B7,IF('Full Data'!$G:$G=Y$2,'Full Data'!$C:$C),0))</f>
        <v>#N/A</v>
      </c>
    </row>
    <row r="8" spans="2:25">
      <c r="B8" s="46" t="str">
        <f>Summary!B8</f>
        <v>RHODES SPRING #2B SIP</v>
      </c>
      <c r="C8" s="16" t="e">
        <f t="array" ref="C8">INDEX('Full Data'!$P:$P,MATCH($B8,IF('Full Data'!$G:$G=C$2,'Full Data'!$C:$C),0))</f>
        <v>#N/A</v>
      </c>
      <c r="D8" s="16" t="e">
        <f t="array" ref="D8">INDEX('Full Data'!$P:$P,MATCH($B8,IF('Full Data'!$G:$G=D$2,'Full Data'!$C:$C),0))</f>
        <v>#N/A</v>
      </c>
      <c r="E8" s="16" t="e">
        <f t="array" ref="E8">INDEX('Full Data'!$P:$P,MATCH($B8,IF('Full Data'!$G:$G=E$2,'Full Data'!$C:$C),0))</f>
        <v>#N/A</v>
      </c>
      <c r="F8" s="16" t="e">
        <f t="array" ref="F8">INDEX('Full Data'!$P:$P,MATCH($B8,IF('Full Data'!$G:$G=F$2,'Full Data'!$C:$C),0))</f>
        <v>#N/A</v>
      </c>
      <c r="G8" s="16" t="e">
        <f t="array" ref="G8">INDEX('Full Data'!$P:$P,MATCH($B8,IF('Full Data'!$G:$G=G$2,'Full Data'!$C:$C),0))</f>
        <v>#N/A</v>
      </c>
      <c r="H8" s="16">
        <f t="array" ref="H8">INDEX('Full Data'!$P:$P,MATCH($B8,IF('Full Data'!$G:$G=H$2,'Full Data'!$C:$C),0))</f>
        <v>0.01</v>
      </c>
      <c r="I8" s="16" t="e">
        <f t="array" ref="I8">INDEX('Full Data'!$P:$P,MATCH($B8,IF('Full Data'!$G:$G=I$2,'Full Data'!$C:$C),0))</f>
        <v>#N/A</v>
      </c>
      <c r="J8" s="16" t="e">
        <f t="array" ref="J8">INDEX('Full Data'!$P:$P,MATCH($B8,IF('Full Data'!$G:$G=J$2,'Full Data'!$C:$C),0))</f>
        <v>#N/A</v>
      </c>
      <c r="K8" s="16" t="e">
        <f t="array" ref="K8">INDEX('Full Data'!$P:$P,MATCH($B8,IF('Full Data'!$G:$G=K$2,'Full Data'!$C:$C),0))</f>
        <v>#N/A</v>
      </c>
      <c r="L8" s="16" t="e">
        <f t="array" ref="L8">INDEX('Full Data'!$P:$P,MATCH($B8,IF('Full Data'!$G:$G=L$2,'Full Data'!$C:$C),0))</f>
        <v>#N/A</v>
      </c>
      <c r="M8" s="16" t="e">
        <f t="array" ref="M8">INDEX('Full Data'!$P:$P,MATCH($B8,IF('Full Data'!$G:$G=M$2,'Full Data'!$C:$C),0))</f>
        <v>#N/A</v>
      </c>
      <c r="N8" s="16" t="e">
        <f t="array" ref="N8">INDEX('Full Data'!$P:$P,MATCH($B8,IF('Full Data'!$G:$G=N$2,'Full Data'!$C:$C),0))</f>
        <v>#N/A</v>
      </c>
      <c r="O8" s="16" t="e">
        <f t="array" ref="O8">INDEX('Full Data'!$P:$P,MATCH($B8,IF('Full Data'!$G:$G=O$2,'Full Data'!$C:$C),0))</f>
        <v>#N/A</v>
      </c>
      <c r="P8" s="16" t="e">
        <f t="array" ref="P8">INDEX('Full Data'!$P:$P,MATCH($B8,IF('Full Data'!$G:$G=P$2,'Full Data'!$C:$C),0))</f>
        <v>#N/A</v>
      </c>
      <c r="Q8" s="16" t="e">
        <f t="array" ref="Q8">INDEX('Full Data'!$P:$P,MATCH($B8,IF('Full Data'!$G:$G=Q$2,'Full Data'!$C:$C),0))</f>
        <v>#N/A</v>
      </c>
      <c r="R8" s="16" t="e">
        <f t="array" ref="R8">INDEX('Full Data'!$P:$P,MATCH($B8,IF('Full Data'!$G:$G=R$2,'Full Data'!$C:$C),0))</f>
        <v>#N/A</v>
      </c>
      <c r="S8" s="16" t="e">
        <f t="array" ref="S8">INDEX('Full Data'!$P:$P,MATCH($B8,IF('Full Data'!$G:$G=S$2,'Full Data'!$C:$C),0))</f>
        <v>#N/A</v>
      </c>
      <c r="T8" s="16" t="e">
        <f t="array" ref="T8">INDEX('Full Data'!$P:$P,MATCH($B8,IF('Full Data'!$G:$G=T$2,'Full Data'!$C:$C),0))</f>
        <v>#N/A</v>
      </c>
      <c r="U8" s="16" t="e">
        <f t="array" ref="U8">INDEX('Full Data'!$P:$P,MATCH($B8,IF('Full Data'!$G:$G=U$2,'Full Data'!$C:$C),0))</f>
        <v>#N/A</v>
      </c>
      <c r="V8" s="16" t="e">
        <f t="array" ref="V8">INDEX('Full Data'!$P:$P,MATCH($B8,IF('Full Data'!$G:$G=V$2,'Full Data'!$C:$C),0))</f>
        <v>#N/A</v>
      </c>
      <c r="W8" s="46" t="e">
        <f>INDEX('Full Data'!$P:$P,MATCH($B8,IF('Full Data'!$G:$G=W$2,'Full Data'!$C:$C),0))</f>
        <v>#N/A</v>
      </c>
      <c r="X8" s="46" t="e">
        <f t="array" ref="X8">INDEX('Full Data'!$P:$P,MATCH($B8,IF('Full Data'!$G:$G=X$2,'Full Data'!$C:$C),0))</f>
        <v>#N/A</v>
      </c>
      <c r="Y8" s="46" t="e">
        <f t="array" ref="Y8">INDEX('Full Data'!$P:$P,MATCH($B8,IF('Full Data'!$G:$G=Y$2,'Full Data'!$C:$C),0))</f>
        <v>#N/A</v>
      </c>
    </row>
    <row r="9" spans="2:25">
      <c r="B9" s="46" t="str">
        <f>Summary!B9</f>
        <v>RHODES SPRING #4 SIP</v>
      </c>
      <c r="C9" s="16" t="e">
        <f t="array" ref="C9">INDEX('Full Data'!$P:$P,MATCH($B9,IF('Full Data'!$G:$G=C$2,'Full Data'!$C:$C),0))</f>
        <v>#N/A</v>
      </c>
      <c r="D9" s="16" t="e">
        <f t="array" ref="D9">INDEX('Full Data'!$P:$P,MATCH($B9,IF('Full Data'!$G:$G=D$2,'Full Data'!$C:$C),0))</f>
        <v>#N/A</v>
      </c>
      <c r="E9" s="16" t="e">
        <f t="array" ref="E9">INDEX('Full Data'!$P:$P,MATCH($B9,IF('Full Data'!$G:$G=E$2,'Full Data'!$C:$C),0))</f>
        <v>#N/A</v>
      </c>
      <c r="F9" s="16" t="e">
        <f t="array" ref="F9">INDEX('Full Data'!$P:$P,MATCH($B9,IF('Full Data'!$G:$G=F$2,'Full Data'!$C:$C),0))</f>
        <v>#N/A</v>
      </c>
      <c r="G9" s="16" t="e">
        <f t="array" ref="G9">INDEX('Full Data'!$P:$P,MATCH($B9,IF('Full Data'!$G:$G=G$2,'Full Data'!$C:$C),0))</f>
        <v>#N/A</v>
      </c>
      <c r="H9" s="16">
        <f t="array" ref="H9">INDEX('Full Data'!$P:$P,MATCH($B9,IF('Full Data'!$G:$G=H$2,'Full Data'!$C:$C),0))</f>
        <v>0.01</v>
      </c>
      <c r="I9" s="16" t="e">
        <f t="array" ref="I9">INDEX('Full Data'!$P:$P,MATCH($B9,IF('Full Data'!$G:$G=I$2,'Full Data'!$C:$C),0))</f>
        <v>#N/A</v>
      </c>
      <c r="J9" s="16" t="e">
        <f t="array" ref="J9">INDEX('Full Data'!$P:$P,MATCH($B9,IF('Full Data'!$G:$G=J$2,'Full Data'!$C:$C),0))</f>
        <v>#N/A</v>
      </c>
      <c r="K9" s="16" t="e">
        <f t="array" ref="K9">INDEX('Full Data'!$P:$P,MATCH($B9,IF('Full Data'!$G:$G=K$2,'Full Data'!$C:$C),0))</f>
        <v>#N/A</v>
      </c>
      <c r="L9" s="16" t="e">
        <f t="array" ref="L9">INDEX('Full Data'!$P:$P,MATCH($B9,IF('Full Data'!$G:$G=L$2,'Full Data'!$C:$C),0))</f>
        <v>#N/A</v>
      </c>
      <c r="M9" s="16" t="e">
        <f t="array" ref="M9">INDEX('Full Data'!$P:$P,MATCH($B9,IF('Full Data'!$G:$G=M$2,'Full Data'!$C:$C),0))</f>
        <v>#N/A</v>
      </c>
      <c r="N9" s="16" t="e">
        <f t="array" ref="N9">INDEX('Full Data'!$P:$P,MATCH($B9,IF('Full Data'!$G:$G=N$2,'Full Data'!$C:$C),0))</f>
        <v>#N/A</v>
      </c>
      <c r="O9" s="16" t="e">
        <f t="array" ref="O9">INDEX('Full Data'!$P:$P,MATCH($B9,IF('Full Data'!$G:$G=O$2,'Full Data'!$C:$C),0))</f>
        <v>#N/A</v>
      </c>
      <c r="P9" s="16" t="e">
        <f t="array" ref="P9">INDEX('Full Data'!$P:$P,MATCH($B9,IF('Full Data'!$G:$G=P$2,'Full Data'!$C:$C),0))</f>
        <v>#N/A</v>
      </c>
      <c r="Q9" s="16" t="e">
        <f t="array" ref="Q9">INDEX('Full Data'!$P:$P,MATCH($B9,IF('Full Data'!$G:$G=Q$2,'Full Data'!$C:$C),0))</f>
        <v>#N/A</v>
      </c>
      <c r="R9" s="16" t="e">
        <f t="array" ref="R9">INDEX('Full Data'!$P:$P,MATCH($B9,IF('Full Data'!$G:$G=R$2,'Full Data'!$C:$C),0))</f>
        <v>#N/A</v>
      </c>
      <c r="S9" s="16" t="e">
        <f t="array" ref="S9">INDEX('Full Data'!$P:$P,MATCH($B9,IF('Full Data'!$G:$G=S$2,'Full Data'!$C:$C),0))</f>
        <v>#N/A</v>
      </c>
      <c r="T9" s="16" t="e">
        <f t="array" ref="T9">INDEX('Full Data'!$P:$P,MATCH($B9,IF('Full Data'!$G:$G=T$2,'Full Data'!$C:$C),0))</f>
        <v>#N/A</v>
      </c>
      <c r="U9" s="16" t="e">
        <f t="array" ref="U9">INDEX('Full Data'!$P:$P,MATCH($B9,IF('Full Data'!$G:$G=U$2,'Full Data'!$C:$C),0))</f>
        <v>#N/A</v>
      </c>
      <c r="V9" s="16" t="e">
        <f t="array" ref="V9">INDEX('Full Data'!$P:$P,MATCH($B9,IF('Full Data'!$G:$G=V$2,'Full Data'!$C:$C),0))</f>
        <v>#N/A</v>
      </c>
      <c r="W9" s="46" t="e">
        <f>INDEX('Full Data'!$P:$P,MATCH($B9,IF('Full Data'!$G:$G=W$2,'Full Data'!$C:$C),0))</f>
        <v>#N/A</v>
      </c>
      <c r="X9" s="46" t="e">
        <f t="array" ref="X9">INDEX('Full Data'!$P:$P,MATCH($B9,IF('Full Data'!$G:$G=X$2,'Full Data'!$C:$C),0))</f>
        <v>#N/A</v>
      </c>
      <c r="Y9" s="46" t="e">
        <f t="array" ref="Y9">INDEX('Full Data'!$P:$P,MATCH($B9,IF('Full Data'!$G:$G=Y$2,'Full Data'!$C:$C),0))</f>
        <v>#N/A</v>
      </c>
    </row>
    <row r="10" spans="2:25">
      <c r="B10" s="46">
        <f>Summary!B10</f>
        <v>0</v>
      </c>
      <c r="C10" s="16" t="e">
        <f t="array" ref="C10">INDEX('Full Data'!$P:$P,MATCH($B10,IF('Full Data'!$G:$G=C$2,'Full Data'!$C:$C),0))</f>
        <v>#N/A</v>
      </c>
      <c r="D10" s="16" t="e">
        <f t="array" ref="D10">INDEX('Full Data'!$P:$P,MATCH($B10,IF('Full Data'!$G:$G=D$2,'Full Data'!$C:$C),0))</f>
        <v>#N/A</v>
      </c>
      <c r="E10" s="16" t="e">
        <f t="array" ref="E10">INDEX('Full Data'!$P:$P,MATCH($B10,IF('Full Data'!$G:$G=E$2,'Full Data'!$C:$C),0))</f>
        <v>#N/A</v>
      </c>
      <c r="F10" s="16" t="e">
        <f t="array" ref="F10">INDEX('Full Data'!$P:$P,MATCH($B10,IF('Full Data'!$G:$G=F$2,'Full Data'!$C:$C),0))</f>
        <v>#N/A</v>
      </c>
      <c r="G10" s="16" t="e">
        <f t="array" ref="G10">INDEX('Full Data'!$P:$P,MATCH($B10,IF('Full Data'!$G:$G=G$2,'Full Data'!$C:$C),0))</f>
        <v>#N/A</v>
      </c>
      <c r="H10" s="16" t="e">
        <f t="array" ref="H10">INDEX('Full Data'!$P:$P,MATCH($B10,IF('Full Data'!$G:$G=H$2,'Full Data'!$C:$C),0))</f>
        <v>#N/A</v>
      </c>
      <c r="I10" s="16" t="e">
        <f t="array" ref="I10">INDEX('Full Data'!$P:$P,MATCH($B10,IF('Full Data'!$G:$G=I$2,'Full Data'!$C:$C),0))</f>
        <v>#N/A</v>
      </c>
      <c r="J10" s="16" t="e">
        <f t="array" ref="J10">INDEX('Full Data'!$P:$P,MATCH($B10,IF('Full Data'!$G:$G=J$2,'Full Data'!$C:$C),0))</f>
        <v>#N/A</v>
      </c>
      <c r="K10" s="16" t="e">
        <f t="array" ref="K10">INDEX('Full Data'!$P:$P,MATCH($B10,IF('Full Data'!$G:$G=K$2,'Full Data'!$C:$C),0))</f>
        <v>#N/A</v>
      </c>
      <c r="L10" s="16" t="e">
        <f t="array" ref="L10">INDEX('Full Data'!$P:$P,MATCH($B10,IF('Full Data'!$G:$G=L$2,'Full Data'!$C:$C),0))</f>
        <v>#N/A</v>
      </c>
      <c r="M10" s="16" t="e">
        <f t="array" ref="M10">INDEX('Full Data'!$P:$P,MATCH($B10,IF('Full Data'!$G:$G=M$2,'Full Data'!$C:$C),0))</f>
        <v>#N/A</v>
      </c>
      <c r="N10" s="16" t="e">
        <f t="array" ref="N10">INDEX('Full Data'!$P:$P,MATCH($B10,IF('Full Data'!$G:$G=N$2,'Full Data'!$C:$C),0))</f>
        <v>#N/A</v>
      </c>
      <c r="O10" s="16" t="e">
        <f t="array" ref="O10">INDEX('Full Data'!$P:$P,MATCH($B10,IF('Full Data'!$G:$G=O$2,'Full Data'!$C:$C),0))</f>
        <v>#N/A</v>
      </c>
      <c r="P10" s="16" t="e">
        <f t="array" ref="P10">INDEX('Full Data'!$P:$P,MATCH($B10,IF('Full Data'!$G:$G=P$2,'Full Data'!$C:$C),0))</f>
        <v>#N/A</v>
      </c>
      <c r="Q10" s="16" t="e">
        <f t="array" ref="Q10">INDEX('Full Data'!$P:$P,MATCH($B10,IF('Full Data'!$G:$G=Q$2,'Full Data'!$C:$C),0))</f>
        <v>#N/A</v>
      </c>
      <c r="R10" s="16" t="e">
        <f t="array" ref="R10">INDEX('Full Data'!$P:$P,MATCH($B10,IF('Full Data'!$G:$G=R$2,'Full Data'!$C:$C),0))</f>
        <v>#N/A</v>
      </c>
      <c r="S10" s="16" t="e">
        <f t="array" ref="S10">INDEX('Full Data'!$P:$P,MATCH($B10,IF('Full Data'!$G:$G=S$2,'Full Data'!$C:$C),0))</f>
        <v>#N/A</v>
      </c>
      <c r="T10" s="16" t="e">
        <f t="array" ref="T10">INDEX('Full Data'!$P:$P,MATCH($B10,IF('Full Data'!$G:$G=T$2,'Full Data'!$C:$C),0))</f>
        <v>#N/A</v>
      </c>
      <c r="U10" s="16" t="e">
        <f t="array" ref="U10">INDEX('Full Data'!$P:$P,MATCH($B10,IF('Full Data'!$G:$G=U$2,'Full Data'!$C:$C),0))</f>
        <v>#N/A</v>
      </c>
      <c r="V10" s="16" t="e">
        <f t="array" ref="V10">INDEX('Full Data'!$P:$P,MATCH($B10,IF('Full Data'!$G:$G=V$2,'Full Data'!$C:$C),0))</f>
        <v>#N/A</v>
      </c>
      <c r="W10" s="46" t="e">
        <f>INDEX('Full Data'!$P:$P,MATCH($B10,IF('Full Data'!$G:$G=W$2,'Full Data'!$C:$C),0))</f>
        <v>#N/A</v>
      </c>
      <c r="X10" s="46" t="e">
        <f t="array" ref="X10">INDEX('Full Data'!$P:$P,MATCH($B10,IF('Full Data'!$G:$G=X$2,'Full Data'!$C:$C),0))</f>
        <v>#N/A</v>
      </c>
      <c r="Y10" s="46" t="e">
        <f t="array" ref="Y10">INDEX('Full Data'!$P:$P,MATCH($B10,IF('Full Data'!$G:$G=Y$2,'Full Data'!$C:$C),0))</f>
        <v>#N/A</v>
      </c>
    </row>
    <row r="11" spans="2:25">
      <c r="B11" s="46">
        <f>Summary!B11</f>
        <v>0</v>
      </c>
      <c r="C11" s="16" t="e">
        <f t="array" ref="C11">INDEX('Full Data'!$P:$P,MATCH($B11,IF('Full Data'!$G:$G=C$2,'Full Data'!$C:$C),0))</f>
        <v>#N/A</v>
      </c>
      <c r="D11" s="16" t="e">
        <f t="array" ref="D11">INDEX('Full Data'!$P:$P,MATCH($B11,IF('Full Data'!$G:$G=D$2,'Full Data'!$C:$C),0))</f>
        <v>#N/A</v>
      </c>
      <c r="E11" s="16" t="e">
        <f t="array" ref="E11">INDEX('Full Data'!$P:$P,MATCH($B11,IF('Full Data'!$G:$G=E$2,'Full Data'!$C:$C),0))</f>
        <v>#N/A</v>
      </c>
      <c r="F11" s="16" t="e">
        <f t="array" ref="F11">INDEX('Full Data'!$P:$P,MATCH($B11,IF('Full Data'!$G:$G=F$2,'Full Data'!$C:$C),0))</f>
        <v>#N/A</v>
      </c>
      <c r="G11" s="16" t="e">
        <f t="array" ref="G11">INDEX('Full Data'!$P:$P,MATCH($B11,IF('Full Data'!$G:$G=G$2,'Full Data'!$C:$C),0))</f>
        <v>#N/A</v>
      </c>
      <c r="H11" s="16" t="e">
        <f t="array" ref="H11">INDEX('Full Data'!$P:$P,MATCH($B11,IF('Full Data'!$G:$G=H$2,'Full Data'!$C:$C),0))</f>
        <v>#N/A</v>
      </c>
      <c r="I11" s="16" t="e">
        <f t="array" ref="I11">INDEX('Full Data'!$P:$P,MATCH($B11,IF('Full Data'!$G:$G=I$2,'Full Data'!$C:$C),0))</f>
        <v>#N/A</v>
      </c>
      <c r="J11" s="16" t="e">
        <f t="array" ref="J11">INDEX('Full Data'!$P:$P,MATCH($B11,IF('Full Data'!$G:$G=J$2,'Full Data'!$C:$C),0))</f>
        <v>#N/A</v>
      </c>
      <c r="K11" s="16" t="e">
        <f t="array" ref="K11">INDEX('Full Data'!$P:$P,MATCH($B11,IF('Full Data'!$G:$G=K$2,'Full Data'!$C:$C),0))</f>
        <v>#N/A</v>
      </c>
      <c r="L11" s="16" t="e">
        <f t="array" ref="L11">INDEX('Full Data'!$P:$P,MATCH($B11,IF('Full Data'!$G:$G=L$2,'Full Data'!$C:$C),0))</f>
        <v>#N/A</v>
      </c>
      <c r="M11" s="16" t="e">
        <f t="array" ref="M11">INDEX('Full Data'!$P:$P,MATCH($B11,IF('Full Data'!$G:$G=M$2,'Full Data'!$C:$C),0))</f>
        <v>#N/A</v>
      </c>
      <c r="N11" s="16" t="e">
        <f t="array" ref="N11">INDEX('Full Data'!$P:$P,MATCH($B11,IF('Full Data'!$G:$G=N$2,'Full Data'!$C:$C),0))</f>
        <v>#N/A</v>
      </c>
      <c r="O11" s="16" t="e">
        <f t="array" ref="O11">INDEX('Full Data'!$P:$P,MATCH($B11,IF('Full Data'!$G:$G=O$2,'Full Data'!$C:$C),0))</f>
        <v>#N/A</v>
      </c>
      <c r="P11" s="16" t="e">
        <f t="array" ref="P11">INDEX('Full Data'!$P:$P,MATCH($B11,IF('Full Data'!$G:$G=P$2,'Full Data'!$C:$C),0))</f>
        <v>#N/A</v>
      </c>
      <c r="Q11" s="16" t="e">
        <f t="array" ref="Q11">INDEX('Full Data'!$P:$P,MATCH($B11,IF('Full Data'!$G:$G=Q$2,'Full Data'!$C:$C),0))</f>
        <v>#N/A</v>
      </c>
      <c r="R11" s="16" t="e">
        <f t="array" ref="R11">INDEX('Full Data'!$P:$P,MATCH($B11,IF('Full Data'!$G:$G=R$2,'Full Data'!$C:$C),0))</f>
        <v>#N/A</v>
      </c>
      <c r="S11" s="16" t="e">
        <f t="array" ref="S11">INDEX('Full Data'!$P:$P,MATCH($B11,IF('Full Data'!$G:$G=S$2,'Full Data'!$C:$C),0))</f>
        <v>#N/A</v>
      </c>
      <c r="T11" s="16" t="e">
        <f t="array" ref="T11">INDEX('Full Data'!$P:$P,MATCH($B11,IF('Full Data'!$G:$G=T$2,'Full Data'!$C:$C),0))</f>
        <v>#N/A</v>
      </c>
      <c r="U11" s="16" t="e">
        <f t="array" ref="U11">INDEX('Full Data'!$P:$P,MATCH($B11,IF('Full Data'!$G:$G=U$2,'Full Data'!$C:$C),0))</f>
        <v>#N/A</v>
      </c>
      <c r="V11" s="16" t="e">
        <f t="array" ref="V11">INDEX('Full Data'!$P:$P,MATCH($B11,IF('Full Data'!$G:$G=V$2,'Full Data'!$C:$C),0))</f>
        <v>#N/A</v>
      </c>
      <c r="W11" s="46" t="e">
        <f>INDEX('Full Data'!$P:$P,MATCH($B11,IF('Full Data'!$G:$G=W$2,'Full Data'!$C:$C),0))</f>
        <v>#N/A</v>
      </c>
      <c r="X11" s="46" t="e">
        <f t="array" ref="X11">INDEX('Full Data'!$P:$P,MATCH($B11,IF('Full Data'!$G:$G=X$2,'Full Data'!$C:$C),0))</f>
        <v>#N/A</v>
      </c>
      <c r="Y11" s="46" t="e">
        <f t="array" ref="Y11">INDEX('Full Data'!$P:$P,MATCH($B11,IF('Full Data'!$G:$G=Y$2,'Full Data'!$C:$C),0))</f>
        <v>#N/A</v>
      </c>
    </row>
    <row r="12" spans="2:25">
      <c r="B12" s="46">
        <f>Summary!B12</f>
        <v>0</v>
      </c>
      <c r="C12" s="16" t="e">
        <f t="array" ref="C12">INDEX('Full Data'!$P:$P,MATCH($B12,IF('Full Data'!$G:$G=C$2,'Full Data'!$C:$C),0))</f>
        <v>#N/A</v>
      </c>
      <c r="D12" s="16" t="e">
        <f t="array" ref="D12">INDEX('Full Data'!$P:$P,MATCH($B12,IF('Full Data'!$G:$G=D$2,'Full Data'!$C:$C),0))</f>
        <v>#N/A</v>
      </c>
      <c r="E12" s="16" t="e">
        <f t="array" ref="E12">INDEX('Full Data'!$P:$P,MATCH($B12,IF('Full Data'!$G:$G=E$2,'Full Data'!$C:$C),0))</f>
        <v>#N/A</v>
      </c>
      <c r="F12" s="16" t="e">
        <f t="array" ref="F12">INDEX('Full Data'!$P:$P,MATCH($B12,IF('Full Data'!$G:$G=F$2,'Full Data'!$C:$C),0))</f>
        <v>#N/A</v>
      </c>
      <c r="G12" s="16" t="e">
        <f t="array" ref="G12">INDEX('Full Data'!$P:$P,MATCH($B12,IF('Full Data'!$G:$G=G$2,'Full Data'!$C:$C),0))</f>
        <v>#N/A</v>
      </c>
      <c r="H12" s="16" t="e">
        <f t="array" ref="H12">INDEX('Full Data'!$P:$P,MATCH($B12,IF('Full Data'!$G:$G=H$2,'Full Data'!$C:$C),0))</f>
        <v>#N/A</v>
      </c>
      <c r="I12" s="16" t="e">
        <f t="array" ref="I12">INDEX('Full Data'!$P:$P,MATCH($B12,IF('Full Data'!$G:$G=I$2,'Full Data'!$C:$C),0))</f>
        <v>#N/A</v>
      </c>
      <c r="J12" s="16" t="e">
        <f t="array" ref="J12">INDEX('Full Data'!$P:$P,MATCH($B12,IF('Full Data'!$G:$G=J$2,'Full Data'!$C:$C),0))</f>
        <v>#N/A</v>
      </c>
      <c r="K12" s="16" t="e">
        <f t="array" ref="K12">INDEX('Full Data'!$P:$P,MATCH($B12,IF('Full Data'!$G:$G=K$2,'Full Data'!$C:$C),0))</f>
        <v>#N/A</v>
      </c>
      <c r="L12" s="16" t="e">
        <f t="array" ref="L12">INDEX('Full Data'!$P:$P,MATCH($B12,IF('Full Data'!$G:$G=L$2,'Full Data'!$C:$C),0))</f>
        <v>#N/A</v>
      </c>
      <c r="M12" s="16" t="e">
        <f t="array" ref="M12">INDEX('Full Data'!$P:$P,MATCH($B12,IF('Full Data'!$G:$G=M$2,'Full Data'!$C:$C),0))</f>
        <v>#N/A</v>
      </c>
      <c r="N12" s="16" t="e">
        <f t="array" ref="N12">INDEX('Full Data'!$P:$P,MATCH($B12,IF('Full Data'!$G:$G=N$2,'Full Data'!$C:$C),0))</f>
        <v>#N/A</v>
      </c>
      <c r="O12" s="16" t="e">
        <f t="array" ref="O12">INDEX('Full Data'!$P:$P,MATCH($B12,IF('Full Data'!$G:$G=O$2,'Full Data'!$C:$C),0))</f>
        <v>#N/A</v>
      </c>
      <c r="P12" s="16" t="e">
        <f t="array" ref="P12">INDEX('Full Data'!$P:$P,MATCH($B12,IF('Full Data'!$G:$G=P$2,'Full Data'!$C:$C),0))</f>
        <v>#N/A</v>
      </c>
      <c r="Q12" s="16" t="e">
        <f t="array" ref="Q12">INDEX('Full Data'!$P:$P,MATCH($B12,IF('Full Data'!$G:$G=Q$2,'Full Data'!$C:$C),0))</f>
        <v>#N/A</v>
      </c>
      <c r="R12" s="16" t="e">
        <f t="array" ref="R12">INDEX('Full Data'!$P:$P,MATCH($B12,IF('Full Data'!$G:$G=R$2,'Full Data'!$C:$C),0))</f>
        <v>#N/A</v>
      </c>
      <c r="S12" s="16" t="e">
        <f t="array" ref="S12">INDEX('Full Data'!$P:$P,MATCH($B12,IF('Full Data'!$G:$G=S$2,'Full Data'!$C:$C),0))</f>
        <v>#N/A</v>
      </c>
      <c r="T12" s="16" t="e">
        <f t="array" ref="T12">INDEX('Full Data'!$P:$P,MATCH($B12,IF('Full Data'!$G:$G=T$2,'Full Data'!$C:$C),0))</f>
        <v>#N/A</v>
      </c>
      <c r="U12" s="16" t="e">
        <f t="array" ref="U12">INDEX('Full Data'!$P:$P,MATCH($B12,IF('Full Data'!$G:$G=U$2,'Full Data'!$C:$C),0))</f>
        <v>#N/A</v>
      </c>
      <c r="V12" s="16" t="e">
        <f t="array" ref="V12">INDEX('Full Data'!$P:$P,MATCH($B12,IF('Full Data'!$G:$G=V$2,'Full Data'!$C:$C),0))</f>
        <v>#N/A</v>
      </c>
      <c r="W12" s="46" t="e">
        <f>INDEX('Full Data'!$P:$P,MATCH($B12,IF('Full Data'!$G:$G=W$2,'Full Data'!$C:$C),0))</f>
        <v>#N/A</v>
      </c>
      <c r="X12" s="46" t="e">
        <f t="array" ref="X12">INDEX('Full Data'!$P:$P,MATCH($B12,IF('Full Data'!$G:$G=X$2,'Full Data'!$C:$C),0))</f>
        <v>#N/A</v>
      </c>
      <c r="Y12" s="46" t="e">
        <f t="array" ref="Y12">INDEX('Full Data'!$P:$P,MATCH($B12,IF('Full Data'!$G:$G=Y$2,'Full Data'!$C:$C),0))</f>
        <v>#N/A</v>
      </c>
    </row>
    <row r="13" spans="2:25">
      <c r="B13" s="46">
        <f>Summary!B13</f>
        <v>0</v>
      </c>
      <c r="C13" s="16" t="e">
        <f t="array" ref="C13">INDEX('Full Data'!$P:$P,MATCH($B13,IF('Full Data'!$G:$G=C$2,'Full Data'!$C:$C),0))</f>
        <v>#N/A</v>
      </c>
      <c r="D13" s="16" t="e">
        <f t="array" ref="D13">INDEX('Full Data'!$P:$P,MATCH($B13,IF('Full Data'!$G:$G=D$2,'Full Data'!$C:$C),0))</f>
        <v>#N/A</v>
      </c>
      <c r="E13" s="16" t="e">
        <f t="array" ref="E13">INDEX('Full Data'!$P:$P,MATCH($B13,IF('Full Data'!$G:$G=E$2,'Full Data'!$C:$C),0))</f>
        <v>#N/A</v>
      </c>
      <c r="F13" s="16" t="e">
        <f t="array" ref="F13">INDEX('Full Data'!$P:$P,MATCH($B13,IF('Full Data'!$G:$G=F$2,'Full Data'!$C:$C),0))</f>
        <v>#N/A</v>
      </c>
      <c r="G13" s="16" t="e">
        <f t="array" ref="G13">INDEX('Full Data'!$P:$P,MATCH($B13,IF('Full Data'!$G:$G=G$2,'Full Data'!$C:$C),0))</f>
        <v>#N/A</v>
      </c>
      <c r="H13" s="16" t="e">
        <f t="array" ref="H13">INDEX('Full Data'!$P:$P,MATCH($B13,IF('Full Data'!$G:$G=H$2,'Full Data'!$C:$C),0))</f>
        <v>#N/A</v>
      </c>
      <c r="I13" s="16" t="e">
        <f t="array" ref="I13">INDEX('Full Data'!$P:$P,MATCH($B13,IF('Full Data'!$G:$G=I$2,'Full Data'!$C:$C),0))</f>
        <v>#N/A</v>
      </c>
      <c r="J13" s="16" t="e">
        <f t="array" ref="J13">INDEX('Full Data'!$P:$P,MATCH($B13,IF('Full Data'!$G:$G=J$2,'Full Data'!$C:$C),0))</f>
        <v>#N/A</v>
      </c>
      <c r="K13" s="16" t="e">
        <f t="array" ref="K13">INDEX('Full Data'!$P:$P,MATCH($B13,IF('Full Data'!$G:$G=K$2,'Full Data'!$C:$C),0))</f>
        <v>#N/A</v>
      </c>
      <c r="L13" s="16" t="e">
        <f t="array" ref="L13">INDEX('Full Data'!$P:$P,MATCH($B13,IF('Full Data'!$G:$G=L$2,'Full Data'!$C:$C),0))</f>
        <v>#N/A</v>
      </c>
      <c r="M13" s="16" t="e">
        <f t="array" ref="M13">INDEX('Full Data'!$P:$P,MATCH($B13,IF('Full Data'!$G:$G=M$2,'Full Data'!$C:$C),0))</f>
        <v>#N/A</v>
      </c>
      <c r="N13" s="16" t="e">
        <f t="array" ref="N13">INDEX('Full Data'!$P:$P,MATCH($B13,IF('Full Data'!$G:$G=N$2,'Full Data'!$C:$C),0))</f>
        <v>#N/A</v>
      </c>
      <c r="O13" s="16" t="e">
        <f t="array" ref="O13">INDEX('Full Data'!$P:$P,MATCH($B13,IF('Full Data'!$G:$G=O$2,'Full Data'!$C:$C),0))</f>
        <v>#N/A</v>
      </c>
      <c r="P13" s="16" t="e">
        <f t="array" ref="P13">INDEX('Full Data'!$P:$P,MATCH($B13,IF('Full Data'!$G:$G=P$2,'Full Data'!$C:$C),0))</f>
        <v>#N/A</v>
      </c>
      <c r="Q13" s="16" t="e">
        <f t="array" ref="Q13">INDEX('Full Data'!$P:$P,MATCH($B13,IF('Full Data'!$G:$G=Q$2,'Full Data'!$C:$C),0))</f>
        <v>#N/A</v>
      </c>
      <c r="R13" s="16" t="e">
        <f t="array" ref="R13">INDEX('Full Data'!$P:$P,MATCH($B13,IF('Full Data'!$G:$G=R$2,'Full Data'!$C:$C),0))</f>
        <v>#N/A</v>
      </c>
      <c r="S13" s="16" t="e">
        <f t="array" ref="S13">INDEX('Full Data'!$P:$P,MATCH($B13,IF('Full Data'!$G:$G=S$2,'Full Data'!$C:$C),0))</f>
        <v>#N/A</v>
      </c>
      <c r="T13" s="16" t="e">
        <f t="array" ref="T13">INDEX('Full Data'!$P:$P,MATCH($B13,IF('Full Data'!$G:$G=T$2,'Full Data'!$C:$C),0))</f>
        <v>#N/A</v>
      </c>
      <c r="U13" s="16" t="e">
        <f t="array" ref="U13">INDEX('Full Data'!$P:$P,MATCH($B13,IF('Full Data'!$G:$G=U$2,'Full Data'!$C:$C),0))</f>
        <v>#N/A</v>
      </c>
      <c r="V13" s="16" t="e">
        <f t="array" ref="V13">INDEX('Full Data'!$P:$P,MATCH($B13,IF('Full Data'!$G:$G=V$2,'Full Data'!$C:$C),0))</f>
        <v>#N/A</v>
      </c>
      <c r="W13" s="46" t="e">
        <f>INDEX('Full Data'!$P:$P,MATCH($B13,IF('Full Data'!$G:$G=W$2,'Full Data'!$C:$C),0))</f>
        <v>#N/A</v>
      </c>
      <c r="X13" s="46" t="e">
        <f t="array" ref="X13">INDEX('Full Data'!$P:$P,MATCH($B13,IF('Full Data'!$G:$G=X$2,'Full Data'!$C:$C),0))</f>
        <v>#N/A</v>
      </c>
      <c r="Y13" s="46" t="e">
        <f t="array" ref="Y13">INDEX('Full Data'!$P:$P,MATCH($B13,IF('Full Data'!$G:$G=Y$2,'Full Data'!$C:$C),0))</f>
        <v>#N/A</v>
      </c>
    </row>
    <row r="14" spans="2:25">
      <c r="B14" s="46">
        <f>Summary!B14</f>
        <v>0</v>
      </c>
      <c r="C14" s="16" t="e">
        <f t="array" ref="C14">INDEX('Full Data'!$P:$P,MATCH($B14,IF('Full Data'!$G:$G=C$2,'Full Data'!$C:$C),0))</f>
        <v>#N/A</v>
      </c>
      <c r="D14" s="16" t="e">
        <f t="array" ref="D14">INDEX('Full Data'!$P:$P,MATCH($B14,IF('Full Data'!$G:$G=D$2,'Full Data'!$C:$C),0))</f>
        <v>#N/A</v>
      </c>
      <c r="E14" s="16" t="e">
        <f t="array" ref="E14">INDEX('Full Data'!$P:$P,MATCH($B14,IF('Full Data'!$G:$G=E$2,'Full Data'!$C:$C),0))</f>
        <v>#N/A</v>
      </c>
      <c r="F14" s="16" t="e">
        <f t="array" ref="F14">INDEX('Full Data'!$P:$P,MATCH($B14,IF('Full Data'!$G:$G=F$2,'Full Data'!$C:$C),0))</f>
        <v>#N/A</v>
      </c>
      <c r="G14" s="16" t="e">
        <f t="array" ref="G14">INDEX('Full Data'!$P:$P,MATCH($B14,IF('Full Data'!$G:$G=G$2,'Full Data'!$C:$C),0))</f>
        <v>#N/A</v>
      </c>
      <c r="H14" s="16" t="e">
        <f t="array" ref="H14">INDEX('Full Data'!$P:$P,MATCH($B14,IF('Full Data'!$G:$G=H$2,'Full Data'!$C:$C),0))</f>
        <v>#N/A</v>
      </c>
      <c r="I14" s="16" t="e">
        <f t="array" ref="I14">INDEX('Full Data'!$P:$P,MATCH($B14,IF('Full Data'!$G:$G=I$2,'Full Data'!$C:$C),0))</f>
        <v>#N/A</v>
      </c>
      <c r="J14" s="16" t="e">
        <f t="array" ref="J14">INDEX('Full Data'!$P:$P,MATCH($B14,IF('Full Data'!$G:$G=J$2,'Full Data'!$C:$C),0))</f>
        <v>#N/A</v>
      </c>
      <c r="K14" s="16" t="e">
        <f t="array" ref="K14">INDEX('Full Data'!$P:$P,MATCH($B14,IF('Full Data'!$G:$G=K$2,'Full Data'!$C:$C),0))</f>
        <v>#N/A</v>
      </c>
      <c r="L14" s="16" t="e">
        <f t="array" ref="L14">INDEX('Full Data'!$P:$P,MATCH($B14,IF('Full Data'!$G:$G=L$2,'Full Data'!$C:$C),0))</f>
        <v>#N/A</v>
      </c>
      <c r="M14" s="16" t="e">
        <f t="array" ref="M14">INDEX('Full Data'!$P:$P,MATCH($B14,IF('Full Data'!$G:$G=M$2,'Full Data'!$C:$C),0))</f>
        <v>#N/A</v>
      </c>
      <c r="N14" s="16" t="e">
        <f t="array" ref="N14">INDEX('Full Data'!$P:$P,MATCH($B14,IF('Full Data'!$G:$G=N$2,'Full Data'!$C:$C),0))</f>
        <v>#N/A</v>
      </c>
      <c r="O14" s="16" t="e">
        <f t="array" ref="O14">INDEX('Full Data'!$P:$P,MATCH($B14,IF('Full Data'!$G:$G=O$2,'Full Data'!$C:$C),0))</f>
        <v>#N/A</v>
      </c>
      <c r="P14" s="16" t="e">
        <f t="array" ref="P14">INDEX('Full Data'!$P:$P,MATCH($B14,IF('Full Data'!$G:$G=P$2,'Full Data'!$C:$C),0))</f>
        <v>#N/A</v>
      </c>
      <c r="Q14" s="16" t="e">
        <f t="array" ref="Q14">INDEX('Full Data'!$P:$P,MATCH($B14,IF('Full Data'!$G:$G=Q$2,'Full Data'!$C:$C),0))</f>
        <v>#N/A</v>
      </c>
      <c r="R14" s="16" t="e">
        <f t="array" ref="R14">INDEX('Full Data'!$P:$P,MATCH($B14,IF('Full Data'!$G:$G=R$2,'Full Data'!$C:$C),0))</f>
        <v>#N/A</v>
      </c>
      <c r="S14" s="16" t="e">
        <f t="array" ref="S14">INDEX('Full Data'!$P:$P,MATCH($B14,IF('Full Data'!$G:$G=S$2,'Full Data'!$C:$C),0))</f>
        <v>#N/A</v>
      </c>
      <c r="T14" s="16" t="e">
        <f t="array" ref="T14">INDEX('Full Data'!$P:$P,MATCH($B14,IF('Full Data'!$G:$G=T$2,'Full Data'!$C:$C),0))</f>
        <v>#N/A</v>
      </c>
      <c r="U14" s="16" t="e">
        <f t="array" ref="U14">INDEX('Full Data'!$P:$P,MATCH($B14,IF('Full Data'!$G:$G=U$2,'Full Data'!$C:$C),0))</f>
        <v>#N/A</v>
      </c>
      <c r="V14" s="16" t="e">
        <f t="array" ref="V14">INDEX('Full Data'!$P:$P,MATCH($B14,IF('Full Data'!$G:$G=V$2,'Full Data'!$C:$C),0))</f>
        <v>#N/A</v>
      </c>
      <c r="W14" s="46" t="e">
        <f>INDEX('Full Data'!$P:$P,MATCH($B14,IF('Full Data'!$G:$G=W$2,'Full Data'!$C:$C),0))</f>
        <v>#N/A</v>
      </c>
      <c r="X14" s="46" t="e">
        <f t="array" ref="X14">INDEX('Full Data'!$P:$P,MATCH($B14,IF('Full Data'!$G:$G=X$2,'Full Data'!$C:$C),0))</f>
        <v>#N/A</v>
      </c>
      <c r="Y14" s="46" t="e">
        <f t="array" ref="Y14">INDEX('Full Data'!$P:$P,MATCH($B14,IF('Full Data'!$G:$G=Y$2,'Full Data'!$C:$C),0))</f>
        <v>#N/A</v>
      </c>
    </row>
    <row r="15" spans="2:25">
      <c r="B15" s="46">
        <f>Summary!B15</f>
        <v>0</v>
      </c>
      <c r="C15" s="16" t="e">
        <f t="array" ref="C15">INDEX('Full Data'!$P:$P,MATCH($B15,IF('Full Data'!$G:$G=C$2,'Full Data'!$C:$C),0))</f>
        <v>#N/A</v>
      </c>
      <c r="D15" s="16" t="e">
        <f t="array" ref="D15">INDEX('Full Data'!$P:$P,MATCH($B15,IF('Full Data'!$G:$G=D$2,'Full Data'!$C:$C),0))</f>
        <v>#N/A</v>
      </c>
      <c r="E15" s="16" t="e">
        <f t="array" ref="E15">INDEX('Full Data'!$P:$P,MATCH($B15,IF('Full Data'!$G:$G=E$2,'Full Data'!$C:$C),0))</f>
        <v>#N/A</v>
      </c>
      <c r="F15" s="16" t="e">
        <f t="array" ref="F15">INDEX('Full Data'!$P:$P,MATCH($B15,IF('Full Data'!$G:$G=F$2,'Full Data'!$C:$C),0))</f>
        <v>#N/A</v>
      </c>
      <c r="G15" s="16" t="e">
        <f t="array" ref="G15">INDEX('Full Data'!$P:$P,MATCH($B15,IF('Full Data'!$G:$G=G$2,'Full Data'!$C:$C),0))</f>
        <v>#N/A</v>
      </c>
      <c r="H15" s="16" t="e">
        <f t="array" ref="H15">INDEX('Full Data'!$P:$P,MATCH($B15,IF('Full Data'!$G:$G=H$2,'Full Data'!$C:$C),0))</f>
        <v>#N/A</v>
      </c>
      <c r="I15" s="16" t="e">
        <f t="array" ref="I15">INDEX('Full Data'!$P:$P,MATCH($B15,IF('Full Data'!$G:$G=I$2,'Full Data'!$C:$C),0))</f>
        <v>#N/A</v>
      </c>
      <c r="J15" s="16" t="e">
        <f t="array" ref="J15">INDEX('Full Data'!$P:$P,MATCH($B15,IF('Full Data'!$G:$G=J$2,'Full Data'!$C:$C),0))</f>
        <v>#N/A</v>
      </c>
      <c r="K15" s="16" t="e">
        <f t="array" ref="K15">INDEX('Full Data'!$P:$P,MATCH($B15,IF('Full Data'!$G:$G=K$2,'Full Data'!$C:$C),0))</f>
        <v>#N/A</v>
      </c>
      <c r="L15" s="16" t="e">
        <f t="array" ref="L15">INDEX('Full Data'!$P:$P,MATCH($B15,IF('Full Data'!$G:$G=L$2,'Full Data'!$C:$C),0))</f>
        <v>#N/A</v>
      </c>
      <c r="M15" s="16" t="e">
        <f t="array" ref="M15">INDEX('Full Data'!$P:$P,MATCH($B15,IF('Full Data'!$G:$G=M$2,'Full Data'!$C:$C),0))</f>
        <v>#N/A</v>
      </c>
      <c r="N15" s="16" t="e">
        <f t="array" ref="N15">INDEX('Full Data'!$P:$P,MATCH($B15,IF('Full Data'!$G:$G=N$2,'Full Data'!$C:$C),0))</f>
        <v>#N/A</v>
      </c>
      <c r="O15" s="16" t="e">
        <f t="array" ref="O15">INDEX('Full Data'!$P:$P,MATCH($B15,IF('Full Data'!$G:$G=O$2,'Full Data'!$C:$C),0))</f>
        <v>#N/A</v>
      </c>
      <c r="P15" s="16" t="e">
        <f t="array" ref="P15">INDEX('Full Data'!$P:$P,MATCH($B15,IF('Full Data'!$G:$G=P$2,'Full Data'!$C:$C),0))</f>
        <v>#N/A</v>
      </c>
      <c r="Q15" s="16" t="e">
        <f t="array" ref="Q15">INDEX('Full Data'!$P:$P,MATCH($B15,IF('Full Data'!$G:$G=Q$2,'Full Data'!$C:$C),0))</f>
        <v>#N/A</v>
      </c>
      <c r="R15" s="16" t="e">
        <f t="array" ref="R15">INDEX('Full Data'!$P:$P,MATCH($B15,IF('Full Data'!$G:$G=R$2,'Full Data'!$C:$C),0))</f>
        <v>#N/A</v>
      </c>
      <c r="S15" s="16" t="e">
        <f t="array" ref="S15">INDEX('Full Data'!$P:$P,MATCH($B15,IF('Full Data'!$G:$G=S$2,'Full Data'!$C:$C),0))</f>
        <v>#N/A</v>
      </c>
      <c r="T15" s="16" t="e">
        <f t="array" ref="T15">INDEX('Full Data'!$P:$P,MATCH($B15,IF('Full Data'!$G:$G=T$2,'Full Data'!$C:$C),0))</f>
        <v>#N/A</v>
      </c>
      <c r="U15" s="16" t="e">
        <f t="array" ref="U15">INDEX('Full Data'!$P:$P,MATCH($B15,IF('Full Data'!$G:$G=U$2,'Full Data'!$C:$C),0))</f>
        <v>#N/A</v>
      </c>
      <c r="V15" s="16" t="e">
        <f t="array" ref="V15">INDEX('Full Data'!$P:$P,MATCH($B15,IF('Full Data'!$G:$G=V$2,'Full Data'!$C:$C),0))</f>
        <v>#N/A</v>
      </c>
      <c r="W15" s="46" t="e">
        <f>INDEX('Full Data'!$P:$P,MATCH($B15,IF('Full Data'!$G:$G=W$2,'Full Data'!$C:$C),0))</f>
        <v>#N/A</v>
      </c>
      <c r="X15" s="46" t="e">
        <f t="array" ref="X15">INDEX('Full Data'!$P:$P,MATCH($B15,IF('Full Data'!$G:$G=X$2,'Full Data'!$C:$C),0))</f>
        <v>#N/A</v>
      </c>
      <c r="Y15" s="46" t="e">
        <f t="array" ref="Y15">INDEX('Full Data'!$P:$P,MATCH($B15,IF('Full Data'!$G:$G=Y$2,'Full Data'!$C:$C),0))</f>
        <v>#N/A</v>
      </c>
    </row>
    <row r="16" spans="2:25">
      <c r="B16" s="46">
        <f>Summary!B16</f>
        <v>0</v>
      </c>
      <c r="C16" s="16" t="e">
        <f t="array" ref="C16">INDEX('Full Data'!$P:$P,MATCH($B16,IF('Full Data'!$G:$G=C$2,'Full Data'!$C:$C),0))</f>
        <v>#N/A</v>
      </c>
      <c r="D16" s="16" t="e">
        <f t="array" ref="D16">INDEX('Full Data'!$P:$P,MATCH($B16,IF('Full Data'!$G:$G=D$2,'Full Data'!$C:$C),0))</f>
        <v>#N/A</v>
      </c>
      <c r="E16" s="16" t="e">
        <f t="array" ref="E16">INDEX('Full Data'!$P:$P,MATCH($B16,IF('Full Data'!$G:$G=E$2,'Full Data'!$C:$C),0))</f>
        <v>#N/A</v>
      </c>
      <c r="F16" s="16" t="e">
        <f t="array" ref="F16">INDEX('Full Data'!$P:$P,MATCH($B16,IF('Full Data'!$G:$G=F$2,'Full Data'!$C:$C),0))</f>
        <v>#N/A</v>
      </c>
      <c r="G16" s="16" t="e">
        <f t="array" ref="G16">INDEX('Full Data'!$P:$P,MATCH($B16,IF('Full Data'!$G:$G=G$2,'Full Data'!$C:$C),0))</f>
        <v>#N/A</v>
      </c>
      <c r="H16" s="16" t="e">
        <f t="array" ref="H16">INDEX('Full Data'!$P:$P,MATCH($B16,IF('Full Data'!$G:$G=H$2,'Full Data'!$C:$C),0))</f>
        <v>#N/A</v>
      </c>
      <c r="I16" s="16" t="e">
        <f t="array" ref="I16">INDEX('Full Data'!$P:$P,MATCH($B16,IF('Full Data'!$G:$G=I$2,'Full Data'!$C:$C),0))</f>
        <v>#N/A</v>
      </c>
      <c r="J16" s="16" t="e">
        <f t="array" ref="J16">INDEX('Full Data'!$P:$P,MATCH($B16,IF('Full Data'!$G:$G=J$2,'Full Data'!$C:$C),0))</f>
        <v>#N/A</v>
      </c>
      <c r="K16" s="16" t="e">
        <f t="array" ref="K16">INDEX('Full Data'!$P:$P,MATCH($B16,IF('Full Data'!$G:$G=K$2,'Full Data'!$C:$C),0))</f>
        <v>#N/A</v>
      </c>
      <c r="L16" s="16" t="e">
        <f t="array" ref="L16">INDEX('Full Data'!$P:$P,MATCH($B16,IF('Full Data'!$G:$G=L$2,'Full Data'!$C:$C),0))</f>
        <v>#N/A</v>
      </c>
      <c r="M16" s="16" t="e">
        <f t="array" ref="M16">INDEX('Full Data'!$P:$P,MATCH($B16,IF('Full Data'!$G:$G=M$2,'Full Data'!$C:$C),0))</f>
        <v>#N/A</v>
      </c>
      <c r="N16" s="16" t="e">
        <f t="array" ref="N16">INDEX('Full Data'!$P:$P,MATCH($B16,IF('Full Data'!$G:$G=N$2,'Full Data'!$C:$C),0))</f>
        <v>#N/A</v>
      </c>
      <c r="O16" s="16" t="e">
        <f t="array" ref="O16">INDEX('Full Data'!$P:$P,MATCH($B16,IF('Full Data'!$G:$G=O$2,'Full Data'!$C:$C),0))</f>
        <v>#N/A</v>
      </c>
      <c r="P16" s="16" t="e">
        <f t="array" ref="P16">INDEX('Full Data'!$P:$P,MATCH($B16,IF('Full Data'!$G:$G=P$2,'Full Data'!$C:$C),0))</f>
        <v>#N/A</v>
      </c>
      <c r="Q16" s="16" t="e">
        <f t="array" ref="Q16">INDEX('Full Data'!$P:$P,MATCH($B16,IF('Full Data'!$G:$G=Q$2,'Full Data'!$C:$C),0))</f>
        <v>#N/A</v>
      </c>
      <c r="R16" s="16" t="e">
        <f t="array" ref="R16">INDEX('Full Data'!$P:$P,MATCH($B16,IF('Full Data'!$G:$G=R$2,'Full Data'!$C:$C),0))</f>
        <v>#N/A</v>
      </c>
      <c r="S16" s="16" t="e">
        <f t="array" ref="S16">INDEX('Full Data'!$P:$P,MATCH($B16,IF('Full Data'!$G:$G=S$2,'Full Data'!$C:$C),0))</f>
        <v>#N/A</v>
      </c>
      <c r="T16" s="16" t="e">
        <f t="array" ref="T16">INDEX('Full Data'!$P:$P,MATCH($B16,IF('Full Data'!$G:$G=T$2,'Full Data'!$C:$C),0))</f>
        <v>#N/A</v>
      </c>
      <c r="U16" s="16" t="e">
        <f t="array" ref="U16">INDEX('Full Data'!$P:$P,MATCH($B16,IF('Full Data'!$G:$G=U$2,'Full Data'!$C:$C),0))</f>
        <v>#N/A</v>
      </c>
      <c r="V16" s="16" t="e">
        <f t="array" ref="V16">INDEX('Full Data'!$P:$P,MATCH($B16,IF('Full Data'!$G:$G=V$2,'Full Data'!$C:$C),0))</f>
        <v>#N/A</v>
      </c>
      <c r="W16" s="46" t="e">
        <f>INDEX('Full Data'!$P:$P,MATCH($B16,IF('Full Data'!$G:$G=W$2,'Full Data'!$C:$C),0))</f>
        <v>#N/A</v>
      </c>
      <c r="X16" s="46" t="e">
        <f t="array" ref="X16">INDEX('Full Data'!$P:$P,MATCH($B16,IF('Full Data'!$G:$G=X$2,'Full Data'!$C:$C),0))</f>
        <v>#N/A</v>
      </c>
      <c r="Y16" s="46" t="e">
        <f t="array" ref="Y16">INDEX('Full Data'!$P:$P,MATCH($B16,IF('Full Data'!$G:$G=Y$2,'Full Data'!$C:$C),0))</f>
        <v>#N/A</v>
      </c>
    </row>
    <row r="17" spans="2:25">
      <c r="B17" s="46">
        <f>Summary!B17</f>
        <v>0</v>
      </c>
      <c r="C17" s="16" t="e">
        <f t="array" ref="C17">INDEX('Full Data'!$P:$P,MATCH($B17,IF('Full Data'!$G:$G=C$2,'Full Data'!$C:$C),0))</f>
        <v>#N/A</v>
      </c>
      <c r="D17" s="16" t="e">
        <f t="array" ref="D17">INDEX('Full Data'!$P:$P,MATCH($B17,IF('Full Data'!$G:$G=D$2,'Full Data'!$C:$C),0))</f>
        <v>#N/A</v>
      </c>
      <c r="E17" s="16" t="e">
        <f t="array" ref="E17">INDEX('Full Data'!$P:$P,MATCH($B17,IF('Full Data'!$G:$G=E$2,'Full Data'!$C:$C),0))</f>
        <v>#N/A</v>
      </c>
      <c r="F17" s="16" t="e">
        <f t="array" ref="F17">INDEX('Full Data'!$P:$P,MATCH($B17,IF('Full Data'!$G:$G=F$2,'Full Data'!$C:$C),0))</f>
        <v>#N/A</v>
      </c>
      <c r="G17" s="16" t="e">
        <f t="array" ref="G17">INDEX('Full Data'!$P:$P,MATCH($B17,IF('Full Data'!$G:$G=G$2,'Full Data'!$C:$C),0))</f>
        <v>#N/A</v>
      </c>
      <c r="H17" s="16" t="e">
        <f t="array" ref="H17">INDEX('Full Data'!$P:$P,MATCH($B17,IF('Full Data'!$G:$G=H$2,'Full Data'!$C:$C),0))</f>
        <v>#N/A</v>
      </c>
      <c r="I17" s="16" t="e">
        <f t="array" ref="I17">INDEX('Full Data'!$P:$P,MATCH($B17,IF('Full Data'!$G:$G=I$2,'Full Data'!$C:$C),0))</f>
        <v>#N/A</v>
      </c>
      <c r="J17" s="16" t="e">
        <f t="array" ref="J17">INDEX('Full Data'!$P:$P,MATCH($B17,IF('Full Data'!$G:$G=J$2,'Full Data'!$C:$C),0))</f>
        <v>#N/A</v>
      </c>
      <c r="K17" s="16" t="e">
        <f t="array" ref="K17">INDEX('Full Data'!$P:$P,MATCH($B17,IF('Full Data'!$G:$G=K$2,'Full Data'!$C:$C),0))</f>
        <v>#N/A</v>
      </c>
      <c r="L17" s="16" t="e">
        <f t="array" ref="L17">INDEX('Full Data'!$P:$P,MATCH($B17,IF('Full Data'!$G:$G=L$2,'Full Data'!$C:$C),0))</f>
        <v>#N/A</v>
      </c>
      <c r="M17" s="16" t="e">
        <f t="array" ref="M17">INDEX('Full Data'!$P:$P,MATCH($B17,IF('Full Data'!$G:$G=M$2,'Full Data'!$C:$C),0))</f>
        <v>#N/A</v>
      </c>
      <c r="N17" s="16" t="e">
        <f t="array" ref="N17">INDEX('Full Data'!$P:$P,MATCH($B17,IF('Full Data'!$G:$G=N$2,'Full Data'!$C:$C),0))</f>
        <v>#N/A</v>
      </c>
      <c r="O17" s="16" t="e">
        <f t="array" ref="O17">INDEX('Full Data'!$P:$P,MATCH($B17,IF('Full Data'!$G:$G=O$2,'Full Data'!$C:$C),0))</f>
        <v>#N/A</v>
      </c>
      <c r="P17" s="16" t="e">
        <f t="array" ref="P17">INDEX('Full Data'!$P:$P,MATCH($B17,IF('Full Data'!$G:$G=P$2,'Full Data'!$C:$C),0))</f>
        <v>#N/A</v>
      </c>
      <c r="Q17" s="16" t="e">
        <f t="array" ref="Q17">INDEX('Full Data'!$P:$P,MATCH($B17,IF('Full Data'!$G:$G=Q$2,'Full Data'!$C:$C),0))</f>
        <v>#N/A</v>
      </c>
      <c r="R17" s="16" t="e">
        <f t="array" ref="R17">INDEX('Full Data'!$P:$P,MATCH($B17,IF('Full Data'!$G:$G=R$2,'Full Data'!$C:$C),0))</f>
        <v>#N/A</v>
      </c>
      <c r="S17" s="16" t="e">
        <f t="array" ref="S17">INDEX('Full Data'!$P:$P,MATCH($B17,IF('Full Data'!$G:$G=S$2,'Full Data'!$C:$C),0))</f>
        <v>#N/A</v>
      </c>
      <c r="T17" s="16" t="e">
        <f t="array" ref="T17">INDEX('Full Data'!$P:$P,MATCH($B17,IF('Full Data'!$G:$G=T$2,'Full Data'!$C:$C),0))</f>
        <v>#N/A</v>
      </c>
      <c r="U17" s="16" t="e">
        <f t="array" ref="U17">INDEX('Full Data'!$P:$P,MATCH($B17,IF('Full Data'!$G:$G=U$2,'Full Data'!$C:$C),0))</f>
        <v>#N/A</v>
      </c>
      <c r="V17" s="16" t="e">
        <f t="array" ref="V17">INDEX('Full Data'!$P:$P,MATCH($B17,IF('Full Data'!$G:$G=V$2,'Full Data'!$C:$C),0))</f>
        <v>#N/A</v>
      </c>
      <c r="W17" s="46" t="e">
        <f>INDEX('Full Data'!$P:$P,MATCH($B17,IF('Full Data'!$G:$G=W$2,'Full Data'!$C:$C),0))</f>
        <v>#N/A</v>
      </c>
      <c r="X17" s="46" t="e">
        <f t="array" ref="X17">INDEX('Full Data'!$P:$P,MATCH($B17,IF('Full Data'!$G:$G=X$2,'Full Data'!$C:$C),0))</f>
        <v>#N/A</v>
      </c>
      <c r="Y17" s="46" t="e">
        <f t="array" ref="Y17">INDEX('Full Data'!$P:$P,MATCH($B17,IF('Full Data'!$G:$G=Y$2,'Full Data'!$C:$C),0))</f>
        <v>#N/A</v>
      </c>
    </row>
    <row r="18" spans="2:25">
      <c r="B18" s="46">
        <f>Summary!B18</f>
        <v>0</v>
      </c>
      <c r="C18" s="16" t="e">
        <f t="array" ref="C18">INDEX('Full Data'!$P:$P,MATCH($B18,IF('Full Data'!$G:$G=C$2,'Full Data'!$C:$C),0))</f>
        <v>#N/A</v>
      </c>
      <c r="D18" s="16" t="e">
        <f t="array" ref="D18">INDEX('Full Data'!$P:$P,MATCH($B18,IF('Full Data'!$G:$G=D$2,'Full Data'!$C:$C),0))</f>
        <v>#N/A</v>
      </c>
      <c r="E18" s="16" t="e">
        <f t="array" ref="E18">INDEX('Full Data'!$P:$P,MATCH($B18,IF('Full Data'!$G:$G=E$2,'Full Data'!$C:$C),0))</f>
        <v>#N/A</v>
      </c>
      <c r="F18" s="16" t="e">
        <f t="array" ref="F18">INDEX('Full Data'!$P:$P,MATCH($B18,IF('Full Data'!$G:$G=F$2,'Full Data'!$C:$C),0))</f>
        <v>#N/A</v>
      </c>
      <c r="G18" s="16" t="e">
        <f t="array" ref="G18">INDEX('Full Data'!$P:$P,MATCH($B18,IF('Full Data'!$G:$G=G$2,'Full Data'!$C:$C),0))</f>
        <v>#N/A</v>
      </c>
      <c r="H18" s="16" t="e">
        <f t="array" ref="H18">INDEX('Full Data'!$P:$P,MATCH($B18,IF('Full Data'!$G:$G=H$2,'Full Data'!$C:$C),0))</f>
        <v>#N/A</v>
      </c>
      <c r="I18" s="16" t="e">
        <f t="array" ref="I18">INDEX('Full Data'!$P:$P,MATCH($B18,IF('Full Data'!$G:$G=I$2,'Full Data'!$C:$C),0))</f>
        <v>#N/A</v>
      </c>
      <c r="J18" s="16" t="e">
        <f t="array" ref="J18">INDEX('Full Data'!$P:$P,MATCH($B18,IF('Full Data'!$G:$G=J$2,'Full Data'!$C:$C),0))</f>
        <v>#N/A</v>
      </c>
      <c r="K18" s="16" t="e">
        <f t="array" ref="K18">INDEX('Full Data'!$P:$P,MATCH($B18,IF('Full Data'!$G:$G=K$2,'Full Data'!$C:$C),0))</f>
        <v>#N/A</v>
      </c>
      <c r="L18" s="16" t="e">
        <f t="array" ref="L18">INDEX('Full Data'!$P:$P,MATCH($B18,IF('Full Data'!$G:$G=L$2,'Full Data'!$C:$C),0))</f>
        <v>#N/A</v>
      </c>
      <c r="M18" s="16" t="e">
        <f t="array" ref="M18">INDEX('Full Data'!$P:$P,MATCH($B18,IF('Full Data'!$G:$G=M$2,'Full Data'!$C:$C),0))</f>
        <v>#N/A</v>
      </c>
      <c r="N18" s="16" t="e">
        <f t="array" ref="N18">INDEX('Full Data'!$P:$P,MATCH($B18,IF('Full Data'!$G:$G=N$2,'Full Data'!$C:$C),0))</f>
        <v>#N/A</v>
      </c>
      <c r="O18" s="16" t="e">
        <f t="array" ref="O18">INDEX('Full Data'!$P:$P,MATCH($B18,IF('Full Data'!$G:$G=O$2,'Full Data'!$C:$C),0))</f>
        <v>#N/A</v>
      </c>
      <c r="P18" s="16" t="e">
        <f t="array" ref="P18">INDEX('Full Data'!$P:$P,MATCH($B18,IF('Full Data'!$G:$G=P$2,'Full Data'!$C:$C),0))</f>
        <v>#N/A</v>
      </c>
      <c r="Q18" s="16" t="e">
        <f t="array" ref="Q18">INDEX('Full Data'!$P:$P,MATCH($B18,IF('Full Data'!$G:$G=Q$2,'Full Data'!$C:$C),0))</f>
        <v>#N/A</v>
      </c>
      <c r="R18" s="16" t="e">
        <f t="array" ref="R18">INDEX('Full Data'!$P:$P,MATCH($B18,IF('Full Data'!$G:$G=R$2,'Full Data'!$C:$C),0))</f>
        <v>#N/A</v>
      </c>
      <c r="S18" s="16" t="e">
        <f t="array" ref="S18">INDEX('Full Data'!$P:$P,MATCH($B18,IF('Full Data'!$G:$G=S$2,'Full Data'!$C:$C),0))</f>
        <v>#N/A</v>
      </c>
      <c r="T18" s="16" t="e">
        <f t="array" ref="T18">INDEX('Full Data'!$P:$P,MATCH($B18,IF('Full Data'!$G:$G=T$2,'Full Data'!$C:$C),0))</f>
        <v>#N/A</v>
      </c>
      <c r="U18" s="16" t="e">
        <f t="array" ref="U18">INDEX('Full Data'!$P:$P,MATCH($B18,IF('Full Data'!$G:$G=U$2,'Full Data'!$C:$C),0))</f>
        <v>#N/A</v>
      </c>
      <c r="V18" s="16" t="e">
        <f t="array" ref="V18">INDEX('Full Data'!$P:$P,MATCH($B18,IF('Full Data'!$G:$G=V$2,'Full Data'!$C:$C),0))</f>
        <v>#N/A</v>
      </c>
      <c r="W18" s="46" t="e">
        <f>INDEX('Full Data'!$P:$P,MATCH($B18,IF('Full Data'!$G:$G=W$2,'Full Data'!$C:$C),0))</f>
        <v>#N/A</v>
      </c>
      <c r="X18" s="46" t="e">
        <f t="array" ref="X18">INDEX('Full Data'!$P:$P,MATCH($B18,IF('Full Data'!$G:$G=X$2,'Full Data'!$C:$C),0))</f>
        <v>#N/A</v>
      </c>
      <c r="Y18" s="46" t="e">
        <f t="array" ref="Y18">INDEX('Full Data'!$P:$P,MATCH($B18,IF('Full Data'!$G:$G=Y$2,'Full Data'!$C:$C),0))</f>
        <v>#N/A</v>
      </c>
    </row>
    <row r="19" spans="2:25">
      <c r="B19" s="46">
        <f>Summary!B19</f>
        <v>0</v>
      </c>
      <c r="C19" s="16" t="e">
        <f t="array" ref="C19">INDEX('Full Data'!$P:$P,MATCH($B19,IF('Full Data'!$G:$G=C$2,'Full Data'!$C:$C),0))</f>
        <v>#N/A</v>
      </c>
      <c r="D19" s="16" t="e">
        <f t="array" ref="D19">INDEX('Full Data'!$P:$P,MATCH($B19,IF('Full Data'!$G:$G=D$2,'Full Data'!$C:$C),0))</f>
        <v>#N/A</v>
      </c>
      <c r="E19" s="16" t="e">
        <f t="array" ref="E19">INDEX('Full Data'!$P:$P,MATCH($B19,IF('Full Data'!$G:$G=E$2,'Full Data'!$C:$C),0))</f>
        <v>#N/A</v>
      </c>
      <c r="F19" s="16" t="e">
        <f t="array" ref="F19">INDEX('Full Data'!$P:$P,MATCH($B19,IF('Full Data'!$G:$G=F$2,'Full Data'!$C:$C),0))</f>
        <v>#N/A</v>
      </c>
      <c r="G19" s="16" t="e">
        <f t="array" ref="G19">INDEX('Full Data'!$P:$P,MATCH($B19,IF('Full Data'!$G:$G=G$2,'Full Data'!$C:$C),0))</f>
        <v>#N/A</v>
      </c>
      <c r="H19" s="16" t="e">
        <f t="array" ref="H19">INDEX('Full Data'!$P:$P,MATCH($B19,IF('Full Data'!$G:$G=H$2,'Full Data'!$C:$C),0))</f>
        <v>#N/A</v>
      </c>
      <c r="I19" s="16" t="e">
        <f t="array" ref="I19">INDEX('Full Data'!$P:$P,MATCH($B19,IF('Full Data'!$G:$G=I$2,'Full Data'!$C:$C),0))</f>
        <v>#N/A</v>
      </c>
      <c r="J19" s="16" t="e">
        <f t="array" ref="J19">INDEX('Full Data'!$P:$P,MATCH($B19,IF('Full Data'!$G:$G=J$2,'Full Data'!$C:$C),0))</f>
        <v>#N/A</v>
      </c>
      <c r="K19" s="16" t="e">
        <f t="array" ref="K19">INDEX('Full Data'!$P:$P,MATCH($B19,IF('Full Data'!$G:$G=K$2,'Full Data'!$C:$C),0))</f>
        <v>#N/A</v>
      </c>
      <c r="L19" s="16" t="e">
        <f t="array" ref="L19">INDEX('Full Data'!$P:$P,MATCH($B19,IF('Full Data'!$G:$G=L$2,'Full Data'!$C:$C),0))</f>
        <v>#N/A</v>
      </c>
      <c r="M19" s="16" t="e">
        <f t="array" ref="M19">INDEX('Full Data'!$P:$P,MATCH($B19,IF('Full Data'!$G:$G=M$2,'Full Data'!$C:$C),0))</f>
        <v>#N/A</v>
      </c>
      <c r="N19" s="16" t="e">
        <f t="array" ref="N19">INDEX('Full Data'!$P:$P,MATCH($B19,IF('Full Data'!$G:$G=N$2,'Full Data'!$C:$C),0))</f>
        <v>#N/A</v>
      </c>
      <c r="O19" s="16" t="e">
        <f t="array" ref="O19">INDEX('Full Data'!$P:$P,MATCH($B19,IF('Full Data'!$G:$G=O$2,'Full Data'!$C:$C),0))</f>
        <v>#N/A</v>
      </c>
      <c r="P19" s="16" t="e">
        <f t="array" ref="P19">INDEX('Full Data'!$P:$P,MATCH($B19,IF('Full Data'!$G:$G=P$2,'Full Data'!$C:$C),0))</f>
        <v>#N/A</v>
      </c>
      <c r="Q19" s="16" t="e">
        <f t="array" ref="Q19">INDEX('Full Data'!$P:$P,MATCH($B19,IF('Full Data'!$G:$G=Q$2,'Full Data'!$C:$C),0))</f>
        <v>#N/A</v>
      </c>
      <c r="R19" s="16" t="e">
        <f t="array" ref="R19">INDEX('Full Data'!$P:$P,MATCH($B19,IF('Full Data'!$G:$G=R$2,'Full Data'!$C:$C),0))</f>
        <v>#N/A</v>
      </c>
      <c r="S19" s="16" t="e">
        <f t="array" ref="S19">INDEX('Full Data'!$P:$P,MATCH($B19,IF('Full Data'!$G:$G=S$2,'Full Data'!$C:$C),0))</f>
        <v>#N/A</v>
      </c>
      <c r="T19" s="16" t="e">
        <f t="array" ref="T19">INDEX('Full Data'!$P:$P,MATCH($B19,IF('Full Data'!$G:$G=T$2,'Full Data'!$C:$C),0))</f>
        <v>#N/A</v>
      </c>
      <c r="U19" s="16" t="e">
        <f t="array" ref="U19">INDEX('Full Data'!$P:$P,MATCH($B19,IF('Full Data'!$G:$G=U$2,'Full Data'!$C:$C),0))</f>
        <v>#N/A</v>
      </c>
      <c r="V19" s="16" t="e">
        <f t="array" ref="V19">INDEX('Full Data'!$P:$P,MATCH($B19,IF('Full Data'!$G:$G=V$2,'Full Data'!$C:$C),0))</f>
        <v>#N/A</v>
      </c>
      <c r="W19" s="46" t="e">
        <f>INDEX('Full Data'!$P:$P,MATCH($B19,IF('Full Data'!$G:$G=W$2,'Full Data'!$C:$C),0))</f>
        <v>#N/A</v>
      </c>
      <c r="X19" s="46" t="e">
        <f t="array" ref="X19">INDEX('Full Data'!$P:$P,MATCH($B19,IF('Full Data'!$G:$G=X$2,'Full Data'!$C:$C),0))</f>
        <v>#N/A</v>
      </c>
      <c r="Y19" s="46" t="e">
        <f t="array" ref="Y19">INDEX('Full Data'!$P:$P,MATCH($B19,IF('Full Data'!$G:$G=Y$2,'Full Data'!$C:$C),0))</f>
        <v>#N/A</v>
      </c>
    </row>
    <row r="20" spans="2:25">
      <c r="B20" s="46">
        <f>Summary!B20</f>
        <v>0</v>
      </c>
      <c r="C20" s="16" t="e">
        <f t="array" ref="C20">INDEX('Full Data'!$P:$P,MATCH($B20,IF('Full Data'!$G:$G=C$2,'Full Data'!$C:$C),0))</f>
        <v>#N/A</v>
      </c>
      <c r="D20" s="16" t="e">
        <f t="array" ref="D20">INDEX('Full Data'!$P:$P,MATCH($B20,IF('Full Data'!$G:$G=D$2,'Full Data'!$C:$C),0))</f>
        <v>#N/A</v>
      </c>
      <c r="E20" s="16" t="e">
        <f t="array" ref="E20">INDEX('Full Data'!$P:$P,MATCH($B20,IF('Full Data'!$G:$G=E$2,'Full Data'!$C:$C),0))</f>
        <v>#N/A</v>
      </c>
      <c r="F20" s="16" t="e">
        <f t="array" ref="F20">INDEX('Full Data'!$P:$P,MATCH($B20,IF('Full Data'!$G:$G=F$2,'Full Data'!$C:$C),0))</f>
        <v>#N/A</v>
      </c>
      <c r="G20" s="16" t="e">
        <f t="array" ref="G20">INDEX('Full Data'!$P:$P,MATCH($B20,IF('Full Data'!$G:$G=G$2,'Full Data'!$C:$C),0))</f>
        <v>#N/A</v>
      </c>
      <c r="H20" s="16" t="e">
        <f t="array" ref="H20">INDEX('Full Data'!$P:$P,MATCH($B20,IF('Full Data'!$G:$G=H$2,'Full Data'!$C:$C),0))</f>
        <v>#N/A</v>
      </c>
      <c r="I20" s="16" t="e">
        <f t="array" ref="I20">INDEX('Full Data'!$P:$P,MATCH($B20,IF('Full Data'!$G:$G=I$2,'Full Data'!$C:$C),0))</f>
        <v>#N/A</v>
      </c>
      <c r="J20" s="16" t="e">
        <f t="array" ref="J20">INDEX('Full Data'!$P:$P,MATCH($B20,IF('Full Data'!$G:$G=J$2,'Full Data'!$C:$C),0))</f>
        <v>#N/A</v>
      </c>
      <c r="K20" s="16" t="e">
        <f t="array" ref="K20">INDEX('Full Data'!$P:$P,MATCH($B20,IF('Full Data'!$G:$G=K$2,'Full Data'!$C:$C),0))</f>
        <v>#N/A</v>
      </c>
      <c r="L20" s="16" t="e">
        <f t="array" ref="L20">INDEX('Full Data'!$P:$P,MATCH($B20,IF('Full Data'!$G:$G=L$2,'Full Data'!$C:$C),0))</f>
        <v>#N/A</v>
      </c>
      <c r="M20" s="16" t="e">
        <f t="array" ref="M20">INDEX('Full Data'!$P:$P,MATCH($B20,IF('Full Data'!$G:$G=M$2,'Full Data'!$C:$C),0))</f>
        <v>#N/A</v>
      </c>
      <c r="N20" s="16" t="e">
        <f t="array" ref="N20">INDEX('Full Data'!$P:$P,MATCH($B20,IF('Full Data'!$G:$G=N$2,'Full Data'!$C:$C),0))</f>
        <v>#N/A</v>
      </c>
      <c r="O20" s="16" t="e">
        <f t="array" ref="O20">INDEX('Full Data'!$P:$P,MATCH($B20,IF('Full Data'!$G:$G=O$2,'Full Data'!$C:$C),0))</f>
        <v>#N/A</v>
      </c>
      <c r="P20" s="16" t="e">
        <f t="array" ref="P20">INDEX('Full Data'!$P:$P,MATCH($B20,IF('Full Data'!$G:$G=P$2,'Full Data'!$C:$C),0))</f>
        <v>#N/A</v>
      </c>
      <c r="Q20" s="16" t="e">
        <f t="array" ref="Q20">INDEX('Full Data'!$P:$P,MATCH($B20,IF('Full Data'!$G:$G=Q$2,'Full Data'!$C:$C),0))</f>
        <v>#N/A</v>
      </c>
      <c r="R20" s="16" t="e">
        <f t="array" ref="R20">INDEX('Full Data'!$P:$P,MATCH($B20,IF('Full Data'!$G:$G=R$2,'Full Data'!$C:$C),0))</f>
        <v>#N/A</v>
      </c>
      <c r="S20" s="16" t="e">
        <f t="array" ref="S20">INDEX('Full Data'!$P:$P,MATCH($B20,IF('Full Data'!$G:$G=S$2,'Full Data'!$C:$C),0))</f>
        <v>#N/A</v>
      </c>
      <c r="T20" s="16" t="e">
        <f t="array" ref="T20">INDEX('Full Data'!$P:$P,MATCH($B20,IF('Full Data'!$G:$G=T$2,'Full Data'!$C:$C),0))</f>
        <v>#N/A</v>
      </c>
      <c r="U20" s="16" t="e">
        <f t="array" ref="U20">INDEX('Full Data'!$P:$P,MATCH($B20,IF('Full Data'!$G:$G=U$2,'Full Data'!$C:$C),0))</f>
        <v>#N/A</v>
      </c>
      <c r="V20" s="16" t="e">
        <f t="array" ref="V20">INDEX('Full Data'!$P:$P,MATCH($B20,IF('Full Data'!$G:$G=V$2,'Full Data'!$C:$C),0))</f>
        <v>#N/A</v>
      </c>
      <c r="W20" s="46" t="e">
        <f>INDEX('Full Data'!$P:$P,MATCH($B20,IF('Full Data'!$G:$G=W$2,'Full Data'!$C:$C),0))</f>
        <v>#N/A</v>
      </c>
      <c r="X20" s="46" t="e">
        <f t="array" ref="X20">INDEX('Full Data'!$P:$P,MATCH($B20,IF('Full Data'!$G:$G=X$2,'Full Data'!$C:$C),0))</f>
        <v>#N/A</v>
      </c>
      <c r="Y20" s="46" t="e">
        <f t="array" ref="Y20">INDEX('Full Data'!$P:$P,MATCH($B20,IF('Full Data'!$G:$G=Y$2,'Full Data'!$C:$C),0))</f>
        <v>#N/A</v>
      </c>
    </row>
    <row r="21" spans="2:25">
      <c r="B21" s="46">
        <f>Summary!B21</f>
        <v>0</v>
      </c>
      <c r="C21" s="16" t="e">
        <f t="array" ref="C21">INDEX('Full Data'!$P:$P,MATCH($B21,IF('Full Data'!$G:$G=C$2,'Full Data'!$C:$C),0))</f>
        <v>#N/A</v>
      </c>
      <c r="D21" s="16" t="e">
        <f t="array" ref="D21">INDEX('Full Data'!$P:$P,MATCH($B21,IF('Full Data'!$G:$G=D$2,'Full Data'!$C:$C),0))</f>
        <v>#N/A</v>
      </c>
      <c r="E21" s="16" t="e">
        <f t="array" ref="E21">INDEX('Full Data'!$P:$P,MATCH($B21,IF('Full Data'!$G:$G=E$2,'Full Data'!$C:$C),0))</f>
        <v>#N/A</v>
      </c>
      <c r="F21" s="16" t="e">
        <f t="array" ref="F21">INDEX('Full Data'!$P:$P,MATCH($B21,IF('Full Data'!$G:$G=F$2,'Full Data'!$C:$C),0))</f>
        <v>#N/A</v>
      </c>
      <c r="G21" s="16" t="e">
        <f t="array" ref="G21">INDEX('Full Data'!$P:$P,MATCH($B21,IF('Full Data'!$G:$G=G$2,'Full Data'!$C:$C),0))</f>
        <v>#N/A</v>
      </c>
      <c r="H21" s="16" t="e">
        <f t="array" ref="H21">INDEX('Full Data'!$P:$P,MATCH($B21,IF('Full Data'!$G:$G=H$2,'Full Data'!$C:$C),0))</f>
        <v>#N/A</v>
      </c>
      <c r="I21" s="16" t="e">
        <f t="array" ref="I21">INDEX('Full Data'!$P:$P,MATCH($B21,IF('Full Data'!$G:$G=I$2,'Full Data'!$C:$C),0))</f>
        <v>#N/A</v>
      </c>
      <c r="J21" s="16" t="e">
        <f t="array" ref="J21">INDEX('Full Data'!$P:$P,MATCH($B21,IF('Full Data'!$G:$G=J$2,'Full Data'!$C:$C),0))</f>
        <v>#N/A</v>
      </c>
      <c r="K21" s="16" t="e">
        <f t="array" ref="K21">INDEX('Full Data'!$P:$P,MATCH($B21,IF('Full Data'!$G:$G=K$2,'Full Data'!$C:$C),0))</f>
        <v>#N/A</v>
      </c>
      <c r="L21" s="16" t="e">
        <f t="array" ref="L21">INDEX('Full Data'!$P:$P,MATCH($B21,IF('Full Data'!$G:$G=L$2,'Full Data'!$C:$C),0))</f>
        <v>#N/A</v>
      </c>
      <c r="M21" s="16" t="e">
        <f t="array" ref="M21">INDEX('Full Data'!$P:$P,MATCH($B21,IF('Full Data'!$G:$G=M$2,'Full Data'!$C:$C),0))</f>
        <v>#N/A</v>
      </c>
      <c r="N21" s="16" t="e">
        <f t="array" ref="N21">INDEX('Full Data'!$P:$P,MATCH($B21,IF('Full Data'!$G:$G=N$2,'Full Data'!$C:$C),0))</f>
        <v>#N/A</v>
      </c>
      <c r="O21" s="16" t="e">
        <f t="array" ref="O21">INDEX('Full Data'!$P:$P,MATCH($B21,IF('Full Data'!$G:$G=O$2,'Full Data'!$C:$C),0))</f>
        <v>#N/A</v>
      </c>
      <c r="P21" s="16" t="e">
        <f t="array" ref="P21">INDEX('Full Data'!$P:$P,MATCH($B21,IF('Full Data'!$G:$G=P$2,'Full Data'!$C:$C),0))</f>
        <v>#N/A</v>
      </c>
      <c r="Q21" s="16" t="e">
        <f t="array" ref="Q21">INDEX('Full Data'!$P:$P,MATCH($B21,IF('Full Data'!$G:$G=Q$2,'Full Data'!$C:$C),0))</f>
        <v>#N/A</v>
      </c>
      <c r="R21" s="16" t="e">
        <f t="array" ref="R21">INDEX('Full Data'!$P:$P,MATCH($B21,IF('Full Data'!$G:$G=R$2,'Full Data'!$C:$C),0))</f>
        <v>#N/A</v>
      </c>
      <c r="S21" s="16" t="e">
        <f t="array" ref="S21">INDEX('Full Data'!$P:$P,MATCH($B21,IF('Full Data'!$G:$G=S$2,'Full Data'!$C:$C),0))</f>
        <v>#N/A</v>
      </c>
      <c r="T21" s="16" t="e">
        <f t="array" ref="T21">INDEX('Full Data'!$P:$P,MATCH($B21,IF('Full Data'!$G:$G=T$2,'Full Data'!$C:$C),0))</f>
        <v>#N/A</v>
      </c>
      <c r="U21" s="16" t="e">
        <f t="array" ref="U21">INDEX('Full Data'!$P:$P,MATCH($B21,IF('Full Data'!$G:$G=U$2,'Full Data'!$C:$C),0))</f>
        <v>#N/A</v>
      </c>
      <c r="V21" s="16" t="e">
        <f t="array" ref="V21">INDEX('Full Data'!$P:$P,MATCH($B21,IF('Full Data'!$G:$G=V$2,'Full Data'!$C:$C),0))</f>
        <v>#N/A</v>
      </c>
      <c r="W21" s="46" t="e">
        <f>INDEX('Full Data'!$P:$P,MATCH($B21,IF('Full Data'!$G:$G=W$2,'Full Data'!$C:$C),0))</f>
        <v>#N/A</v>
      </c>
      <c r="X21" s="46" t="e">
        <f t="array" ref="X21">INDEX('Full Data'!$P:$P,MATCH($B21,IF('Full Data'!$G:$G=X$2,'Full Data'!$C:$C),0))</f>
        <v>#N/A</v>
      </c>
      <c r="Y21" s="46" t="e">
        <f t="array" ref="Y21">INDEX('Full Data'!$P:$P,MATCH($B21,IF('Full Data'!$G:$G=Y$2,'Full Data'!$C:$C),0))</f>
        <v>#N/A</v>
      </c>
    </row>
    <row r="22" spans="2:25">
      <c r="B22" s="46">
        <f>Summary!B22</f>
        <v>0</v>
      </c>
      <c r="C22" s="16" t="e">
        <f t="array" ref="C22">INDEX('Full Data'!$P:$P,MATCH($B22,IF('Full Data'!$G:$G=C$2,'Full Data'!$C:$C),0))</f>
        <v>#N/A</v>
      </c>
      <c r="D22" s="16" t="e">
        <f t="array" ref="D22">INDEX('Full Data'!$P:$P,MATCH($B22,IF('Full Data'!$G:$G=D$2,'Full Data'!$C:$C),0))</f>
        <v>#N/A</v>
      </c>
      <c r="E22" s="16" t="e">
        <f t="array" ref="E22">INDEX('Full Data'!$P:$P,MATCH($B22,IF('Full Data'!$G:$G=E$2,'Full Data'!$C:$C),0))</f>
        <v>#N/A</v>
      </c>
      <c r="F22" s="16" t="e">
        <f t="array" ref="F22">INDEX('Full Data'!$P:$P,MATCH($B22,IF('Full Data'!$G:$G=F$2,'Full Data'!$C:$C),0))</f>
        <v>#N/A</v>
      </c>
      <c r="G22" s="16" t="e">
        <f t="array" ref="G22">INDEX('Full Data'!$P:$P,MATCH($B22,IF('Full Data'!$G:$G=G$2,'Full Data'!$C:$C),0))</f>
        <v>#N/A</v>
      </c>
      <c r="H22" s="16" t="e">
        <f t="array" ref="H22">INDEX('Full Data'!$P:$P,MATCH($B22,IF('Full Data'!$G:$G=H$2,'Full Data'!$C:$C),0))</f>
        <v>#N/A</v>
      </c>
      <c r="I22" s="16" t="e">
        <f t="array" ref="I22">INDEX('Full Data'!$P:$P,MATCH($B22,IF('Full Data'!$G:$G=I$2,'Full Data'!$C:$C),0))</f>
        <v>#N/A</v>
      </c>
      <c r="J22" s="16" t="e">
        <f t="array" ref="J22">INDEX('Full Data'!$P:$P,MATCH($B22,IF('Full Data'!$G:$G=J$2,'Full Data'!$C:$C),0))</f>
        <v>#N/A</v>
      </c>
      <c r="K22" s="16" t="e">
        <f t="array" ref="K22">INDEX('Full Data'!$P:$P,MATCH($B22,IF('Full Data'!$G:$G=K$2,'Full Data'!$C:$C),0))</f>
        <v>#N/A</v>
      </c>
      <c r="L22" s="16" t="e">
        <f t="array" ref="L22">INDEX('Full Data'!$P:$P,MATCH($B22,IF('Full Data'!$G:$G=L$2,'Full Data'!$C:$C),0))</f>
        <v>#N/A</v>
      </c>
      <c r="M22" s="16" t="e">
        <f t="array" ref="M22">INDEX('Full Data'!$P:$P,MATCH($B22,IF('Full Data'!$G:$G=M$2,'Full Data'!$C:$C),0))</f>
        <v>#N/A</v>
      </c>
      <c r="N22" s="16" t="e">
        <f t="array" ref="N22">INDEX('Full Data'!$P:$P,MATCH($B22,IF('Full Data'!$G:$G=N$2,'Full Data'!$C:$C),0))</f>
        <v>#N/A</v>
      </c>
      <c r="O22" s="16" t="e">
        <f t="array" ref="O22">INDEX('Full Data'!$P:$P,MATCH($B22,IF('Full Data'!$G:$G=O$2,'Full Data'!$C:$C),0))</f>
        <v>#N/A</v>
      </c>
      <c r="P22" s="16" t="e">
        <f t="array" ref="P22">INDEX('Full Data'!$P:$P,MATCH($B22,IF('Full Data'!$G:$G=P$2,'Full Data'!$C:$C),0))</f>
        <v>#N/A</v>
      </c>
      <c r="Q22" s="16" t="e">
        <f t="array" ref="Q22">INDEX('Full Data'!$P:$P,MATCH($B22,IF('Full Data'!$G:$G=Q$2,'Full Data'!$C:$C),0))</f>
        <v>#N/A</v>
      </c>
      <c r="R22" s="16" t="e">
        <f t="array" ref="R22">INDEX('Full Data'!$P:$P,MATCH($B22,IF('Full Data'!$G:$G=R$2,'Full Data'!$C:$C),0))</f>
        <v>#N/A</v>
      </c>
      <c r="S22" s="16" t="e">
        <f t="array" ref="S22">INDEX('Full Data'!$P:$P,MATCH($B22,IF('Full Data'!$G:$G=S$2,'Full Data'!$C:$C),0))</f>
        <v>#N/A</v>
      </c>
      <c r="T22" s="16" t="e">
        <f t="array" ref="T22">INDEX('Full Data'!$P:$P,MATCH($B22,IF('Full Data'!$G:$G=T$2,'Full Data'!$C:$C),0))</f>
        <v>#N/A</v>
      </c>
      <c r="U22" s="16" t="e">
        <f t="array" ref="U22">INDEX('Full Data'!$P:$P,MATCH($B22,IF('Full Data'!$G:$G=U$2,'Full Data'!$C:$C),0))</f>
        <v>#N/A</v>
      </c>
      <c r="V22" s="16" t="e">
        <f t="array" ref="V22">INDEX('Full Data'!$P:$P,MATCH($B22,IF('Full Data'!$G:$G=V$2,'Full Data'!$C:$C),0))</f>
        <v>#N/A</v>
      </c>
      <c r="W22" s="46" t="e">
        <f>INDEX('Full Data'!$P:$P,MATCH($B22,IF('Full Data'!$G:$G=W$2,'Full Data'!$C:$C),0))</f>
        <v>#N/A</v>
      </c>
      <c r="X22" s="46" t="e">
        <f t="array" ref="X22">INDEX('Full Data'!$P:$P,MATCH($B22,IF('Full Data'!$G:$G=X$2,'Full Data'!$C:$C),0))</f>
        <v>#N/A</v>
      </c>
      <c r="Y22" s="46" t="e">
        <f t="array" ref="Y22">INDEX('Full Data'!$P:$P,MATCH($B22,IF('Full Data'!$G:$G=Y$2,'Full Data'!$C:$C),0))</f>
        <v>#N/A</v>
      </c>
    </row>
    <row r="23" spans="2:25">
      <c r="B23" s="46">
        <f>Summary!B23</f>
        <v>0</v>
      </c>
      <c r="C23" s="16" t="e">
        <f t="array" ref="C23">INDEX('Full Data'!$P:$P,MATCH($B23,IF('Full Data'!$G:$G=C$2,'Full Data'!$C:$C),0))</f>
        <v>#N/A</v>
      </c>
      <c r="D23" s="16" t="e">
        <f t="array" ref="D23">INDEX('Full Data'!$P:$P,MATCH($B23,IF('Full Data'!$G:$G=D$2,'Full Data'!$C:$C),0))</f>
        <v>#N/A</v>
      </c>
      <c r="E23" s="16" t="e">
        <f t="array" ref="E23">INDEX('Full Data'!$P:$P,MATCH($B23,IF('Full Data'!$G:$G=E$2,'Full Data'!$C:$C),0))</f>
        <v>#N/A</v>
      </c>
      <c r="F23" s="16" t="e">
        <f t="array" ref="F23">INDEX('Full Data'!$P:$P,MATCH($B23,IF('Full Data'!$G:$G=F$2,'Full Data'!$C:$C),0))</f>
        <v>#N/A</v>
      </c>
      <c r="G23" s="16" t="e">
        <f t="array" ref="G23">INDEX('Full Data'!$P:$P,MATCH($B23,IF('Full Data'!$G:$G=G$2,'Full Data'!$C:$C),0))</f>
        <v>#N/A</v>
      </c>
      <c r="H23" s="16" t="e">
        <f t="array" ref="H23">INDEX('Full Data'!$P:$P,MATCH($B23,IF('Full Data'!$G:$G=H$2,'Full Data'!$C:$C),0))</f>
        <v>#N/A</v>
      </c>
      <c r="I23" s="16" t="e">
        <f t="array" ref="I23">INDEX('Full Data'!$P:$P,MATCH($B23,IF('Full Data'!$G:$G=I$2,'Full Data'!$C:$C),0))</f>
        <v>#N/A</v>
      </c>
      <c r="J23" s="16" t="e">
        <f t="array" ref="J23">INDEX('Full Data'!$P:$P,MATCH($B23,IF('Full Data'!$G:$G=J$2,'Full Data'!$C:$C),0))</f>
        <v>#N/A</v>
      </c>
      <c r="K23" s="16" t="e">
        <f t="array" ref="K23">INDEX('Full Data'!$P:$P,MATCH($B23,IF('Full Data'!$G:$G=K$2,'Full Data'!$C:$C),0))</f>
        <v>#N/A</v>
      </c>
      <c r="L23" s="16" t="e">
        <f t="array" ref="L23">INDEX('Full Data'!$P:$P,MATCH($B23,IF('Full Data'!$G:$G=L$2,'Full Data'!$C:$C),0))</f>
        <v>#N/A</v>
      </c>
      <c r="M23" s="16" t="e">
        <f t="array" ref="M23">INDEX('Full Data'!$P:$P,MATCH($B23,IF('Full Data'!$G:$G=M$2,'Full Data'!$C:$C),0))</f>
        <v>#N/A</v>
      </c>
      <c r="N23" s="16" t="e">
        <f t="array" ref="N23">INDEX('Full Data'!$P:$P,MATCH($B23,IF('Full Data'!$G:$G=N$2,'Full Data'!$C:$C),0))</f>
        <v>#N/A</v>
      </c>
      <c r="O23" s="16" t="e">
        <f t="array" ref="O23">INDEX('Full Data'!$P:$P,MATCH($B23,IF('Full Data'!$G:$G=O$2,'Full Data'!$C:$C),0))</f>
        <v>#N/A</v>
      </c>
      <c r="P23" s="16" t="e">
        <f t="array" ref="P23">INDEX('Full Data'!$P:$P,MATCH($B23,IF('Full Data'!$G:$G=P$2,'Full Data'!$C:$C),0))</f>
        <v>#N/A</v>
      </c>
      <c r="Q23" s="16" t="e">
        <f t="array" ref="Q23">INDEX('Full Data'!$P:$P,MATCH($B23,IF('Full Data'!$G:$G=Q$2,'Full Data'!$C:$C),0))</f>
        <v>#N/A</v>
      </c>
      <c r="R23" s="16" t="e">
        <f t="array" ref="R23">INDEX('Full Data'!$P:$P,MATCH($B23,IF('Full Data'!$G:$G=R$2,'Full Data'!$C:$C),0))</f>
        <v>#N/A</v>
      </c>
      <c r="S23" s="16" t="e">
        <f t="array" ref="S23">INDEX('Full Data'!$P:$P,MATCH($B23,IF('Full Data'!$G:$G=S$2,'Full Data'!$C:$C),0))</f>
        <v>#N/A</v>
      </c>
      <c r="T23" s="16" t="e">
        <f t="array" ref="T23">INDEX('Full Data'!$P:$P,MATCH($B23,IF('Full Data'!$G:$G=T$2,'Full Data'!$C:$C),0))</f>
        <v>#N/A</v>
      </c>
      <c r="U23" s="16" t="e">
        <f t="array" ref="U23">INDEX('Full Data'!$P:$P,MATCH($B23,IF('Full Data'!$G:$G=U$2,'Full Data'!$C:$C),0))</f>
        <v>#N/A</v>
      </c>
      <c r="V23" s="16" t="e">
        <f t="array" ref="V23">INDEX('Full Data'!$P:$P,MATCH($B23,IF('Full Data'!$G:$G=V$2,'Full Data'!$C:$C),0))</f>
        <v>#N/A</v>
      </c>
      <c r="W23" s="46" t="e">
        <f>INDEX('Full Data'!$P:$P,MATCH($B23,IF('Full Data'!$G:$G=W$2,'Full Data'!$C:$C),0))</f>
        <v>#N/A</v>
      </c>
      <c r="X23" s="46" t="e">
        <f t="array" ref="X23">INDEX('Full Data'!$P:$P,MATCH($B23,IF('Full Data'!$G:$G=X$2,'Full Data'!$C:$C),0))</f>
        <v>#N/A</v>
      </c>
      <c r="Y23" s="46" t="e">
        <f t="array" ref="Y23">INDEX('Full Data'!$P:$P,MATCH($B23,IF('Full Data'!$G:$G=Y$2,'Full Data'!$C:$C),0))</f>
        <v>#N/A</v>
      </c>
    </row>
    <row r="24" spans="2:25">
      <c r="B24" s="46">
        <f>Summary!B24</f>
        <v>0</v>
      </c>
      <c r="C24" s="16" t="e">
        <f t="array" ref="C24">INDEX('Full Data'!$P:$P,MATCH($B24,IF('Full Data'!$G:$G=C$2,'Full Data'!$C:$C),0))</f>
        <v>#N/A</v>
      </c>
      <c r="D24" s="16" t="e">
        <f t="array" ref="D24">INDEX('Full Data'!$P:$P,MATCH($B24,IF('Full Data'!$G:$G=D$2,'Full Data'!$C:$C),0))</f>
        <v>#N/A</v>
      </c>
      <c r="E24" s="16" t="e">
        <f t="array" ref="E24">INDEX('Full Data'!$P:$P,MATCH($B24,IF('Full Data'!$G:$G=E$2,'Full Data'!$C:$C),0))</f>
        <v>#N/A</v>
      </c>
      <c r="F24" s="16" t="e">
        <f t="array" ref="F24">INDEX('Full Data'!$P:$P,MATCH($B24,IF('Full Data'!$G:$G=F$2,'Full Data'!$C:$C),0))</f>
        <v>#N/A</v>
      </c>
      <c r="G24" s="16" t="e">
        <f t="array" ref="G24">INDEX('Full Data'!$P:$P,MATCH($B24,IF('Full Data'!$G:$G=G$2,'Full Data'!$C:$C),0))</f>
        <v>#N/A</v>
      </c>
      <c r="H24" s="16" t="e">
        <f t="array" ref="H24">INDEX('Full Data'!$P:$P,MATCH($B24,IF('Full Data'!$G:$G=H$2,'Full Data'!$C:$C),0))</f>
        <v>#N/A</v>
      </c>
      <c r="I24" s="16" t="e">
        <f t="array" ref="I24">INDEX('Full Data'!$P:$P,MATCH($B24,IF('Full Data'!$G:$G=I$2,'Full Data'!$C:$C),0))</f>
        <v>#N/A</v>
      </c>
      <c r="J24" s="16" t="e">
        <f t="array" ref="J24">INDEX('Full Data'!$P:$P,MATCH($B24,IF('Full Data'!$G:$G=J$2,'Full Data'!$C:$C),0))</f>
        <v>#N/A</v>
      </c>
      <c r="K24" s="16" t="e">
        <f t="array" ref="K24">INDEX('Full Data'!$P:$P,MATCH($B24,IF('Full Data'!$G:$G=K$2,'Full Data'!$C:$C),0))</f>
        <v>#N/A</v>
      </c>
      <c r="L24" s="16" t="e">
        <f t="array" ref="L24">INDEX('Full Data'!$P:$P,MATCH($B24,IF('Full Data'!$G:$G=L$2,'Full Data'!$C:$C),0))</f>
        <v>#N/A</v>
      </c>
      <c r="M24" s="16" t="e">
        <f t="array" ref="M24">INDEX('Full Data'!$P:$P,MATCH($B24,IF('Full Data'!$G:$G=M$2,'Full Data'!$C:$C),0))</f>
        <v>#N/A</v>
      </c>
      <c r="N24" s="16" t="e">
        <f t="array" ref="N24">INDEX('Full Data'!$P:$P,MATCH($B24,IF('Full Data'!$G:$G=N$2,'Full Data'!$C:$C),0))</f>
        <v>#N/A</v>
      </c>
      <c r="O24" s="16" t="e">
        <f t="array" ref="O24">INDEX('Full Data'!$P:$P,MATCH($B24,IF('Full Data'!$G:$G=O$2,'Full Data'!$C:$C),0))</f>
        <v>#N/A</v>
      </c>
      <c r="P24" s="16" t="e">
        <f t="array" ref="P24">INDEX('Full Data'!$P:$P,MATCH($B24,IF('Full Data'!$G:$G=P$2,'Full Data'!$C:$C),0))</f>
        <v>#N/A</v>
      </c>
      <c r="Q24" s="16" t="e">
        <f t="array" ref="Q24">INDEX('Full Data'!$P:$P,MATCH($B24,IF('Full Data'!$G:$G=Q$2,'Full Data'!$C:$C),0))</f>
        <v>#N/A</v>
      </c>
      <c r="R24" s="16" t="e">
        <f t="array" ref="R24">INDEX('Full Data'!$P:$P,MATCH($B24,IF('Full Data'!$G:$G=R$2,'Full Data'!$C:$C),0))</f>
        <v>#N/A</v>
      </c>
      <c r="S24" s="16" t="e">
        <f t="array" ref="S24">INDEX('Full Data'!$P:$P,MATCH($B24,IF('Full Data'!$G:$G=S$2,'Full Data'!$C:$C),0))</f>
        <v>#N/A</v>
      </c>
      <c r="T24" s="16" t="e">
        <f t="array" ref="T24">INDEX('Full Data'!$P:$P,MATCH($B24,IF('Full Data'!$G:$G=T$2,'Full Data'!$C:$C),0))</f>
        <v>#N/A</v>
      </c>
      <c r="U24" s="16" t="e">
        <f t="array" ref="U24">INDEX('Full Data'!$P:$P,MATCH($B24,IF('Full Data'!$G:$G=U$2,'Full Data'!$C:$C),0))</f>
        <v>#N/A</v>
      </c>
      <c r="V24" s="16" t="e">
        <f t="array" ref="V24">INDEX('Full Data'!$P:$P,MATCH($B24,IF('Full Data'!$G:$G=V$2,'Full Data'!$C:$C),0))</f>
        <v>#N/A</v>
      </c>
      <c r="W24" s="46" t="e">
        <f>INDEX('Full Data'!$P:$P,MATCH($B24,IF('Full Data'!$G:$G=W$2,'Full Data'!$C:$C),0))</f>
        <v>#N/A</v>
      </c>
      <c r="X24" s="46" t="e">
        <f t="array" ref="X24">INDEX('Full Data'!$P:$P,MATCH($B24,IF('Full Data'!$G:$G=X$2,'Full Data'!$C:$C),0))</f>
        <v>#N/A</v>
      </c>
      <c r="Y24" s="46" t="e">
        <f t="array" ref="Y24">INDEX('Full Data'!$P:$P,MATCH($B24,IF('Full Data'!$G:$G=Y$2,'Full Data'!$C:$C),0))</f>
        <v>#N/A</v>
      </c>
    </row>
    <row r="25" spans="2:25">
      <c r="B25" s="46">
        <f>Summary!B25</f>
        <v>0</v>
      </c>
      <c r="C25" s="16" t="e">
        <f t="array" ref="C25">INDEX('Full Data'!$P:$P,MATCH($B25,IF('Full Data'!$G:$G=C$2,'Full Data'!$C:$C),0))</f>
        <v>#N/A</v>
      </c>
      <c r="D25" s="16" t="e">
        <f t="array" ref="D25">INDEX('Full Data'!$P:$P,MATCH($B25,IF('Full Data'!$G:$G=D$2,'Full Data'!$C:$C),0))</f>
        <v>#N/A</v>
      </c>
      <c r="E25" s="16" t="e">
        <f t="array" ref="E25">INDEX('Full Data'!$P:$P,MATCH($B25,IF('Full Data'!$G:$G=E$2,'Full Data'!$C:$C),0))</f>
        <v>#N/A</v>
      </c>
      <c r="F25" s="16" t="e">
        <f t="array" ref="F25">INDEX('Full Data'!$P:$P,MATCH($B25,IF('Full Data'!$G:$G=F$2,'Full Data'!$C:$C),0))</f>
        <v>#N/A</v>
      </c>
      <c r="G25" s="16" t="e">
        <f t="array" ref="G25">INDEX('Full Data'!$P:$P,MATCH($B25,IF('Full Data'!$G:$G=G$2,'Full Data'!$C:$C),0))</f>
        <v>#N/A</v>
      </c>
      <c r="H25" s="16" t="e">
        <f t="array" ref="H25">INDEX('Full Data'!$P:$P,MATCH($B25,IF('Full Data'!$G:$G=H$2,'Full Data'!$C:$C),0))</f>
        <v>#N/A</v>
      </c>
      <c r="I25" s="16" t="e">
        <f t="array" ref="I25">INDEX('Full Data'!$P:$P,MATCH($B25,IF('Full Data'!$G:$G=I$2,'Full Data'!$C:$C),0))</f>
        <v>#N/A</v>
      </c>
      <c r="J25" s="16" t="e">
        <f t="array" ref="J25">INDEX('Full Data'!$P:$P,MATCH($B25,IF('Full Data'!$G:$G=J$2,'Full Data'!$C:$C),0))</f>
        <v>#N/A</v>
      </c>
      <c r="K25" s="16" t="e">
        <f t="array" ref="K25">INDEX('Full Data'!$P:$P,MATCH($B25,IF('Full Data'!$G:$G=K$2,'Full Data'!$C:$C),0))</f>
        <v>#N/A</v>
      </c>
      <c r="L25" s="16" t="e">
        <f t="array" ref="L25">INDEX('Full Data'!$P:$P,MATCH($B25,IF('Full Data'!$G:$G=L$2,'Full Data'!$C:$C),0))</f>
        <v>#N/A</v>
      </c>
      <c r="M25" s="16" t="e">
        <f t="array" ref="M25">INDEX('Full Data'!$P:$P,MATCH($B25,IF('Full Data'!$G:$G=M$2,'Full Data'!$C:$C),0))</f>
        <v>#N/A</v>
      </c>
      <c r="N25" s="16" t="e">
        <f t="array" ref="N25">INDEX('Full Data'!$P:$P,MATCH($B25,IF('Full Data'!$G:$G=N$2,'Full Data'!$C:$C),0))</f>
        <v>#N/A</v>
      </c>
      <c r="O25" s="16" t="e">
        <f t="array" ref="O25">INDEX('Full Data'!$P:$P,MATCH($B25,IF('Full Data'!$G:$G=O$2,'Full Data'!$C:$C),0))</f>
        <v>#N/A</v>
      </c>
      <c r="P25" s="16" t="e">
        <f t="array" ref="P25">INDEX('Full Data'!$P:$P,MATCH($B25,IF('Full Data'!$G:$G=P$2,'Full Data'!$C:$C),0))</f>
        <v>#N/A</v>
      </c>
      <c r="Q25" s="16" t="e">
        <f t="array" ref="Q25">INDEX('Full Data'!$P:$P,MATCH($B25,IF('Full Data'!$G:$G=Q$2,'Full Data'!$C:$C),0))</f>
        <v>#N/A</v>
      </c>
      <c r="R25" s="16" t="e">
        <f t="array" ref="R25">INDEX('Full Data'!$P:$P,MATCH($B25,IF('Full Data'!$G:$G=R$2,'Full Data'!$C:$C),0))</f>
        <v>#N/A</v>
      </c>
      <c r="S25" s="16" t="e">
        <f t="array" ref="S25">INDEX('Full Data'!$P:$P,MATCH($B25,IF('Full Data'!$G:$G=S$2,'Full Data'!$C:$C),0))</f>
        <v>#N/A</v>
      </c>
      <c r="T25" s="16" t="e">
        <f t="array" ref="T25">INDEX('Full Data'!$P:$P,MATCH($B25,IF('Full Data'!$G:$G=T$2,'Full Data'!$C:$C),0))</f>
        <v>#N/A</v>
      </c>
      <c r="U25" s="16" t="e">
        <f t="array" ref="U25">INDEX('Full Data'!$P:$P,MATCH($B25,IF('Full Data'!$G:$G=U$2,'Full Data'!$C:$C),0))</f>
        <v>#N/A</v>
      </c>
      <c r="V25" s="16" t="e">
        <f t="array" ref="V25">INDEX('Full Data'!$P:$P,MATCH($B25,IF('Full Data'!$G:$G=V$2,'Full Data'!$C:$C),0))</f>
        <v>#N/A</v>
      </c>
      <c r="W25" s="46" t="e">
        <f>INDEX('Full Data'!$P:$P,MATCH($B25,IF('Full Data'!$G:$G=W$2,'Full Data'!$C:$C),0))</f>
        <v>#N/A</v>
      </c>
      <c r="X25" s="46" t="e">
        <f t="array" ref="X25">INDEX('Full Data'!$P:$P,MATCH($B25,IF('Full Data'!$G:$G=X$2,'Full Data'!$C:$C),0))</f>
        <v>#N/A</v>
      </c>
      <c r="Y25" s="46" t="e">
        <f t="array" ref="Y25">INDEX('Full Data'!$P:$P,MATCH($B25,IF('Full Data'!$G:$G=Y$2,'Full Data'!$C:$C),0))</f>
        <v>#N/A</v>
      </c>
    </row>
    <row r="26" spans="2:25">
      <c r="B26" s="46">
        <f>Summary!B26</f>
        <v>0</v>
      </c>
      <c r="C26" s="16" t="e">
        <f t="array" ref="C26">INDEX('Full Data'!$P:$P,MATCH($B26,IF('Full Data'!$G:$G=C$2,'Full Data'!$C:$C),0))</f>
        <v>#N/A</v>
      </c>
      <c r="D26" s="16" t="e">
        <f t="array" ref="D26">INDEX('Full Data'!$P:$P,MATCH($B26,IF('Full Data'!$G:$G=D$2,'Full Data'!$C:$C),0))</f>
        <v>#N/A</v>
      </c>
      <c r="E26" s="16" t="e">
        <f t="array" ref="E26">INDEX('Full Data'!$P:$P,MATCH($B26,IF('Full Data'!$G:$G=E$2,'Full Data'!$C:$C),0))</f>
        <v>#N/A</v>
      </c>
      <c r="F26" s="16" t="e">
        <f t="array" ref="F26">INDEX('Full Data'!$P:$P,MATCH($B26,IF('Full Data'!$G:$G=F$2,'Full Data'!$C:$C),0))</f>
        <v>#N/A</v>
      </c>
      <c r="G26" s="16" t="e">
        <f t="array" ref="G26">INDEX('Full Data'!$P:$P,MATCH($B26,IF('Full Data'!$G:$G=G$2,'Full Data'!$C:$C),0))</f>
        <v>#N/A</v>
      </c>
      <c r="H26" s="16" t="e">
        <f t="array" ref="H26">INDEX('Full Data'!$P:$P,MATCH($B26,IF('Full Data'!$G:$G=H$2,'Full Data'!$C:$C),0))</f>
        <v>#N/A</v>
      </c>
      <c r="I26" s="16" t="e">
        <f t="array" ref="I26">INDEX('Full Data'!$P:$P,MATCH($B26,IF('Full Data'!$G:$G=I$2,'Full Data'!$C:$C),0))</f>
        <v>#N/A</v>
      </c>
      <c r="J26" s="16" t="e">
        <f t="array" ref="J26">INDEX('Full Data'!$P:$P,MATCH($B26,IF('Full Data'!$G:$G=J$2,'Full Data'!$C:$C),0))</f>
        <v>#N/A</v>
      </c>
      <c r="K26" s="16" t="e">
        <f t="array" ref="K26">INDEX('Full Data'!$P:$P,MATCH($B26,IF('Full Data'!$G:$G=K$2,'Full Data'!$C:$C),0))</f>
        <v>#N/A</v>
      </c>
      <c r="L26" s="16" t="e">
        <f t="array" ref="L26">INDEX('Full Data'!$P:$P,MATCH($B26,IF('Full Data'!$G:$G=L$2,'Full Data'!$C:$C),0))</f>
        <v>#N/A</v>
      </c>
      <c r="M26" s="16" t="e">
        <f t="array" ref="M26">INDEX('Full Data'!$P:$P,MATCH($B26,IF('Full Data'!$G:$G=M$2,'Full Data'!$C:$C),0))</f>
        <v>#N/A</v>
      </c>
      <c r="N26" s="16" t="e">
        <f t="array" ref="N26">INDEX('Full Data'!$P:$P,MATCH($B26,IF('Full Data'!$G:$G=N$2,'Full Data'!$C:$C),0))</f>
        <v>#N/A</v>
      </c>
      <c r="O26" s="16" t="e">
        <f t="array" ref="O26">INDEX('Full Data'!$P:$P,MATCH($B26,IF('Full Data'!$G:$G=O$2,'Full Data'!$C:$C),0))</f>
        <v>#N/A</v>
      </c>
      <c r="P26" s="16" t="e">
        <f t="array" ref="P26">INDEX('Full Data'!$P:$P,MATCH($B26,IF('Full Data'!$G:$G=P$2,'Full Data'!$C:$C),0))</f>
        <v>#N/A</v>
      </c>
      <c r="Q26" s="16" t="e">
        <f t="array" ref="Q26">INDEX('Full Data'!$P:$P,MATCH($B26,IF('Full Data'!$G:$G=Q$2,'Full Data'!$C:$C),0))</f>
        <v>#N/A</v>
      </c>
      <c r="R26" s="16" t="e">
        <f t="array" ref="R26">INDEX('Full Data'!$P:$P,MATCH($B26,IF('Full Data'!$G:$G=R$2,'Full Data'!$C:$C),0))</f>
        <v>#N/A</v>
      </c>
      <c r="S26" s="16" t="e">
        <f t="array" ref="S26">INDEX('Full Data'!$P:$P,MATCH($B26,IF('Full Data'!$G:$G=S$2,'Full Data'!$C:$C),0))</f>
        <v>#N/A</v>
      </c>
      <c r="T26" s="16" t="e">
        <f t="array" ref="T26">INDEX('Full Data'!$P:$P,MATCH($B26,IF('Full Data'!$G:$G=T$2,'Full Data'!$C:$C),0))</f>
        <v>#N/A</v>
      </c>
      <c r="U26" s="16" t="e">
        <f t="array" ref="U26">INDEX('Full Data'!$P:$P,MATCH($B26,IF('Full Data'!$G:$G=U$2,'Full Data'!$C:$C),0))</f>
        <v>#N/A</v>
      </c>
      <c r="V26" s="16" t="e">
        <f t="array" ref="V26">INDEX('Full Data'!$P:$P,MATCH($B26,IF('Full Data'!$G:$G=V$2,'Full Data'!$C:$C),0))</f>
        <v>#N/A</v>
      </c>
      <c r="W26" s="46" t="e">
        <f>INDEX('Full Data'!$P:$P,MATCH($B26,IF('Full Data'!$G:$G=W$2,'Full Data'!$C:$C),0))</f>
        <v>#N/A</v>
      </c>
      <c r="X26" s="46" t="e">
        <f t="array" ref="X26">INDEX('Full Data'!$P:$P,MATCH($B26,IF('Full Data'!$G:$G=X$2,'Full Data'!$C:$C),0))</f>
        <v>#N/A</v>
      </c>
      <c r="Y26" s="46" t="e">
        <f t="array" ref="Y26">INDEX('Full Data'!$P:$P,MATCH($B26,IF('Full Data'!$G:$G=Y$2,'Full Data'!$C:$C),0))</f>
        <v>#N/A</v>
      </c>
    </row>
    <row r="27" spans="2:25">
      <c r="B27" s="46">
        <f>Summary!B27</f>
        <v>0</v>
      </c>
      <c r="C27" s="16" t="e">
        <f t="array" ref="C27">INDEX('Full Data'!$P:$P,MATCH($B27,IF('Full Data'!$G:$G=C$2,'Full Data'!$C:$C),0))</f>
        <v>#N/A</v>
      </c>
      <c r="D27" s="16" t="e">
        <f t="array" ref="D27">INDEX('Full Data'!$P:$P,MATCH($B27,IF('Full Data'!$G:$G=D$2,'Full Data'!$C:$C),0))</f>
        <v>#N/A</v>
      </c>
      <c r="E27" s="16" t="e">
        <f t="array" ref="E27">INDEX('Full Data'!$P:$P,MATCH($B27,IF('Full Data'!$G:$G=E$2,'Full Data'!$C:$C),0))</f>
        <v>#N/A</v>
      </c>
      <c r="F27" s="16" t="e">
        <f t="array" ref="F27">INDEX('Full Data'!$P:$P,MATCH($B27,IF('Full Data'!$G:$G=F$2,'Full Data'!$C:$C),0))</f>
        <v>#N/A</v>
      </c>
      <c r="G27" s="16" t="e">
        <f t="array" ref="G27">INDEX('Full Data'!$P:$P,MATCH($B27,IF('Full Data'!$G:$G=G$2,'Full Data'!$C:$C),0))</f>
        <v>#N/A</v>
      </c>
      <c r="H27" s="16" t="e">
        <f t="array" ref="H27">INDEX('Full Data'!$P:$P,MATCH($B27,IF('Full Data'!$G:$G=H$2,'Full Data'!$C:$C),0))</f>
        <v>#N/A</v>
      </c>
      <c r="I27" s="16" t="e">
        <f t="array" ref="I27">INDEX('Full Data'!$P:$P,MATCH($B27,IF('Full Data'!$G:$G=I$2,'Full Data'!$C:$C),0))</f>
        <v>#N/A</v>
      </c>
      <c r="J27" s="16" t="e">
        <f t="array" ref="J27">INDEX('Full Data'!$P:$P,MATCH($B27,IF('Full Data'!$G:$G=J$2,'Full Data'!$C:$C),0))</f>
        <v>#N/A</v>
      </c>
      <c r="K27" s="16" t="e">
        <f t="array" ref="K27">INDEX('Full Data'!$P:$P,MATCH($B27,IF('Full Data'!$G:$G=K$2,'Full Data'!$C:$C),0))</f>
        <v>#N/A</v>
      </c>
      <c r="L27" s="16" t="e">
        <f t="array" ref="L27">INDEX('Full Data'!$P:$P,MATCH($B27,IF('Full Data'!$G:$G=L$2,'Full Data'!$C:$C),0))</f>
        <v>#N/A</v>
      </c>
      <c r="M27" s="16" t="e">
        <f t="array" ref="M27">INDEX('Full Data'!$P:$P,MATCH($B27,IF('Full Data'!$G:$G=M$2,'Full Data'!$C:$C),0))</f>
        <v>#N/A</v>
      </c>
      <c r="N27" s="16" t="e">
        <f t="array" ref="N27">INDEX('Full Data'!$P:$P,MATCH($B27,IF('Full Data'!$G:$G=N$2,'Full Data'!$C:$C),0))</f>
        <v>#N/A</v>
      </c>
      <c r="O27" s="16" t="e">
        <f t="array" ref="O27">INDEX('Full Data'!$P:$P,MATCH($B27,IF('Full Data'!$G:$G=O$2,'Full Data'!$C:$C),0))</f>
        <v>#N/A</v>
      </c>
      <c r="P27" s="16" t="e">
        <f t="array" ref="P27">INDEX('Full Data'!$P:$P,MATCH($B27,IF('Full Data'!$G:$G=P$2,'Full Data'!$C:$C),0))</f>
        <v>#N/A</v>
      </c>
      <c r="Q27" s="16" t="e">
        <f t="array" ref="Q27">INDEX('Full Data'!$P:$P,MATCH($B27,IF('Full Data'!$G:$G=Q$2,'Full Data'!$C:$C),0))</f>
        <v>#N/A</v>
      </c>
      <c r="R27" s="16" t="e">
        <f t="array" ref="R27">INDEX('Full Data'!$P:$P,MATCH($B27,IF('Full Data'!$G:$G=R$2,'Full Data'!$C:$C),0))</f>
        <v>#N/A</v>
      </c>
      <c r="S27" s="16" t="e">
        <f t="array" ref="S27">INDEX('Full Data'!$P:$P,MATCH($B27,IF('Full Data'!$G:$G=S$2,'Full Data'!$C:$C),0))</f>
        <v>#N/A</v>
      </c>
      <c r="T27" s="16" t="e">
        <f t="array" ref="T27">INDEX('Full Data'!$P:$P,MATCH($B27,IF('Full Data'!$G:$G=T$2,'Full Data'!$C:$C),0))</f>
        <v>#N/A</v>
      </c>
      <c r="U27" s="16" t="e">
        <f t="array" ref="U27">INDEX('Full Data'!$P:$P,MATCH($B27,IF('Full Data'!$G:$G=U$2,'Full Data'!$C:$C),0))</f>
        <v>#N/A</v>
      </c>
      <c r="V27" s="16" t="e">
        <f t="array" ref="V27">INDEX('Full Data'!$P:$P,MATCH($B27,IF('Full Data'!$G:$G=V$2,'Full Data'!$C:$C),0))</f>
        <v>#N/A</v>
      </c>
      <c r="W27" s="46" t="e">
        <f>INDEX('Full Data'!$P:$P,MATCH($B27,IF('Full Data'!$G:$G=W$2,'Full Data'!$C:$C),0))</f>
        <v>#N/A</v>
      </c>
      <c r="X27" s="46" t="e">
        <f t="array" ref="X27">INDEX('Full Data'!$P:$P,MATCH($B27,IF('Full Data'!$G:$G=X$2,'Full Data'!$C:$C),0))</f>
        <v>#N/A</v>
      </c>
      <c r="Y27" s="46" t="e">
        <f t="array" ref="Y27">INDEX('Full Data'!$P:$P,MATCH($B27,IF('Full Data'!$G:$G=Y$2,'Full Data'!$C:$C),0))</f>
        <v>#N/A</v>
      </c>
    </row>
    <row r="28" spans="2:25">
      <c r="B28" s="46">
        <f>Summary!B28</f>
        <v>0</v>
      </c>
      <c r="C28" s="34" t="e">
        <f t="array" ref="C28">INDEX('Full Data'!$P:$P,MATCH($B28,IF('Full Data'!$G:$G=C$2,'Full Data'!$C:$C),0))</f>
        <v>#N/A</v>
      </c>
      <c r="D28" s="34" t="e">
        <f t="array" ref="D28">INDEX('Full Data'!$P:$P,MATCH($B28,IF('Full Data'!$G:$G=D$2,'Full Data'!$C:$C),0))</f>
        <v>#N/A</v>
      </c>
      <c r="E28" s="34" t="e">
        <f t="array" ref="E28">INDEX('Full Data'!$P:$P,MATCH($B28,IF('Full Data'!$G:$G=E$2,'Full Data'!$C:$C),0))</f>
        <v>#N/A</v>
      </c>
      <c r="F28" s="34" t="e">
        <f t="array" ref="F28">INDEX('Full Data'!$P:$P,MATCH($B28,IF('Full Data'!$G:$G=F$2,'Full Data'!$C:$C),0))</f>
        <v>#N/A</v>
      </c>
      <c r="G28" s="34" t="e">
        <f t="array" ref="G28">INDEX('Full Data'!$P:$P,MATCH($B28,IF('Full Data'!$G:$G=G$2,'Full Data'!$C:$C),0))</f>
        <v>#N/A</v>
      </c>
      <c r="H28" s="34" t="e">
        <f t="array" ref="H28">INDEX('Full Data'!$P:$P,MATCH($B28,IF('Full Data'!$G:$G=H$2,'Full Data'!$C:$C),0))</f>
        <v>#N/A</v>
      </c>
      <c r="I28" s="34" t="e">
        <f t="array" ref="I28">INDEX('Full Data'!$P:$P,MATCH($B28,IF('Full Data'!$G:$G=I$2,'Full Data'!$C:$C),0))</f>
        <v>#N/A</v>
      </c>
      <c r="J28" s="34" t="e">
        <f t="array" ref="J28">INDEX('Full Data'!$P:$P,MATCH($B28,IF('Full Data'!$G:$G=J$2,'Full Data'!$C:$C),0))</f>
        <v>#N/A</v>
      </c>
      <c r="K28" s="34" t="e">
        <f t="array" ref="K28">INDEX('Full Data'!$P:$P,MATCH($B28,IF('Full Data'!$G:$G=K$2,'Full Data'!$C:$C),0))</f>
        <v>#N/A</v>
      </c>
      <c r="L28" s="34" t="e">
        <f t="array" ref="L28">INDEX('Full Data'!$P:$P,MATCH($B28,IF('Full Data'!$G:$G=L$2,'Full Data'!$C:$C),0))</f>
        <v>#N/A</v>
      </c>
      <c r="M28" s="34" t="e">
        <f t="array" ref="M28">INDEX('Full Data'!$P:$P,MATCH($B28,IF('Full Data'!$G:$G=M$2,'Full Data'!$C:$C),0))</f>
        <v>#N/A</v>
      </c>
      <c r="N28" s="34" t="e">
        <f t="array" ref="N28">INDEX('Full Data'!$P:$P,MATCH($B28,IF('Full Data'!$G:$G=N$2,'Full Data'!$C:$C),0))</f>
        <v>#N/A</v>
      </c>
      <c r="O28" s="34" t="e">
        <f t="array" ref="O28">INDEX('Full Data'!$P:$P,MATCH($B28,IF('Full Data'!$G:$G=O$2,'Full Data'!$C:$C),0))</f>
        <v>#N/A</v>
      </c>
      <c r="P28" s="34" t="e">
        <f t="array" ref="P28">INDEX('Full Data'!$P:$P,MATCH($B28,IF('Full Data'!$G:$G=P$2,'Full Data'!$C:$C),0))</f>
        <v>#N/A</v>
      </c>
      <c r="Q28" s="34" t="e">
        <f t="array" ref="Q28">INDEX('Full Data'!$P:$P,MATCH($B28,IF('Full Data'!$G:$G=Q$2,'Full Data'!$C:$C),0))</f>
        <v>#N/A</v>
      </c>
      <c r="R28" s="34" t="e">
        <f t="array" ref="R28">INDEX('Full Data'!$P:$P,MATCH($B28,IF('Full Data'!$G:$G=R$2,'Full Data'!$C:$C),0))</f>
        <v>#N/A</v>
      </c>
      <c r="S28" s="34" t="e">
        <f t="array" ref="S28">INDEX('Full Data'!$P:$P,MATCH($B28,IF('Full Data'!$G:$G=S$2,'Full Data'!$C:$C),0))</f>
        <v>#N/A</v>
      </c>
      <c r="T28" s="34" t="e">
        <f t="array" ref="T28">INDEX('Full Data'!$P:$P,MATCH($B28,IF('Full Data'!$G:$G=T$2,'Full Data'!$C:$C),0))</f>
        <v>#N/A</v>
      </c>
      <c r="U28" s="34" t="e">
        <f t="array" ref="U28">INDEX('Full Data'!$P:$P,MATCH($B28,IF('Full Data'!$G:$G=U$2,'Full Data'!$C:$C),0))</f>
        <v>#N/A</v>
      </c>
      <c r="V28" s="34" t="e">
        <f t="array" ref="V28">INDEX('Full Data'!$P:$P,MATCH($B28,IF('Full Data'!$G:$G=V$2,'Full Data'!$C:$C),0))</f>
        <v>#N/A</v>
      </c>
      <c r="W28" s="46" t="e">
        <f>INDEX('Full Data'!$P:$P,MATCH($B28,IF('Full Data'!$G:$G=W$2,'Full Data'!$C:$C),0))</f>
        <v>#N/A</v>
      </c>
      <c r="X28" s="46" t="e">
        <f t="array" ref="X28">INDEX('Full Data'!$P:$P,MATCH($B28,IF('Full Data'!$G:$G=X$2,'Full Data'!$C:$C),0))</f>
        <v>#N/A</v>
      </c>
      <c r="Y28" s="46" t="e">
        <f t="array" ref="Y28">INDEX('Full Data'!$P:$P,MATCH($B28,IF('Full Data'!$G:$G=Y$2,'Full Data'!$C:$C),0))</f>
        <v>#N/A</v>
      </c>
    </row>
    <row r="29" spans="2:25">
      <c r="B29" s="46">
        <f>Summary!B29</f>
        <v>0</v>
      </c>
      <c r="C29" s="34" t="e">
        <f t="array" ref="C29">INDEX('Full Data'!$P:$P,MATCH($B29,IF('Full Data'!$G:$G=C$2,'Full Data'!$C:$C),0))</f>
        <v>#N/A</v>
      </c>
      <c r="D29" s="34" t="e">
        <f t="array" ref="D29">INDEX('Full Data'!$P:$P,MATCH($B29,IF('Full Data'!$G:$G=D$2,'Full Data'!$C:$C),0))</f>
        <v>#N/A</v>
      </c>
      <c r="E29" s="34" t="e">
        <f t="array" ref="E29">INDEX('Full Data'!$P:$P,MATCH($B29,IF('Full Data'!$G:$G=E$2,'Full Data'!$C:$C),0))</f>
        <v>#N/A</v>
      </c>
      <c r="F29" s="34" t="e">
        <f t="array" ref="F29">INDEX('Full Data'!$P:$P,MATCH($B29,IF('Full Data'!$G:$G=F$2,'Full Data'!$C:$C),0))</f>
        <v>#N/A</v>
      </c>
      <c r="G29" s="34" t="e">
        <f t="array" ref="G29">INDEX('Full Data'!$P:$P,MATCH($B29,IF('Full Data'!$G:$G=G$2,'Full Data'!$C:$C),0))</f>
        <v>#N/A</v>
      </c>
      <c r="H29" s="34" t="e">
        <f t="array" ref="H29">INDEX('Full Data'!$P:$P,MATCH($B29,IF('Full Data'!$G:$G=H$2,'Full Data'!$C:$C),0))</f>
        <v>#N/A</v>
      </c>
      <c r="I29" s="34" t="e">
        <f t="array" ref="I29">INDEX('Full Data'!$P:$P,MATCH($B29,IF('Full Data'!$G:$G=I$2,'Full Data'!$C:$C),0))</f>
        <v>#N/A</v>
      </c>
      <c r="J29" s="34" t="e">
        <f t="array" ref="J29">INDEX('Full Data'!$P:$P,MATCH($B29,IF('Full Data'!$G:$G=J$2,'Full Data'!$C:$C),0))</f>
        <v>#N/A</v>
      </c>
      <c r="K29" s="34" t="e">
        <f t="array" ref="K29">INDEX('Full Data'!$P:$P,MATCH($B29,IF('Full Data'!$G:$G=K$2,'Full Data'!$C:$C),0))</f>
        <v>#N/A</v>
      </c>
      <c r="L29" s="34" t="e">
        <f t="array" ref="L29">INDEX('Full Data'!$P:$P,MATCH($B29,IF('Full Data'!$G:$G=L$2,'Full Data'!$C:$C),0))</f>
        <v>#N/A</v>
      </c>
      <c r="M29" s="34" t="e">
        <f t="array" ref="M29">INDEX('Full Data'!$P:$P,MATCH($B29,IF('Full Data'!$G:$G=M$2,'Full Data'!$C:$C),0))</f>
        <v>#N/A</v>
      </c>
      <c r="N29" s="34" t="e">
        <f t="array" ref="N29">INDEX('Full Data'!$P:$P,MATCH($B29,IF('Full Data'!$G:$G=N$2,'Full Data'!$C:$C),0))</f>
        <v>#N/A</v>
      </c>
      <c r="O29" s="34" t="e">
        <f t="array" ref="O29">INDEX('Full Data'!$P:$P,MATCH($B29,IF('Full Data'!$G:$G=O$2,'Full Data'!$C:$C),0))</f>
        <v>#N/A</v>
      </c>
      <c r="P29" s="34" t="e">
        <f t="array" ref="P29">INDEX('Full Data'!$P:$P,MATCH($B29,IF('Full Data'!$G:$G=P$2,'Full Data'!$C:$C),0))</f>
        <v>#N/A</v>
      </c>
      <c r="Q29" s="34" t="e">
        <f t="array" ref="Q29">INDEX('Full Data'!$P:$P,MATCH($B29,IF('Full Data'!$G:$G=Q$2,'Full Data'!$C:$C),0))</f>
        <v>#N/A</v>
      </c>
      <c r="R29" s="34" t="e">
        <f t="array" ref="R29">INDEX('Full Data'!$P:$P,MATCH($B29,IF('Full Data'!$G:$G=R$2,'Full Data'!$C:$C),0))</f>
        <v>#N/A</v>
      </c>
      <c r="S29" s="34" t="e">
        <f t="array" ref="S29">INDEX('Full Data'!$P:$P,MATCH($B29,IF('Full Data'!$G:$G=S$2,'Full Data'!$C:$C),0))</f>
        <v>#N/A</v>
      </c>
      <c r="T29" s="34" t="e">
        <f t="array" ref="T29">INDEX('Full Data'!$P:$P,MATCH($B29,IF('Full Data'!$G:$G=T$2,'Full Data'!$C:$C),0))</f>
        <v>#N/A</v>
      </c>
      <c r="U29" s="34" t="e">
        <f t="array" ref="U29">INDEX('Full Data'!$P:$P,MATCH($B29,IF('Full Data'!$G:$G=U$2,'Full Data'!$C:$C),0))</f>
        <v>#N/A</v>
      </c>
      <c r="V29" s="34" t="e">
        <f t="array" ref="V29">INDEX('Full Data'!$P:$P,MATCH($B29,IF('Full Data'!$G:$G=V$2,'Full Data'!$C:$C),0))</f>
        <v>#N/A</v>
      </c>
      <c r="W29" s="46" t="e">
        <f>INDEX('Full Data'!$P:$P,MATCH($B29,IF('Full Data'!$G:$G=W$2,'Full Data'!$C:$C),0))</f>
        <v>#N/A</v>
      </c>
      <c r="X29" s="46" t="e">
        <f t="array" ref="X29">INDEX('Full Data'!$P:$P,MATCH($B29,IF('Full Data'!$G:$G=X$2,'Full Data'!$C:$C),0))</f>
        <v>#N/A</v>
      </c>
      <c r="Y29" s="46" t="e">
        <f t="array" ref="Y29">INDEX('Full Data'!$P:$P,MATCH($B29,IF('Full Data'!$G:$G=Y$2,'Full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2013-06-03T19:22:35Z</dcterms:modified>
</cp:coreProperties>
</file>