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activeTab="1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W2" i="8"/>
  <c r="X2" i="7"/>
  <c r="Y2"/>
  <c r="W2"/>
  <c r="AG2" i="3"/>
  <c r="AH2"/>
  <c r="AF2"/>
  <c r="BC2"/>
  <c r="BD2"/>
  <c r="BB2"/>
  <c r="BY2"/>
  <c r="BZ2"/>
  <c r="BX2"/>
  <c r="B4" i="8"/>
  <c r="B4" i="7"/>
  <c r="B4" i="3"/>
  <c r="BB4" s="1" a="1"/>
  <c r="BB4" s="1"/>
  <c r="W4" i="7" a="1"/>
  <c r="W4" s="1"/>
  <c r="X4" a="1"/>
  <c r="X4" s="1"/>
  <c r="Y4" a="1"/>
  <c r="Y4" s="1"/>
  <c r="W4" i="8"/>
  <c r="X4" a="1"/>
  <c r="X4" s="1"/>
  <c r="Y4" a="1"/>
  <c r="Y4" s="1"/>
  <c r="BC4" i="3" l="1" a="1"/>
  <c r="BC4" s="1"/>
  <c r="AH4" i="2" a="1"/>
  <c r="AH4" s="1"/>
  <c r="BZ4" i="3" s="1"/>
  <c r="L4"/>
  <c r="AG4" i="2" a="1"/>
  <c r="AG4" s="1"/>
  <c r="BY4" i="3" s="1"/>
  <c r="AF4" i="2" a="1"/>
  <c r="AF4" s="1"/>
  <c r="BX4" i="3" s="1"/>
  <c r="D4" i="2" l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G4" i="2" a="1"/>
  <c r="G4" s="1"/>
  <c r="AD4" a="1"/>
  <c r="AD4" s="1"/>
  <c r="AE4" a="1"/>
  <c r="AE4" s="1"/>
  <c r="B38" i="3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G4" i="3" s="1"/>
  <c r="O4" i="2" a="1"/>
  <c r="O4" s="1"/>
  <c r="BH4" i="3" s="1"/>
  <c r="P4" i="2" a="1"/>
  <c r="P4" s="1"/>
  <c r="BI4" i="3" s="1"/>
  <c r="Q4" i="2" a="1"/>
  <c r="Q4" s="1"/>
  <c r="BJ4" i="3" s="1"/>
  <c r="R4" i="2" a="1"/>
  <c r="R4" s="1"/>
  <c r="BK4" i="3" s="1"/>
  <c r="S4" i="2" a="1"/>
  <c r="S4" s="1"/>
  <c r="BL4" i="3" s="1"/>
  <c r="T4" i="2" a="1"/>
  <c r="T4" s="1"/>
  <c r="BM4" i="3" s="1"/>
  <c r="U4" i="2" a="1"/>
  <c r="U4" s="1"/>
  <c r="BN4" i="3" s="1"/>
  <c r="V4" i="2" a="1"/>
  <c r="V4" s="1"/>
  <c r="BO4" i="3" s="1"/>
  <c r="W4" i="2" a="1"/>
  <c r="W4" s="1"/>
  <c r="BP4" i="3" s="1"/>
  <c r="X4" i="2" a="1"/>
  <c r="X4" s="1"/>
  <c r="BQ4" i="3" s="1"/>
  <c r="Y4" i="2" a="1"/>
  <c r="Y4" s="1"/>
  <c r="BR4" i="3" s="1"/>
  <c r="Z4" i="2" a="1"/>
  <c r="Z4" s="1"/>
  <c r="BS4" i="3" s="1"/>
  <c r="AA4" i="2" a="1"/>
  <c r="AA4" s="1"/>
  <c r="BT4" i="3" s="1"/>
  <c r="AB4" i="2" a="1"/>
  <c r="AB4" s="1"/>
  <c r="BU4" i="3" s="1"/>
  <c r="AC4" i="2" a="1"/>
  <c r="AC4" s="1"/>
  <c r="H4" a="1"/>
  <c r="H4" s="1"/>
  <c r="I4" a="1"/>
  <c r="I4" s="1"/>
  <c r="J4" a="1"/>
  <c r="J4" s="1"/>
  <c r="K4" a="1"/>
  <c r="K4" s="1"/>
  <c r="F4" a="1"/>
  <c r="F4" s="1"/>
  <c r="M4" a="1"/>
  <c r="M4" s="1"/>
  <c r="BF4" i="3" s="1"/>
  <c r="L4" i="2" a="1"/>
  <c r="L4" s="1"/>
  <c r="BE4" i="3" s="1"/>
  <c r="BW4" l="1"/>
  <c r="C4" i="2"/>
  <c r="BD4" i="3" a="1"/>
  <c r="BD4" s="1"/>
  <c r="J4" a="1"/>
  <c r="J4" s="1"/>
  <c r="AH4" a="1"/>
  <c r="AH4" s="1"/>
  <c r="K4"/>
  <c r="BV4"/>
  <c r="AF4" a="1"/>
  <c r="AF4" s="1"/>
  <c r="AG4" a="1"/>
  <c r="AG4" s="1"/>
  <c r="AL4" a="1"/>
  <c r="AL4" s="1"/>
  <c r="P4" s="1" a="1"/>
  <c r="P4" s="1"/>
  <c r="AM4" a="1"/>
  <c r="AM4" s="1"/>
  <c r="AN4" a="1"/>
  <c r="AN4" s="1"/>
  <c r="R4" s="1" a="1"/>
  <c r="R4" s="1"/>
  <c r="AO4" a="1"/>
  <c r="AO4" s="1"/>
  <c r="S4" s="1" a="1"/>
  <c r="S4" s="1"/>
  <c r="AP4" a="1"/>
  <c r="AP4" s="1"/>
  <c r="T4" s="1" a="1"/>
  <c r="T4" s="1"/>
  <c r="AQ4" a="1"/>
  <c r="AQ4" s="1"/>
  <c r="U4" s="1" a="1"/>
  <c r="U4" s="1"/>
  <c r="AR4" a="1"/>
  <c r="AR4" s="1"/>
  <c r="V4" s="1" a="1"/>
  <c r="V4" s="1"/>
  <c r="AS4" a="1"/>
  <c r="AS4" s="1"/>
  <c r="W4" s="1" a="1"/>
  <c r="W4" s="1"/>
  <c r="AT4" a="1"/>
  <c r="AT4" s="1"/>
  <c r="X4" s="1" a="1"/>
  <c r="X4" s="1"/>
  <c r="AU4" a="1"/>
  <c r="AU4" s="1"/>
  <c r="Y4" s="1" a="1"/>
  <c r="Y4" s="1"/>
  <c r="AV4" a="1"/>
  <c r="AV4" s="1"/>
  <c r="Z4" s="1" a="1"/>
  <c r="Z4" s="1"/>
  <c r="AW4" a="1"/>
  <c r="AW4" s="1"/>
  <c r="AA4" s="1" a="1"/>
  <c r="AA4" s="1"/>
  <c r="BA4" a="1"/>
  <c r="BA4" s="1"/>
  <c r="AE4" s="1" a="1"/>
  <c r="AE4" s="1"/>
  <c r="AZ4" a="1"/>
  <c r="AZ4" s="1"/>
  <c r="AD4" s="1" a="1"/>
  <c r="AD4" s="1"/>
  <c r="AY4" a="1"/>
  <c r="AY4" s="1"/>
  <c r="Q4" a="1"/>
  <c r="Q4" s="1"/>
  <c r="AC4" a="1"/>
  <c r="AC4" s="1"/>
  <c r="AK4" a="1"/>
  <c r="AK4" s="1"/>
  <c r="O4" s="1" a="1"/>
  <c r="O4" s="1"/>
  <c r="AJ4" a="1"/>
  <c r="AJ4" s="1"/>
  <c r="AX4" a="1"/>
  <c r="AX4" s="1"/>
  <c r="AB4" s="1" a="1"/>
  <c r="AB4" s="1"/>
  <c r="N4" a="1"/>
  <c r="N4" s="1"/>
  <c r="AI4" a="1"/>
  <c r="AI4" s="1"/>
  <c r="M4" s="1" a="1"/>
  <c r="M4" s="1"/>
  <c r="D4"/>
  <c r="H4" a="1"/>
  <c r="H4" s="1"/>
  <c r="F4" a="1"/>
  <c r="F4" s="1"/>
  <c r="I4" a="1"/>
  <c r="I4" s="1"/>
  <c r="G4" a="1"/>
  <c r="G4" s="1"/>
  <c r="E4" a="1"/>
  <c r="E4" s="1"/>
</calcChain>
</file>

<file path=xl/sharedStrings.xml><?xml version="1.0" encoding="utf-8"?>
<sst xmlns="http://schemas.openxmlformats.org/spreadsheetml/2006/main" count="457" uniqueCount="102">
  <si>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</si>
  <si>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</si>
  <si>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</si>
  <si>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</si>
  <si>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</si>
  <si>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</si>
  <si>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</si>
  <si>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</si>
  <si>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</si>
  <si>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</si>
  <si>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</si>
  <si>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</si>
  <si>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</si>
  <si>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</si>
  <si>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</si>
  <si>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</si>
  <si>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</si>
  <si>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</si>
  <si>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</si>
  <si>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</si>
  <si>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</si>
  <si>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</si>
  <si>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</si>
  <si>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</si>
  <si>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</si>
  <si>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</si>
  <si>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</si>
  <si>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</si>
  <si>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</si>
  <si>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</si>
  <si>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</si>
  <si>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</si>
  <si>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</si>
  <si>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</si>
  <si>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</si>
  <si>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</si>
  <si>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</si>
  <si>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</si>
  <si>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</si>
  <si>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Enterococci, Membrane Filter</t>
  </si>
  <si>
    <t>Total Suspended Solids (TSS)</t>
  </si>
  <si>
    <t>SANLANDO SPRINGS SIP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</si>
  <si>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</si>
  <si>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</si>
  <si>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</si>
  <si>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</si>
  <si>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</si>
  <si>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</si>
  <si>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</si>
  <si>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</si>
  <si>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</si>
  <si>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</si>
  <si>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</si>
  <si>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</si>
  <si>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</si>
  <si>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</si>
  <si>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</si>
  <si>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</si>
  <si>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</si>
  <si>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</si>
  <si>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</si>
  <si>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</si>
  <si>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</si>
  <si>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SPRS1304-1</t>
  </si>
  <si>
    <t>PRIMARY</t>
  </si>
  <si>
    <t>degrees C</t>
  </si>
  <si>
    <t>DEP GROUND WATER PROTECTION</t>
  </si>
  <si>
    <t>EPA 170.1</t>
  </si>
  <si>
    <t>Edgar Wade/Kirstin Eller</t>
  </si>
  <si>
    <t>SPRS1304</t>
  </si>
  <si>
    <t>SANLANDO SPRINGS</t>
  </si>
  <si>
    <t>ntu</t>
  </si>
  <si>
    <t>DEP CENTRAL LAB</t>
  </si>
  <si>
    <t>EPA 180.1 Rev. 2.0</t>
  </si>
  <si>
    <t>I</t>
  </si>
  <si>
    <t>PCU</t>
  </si>
  <si>
    <t>SM 2120 B</t>
  </si>
  <si>
    <t>uS/cm</t>
  </si>
  <si>
    <t>EPA 120.1</t>
  </si>
  <si>
    <t>mg/L</t>
  </si>
  <si>
    <t>EPA 360.1</t>
  </si>
  <si>
    <t>%</t>
  </si>
  <si>
    <t>s.u.</t>
  </si>
  <si>
    <t>EPA 150.1</t>
  </si>
  <si>
    <t>SM 2320 B-97</t>
  </si>
  <si>
    <t>SM 2540 D-97</t>
  </si>
  <si>
    <t>The precision data is unavailable due to the low analyte concentration in the QC sample.</t>
  </si>
  <si>
    <t>EPA 350.1 Rev. 2.0</t>
  </si>
  <si>
    <t>EPA 351.2 Rev. 2.0</t>
  </si>
  <si>
    <t>EPA 353.2 Rev. 2.0</t>
  </si>
  <si>
    <t>EPA 365.1 Rev. 2.0</t>
  </si>
  <si>
    <t>SM 5310 B-00</t>
  </si>
  <si>
    <t>EPA 200.7 Rev. 4.4</t>
  </si>
  <si>
    <t>EPA 300.0 Rev. 2.1</t>
  </si>
  <si>
    <t>Sulfate:  One of the matrix spike recoveries is unavailable due to high analyte concentration in the QC sample.</t>
  </si>
  <si>
    <t>SM 4500 F-C-97</t>
  </si>
  <si>
    <t>ug/L</t>
  </si>
  <si>
    <t>EPA 200.8 Rev. 5.4</t>
  </si>
  <si>
    <t>A</t>
  </si>
  <si>
    <t>SM 2540 C-97</t>
  </si>
  <si>
    <t>DEP SOP: LC-001-2 (based on EPA 8321B)</t>
  </si>
  <si>
    <t>Insufficient sample to perform matrix spikes.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</si>
</sst>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19" fillId="0" borderId="0" xfId="0" applyFont="1"/>
    <xf numFmtId="0" fontId="20" fillId="0" borderId="1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9" fillId="0" borderId="10" xfId="0" applyFont="1" applyBorder="1"/>
    <xf numFmtId="0" fontId="19" fillId="0" borderId="0" xfId="0" applyFont="1" applyBorder="1"/>
    <xf numFmtId="2" fontId="19" fillId="0" borderId="10" xfId="0" applyNumberFormat="1" applyFont="1" applyBorder="1"/>
    <xf numFmtId="2" fontId="19" fillId="0" borderId="0" xfId="0" applyNumberFormat="1" applyFont="1" applyBorder="1"/>
    <xf numFmtId="0" fontId="19" fillId="0" borderId="12" xfId="0" applyFont="1" applyBorder="1"/>
    <xf numFmtId="0" fontId="0" fillId="0" borderId="0" xfId="0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1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1" fillId="0" borderId="0" xfId="0" applyFont="1" applyAlignment="1">
      <alignment wrapText="1"/>
    </xf>
    <xf numFmtId="0" fontId="18" fillId="0" borderId="0" xfId="0" applyFont="1" applyBorder="1"/>
    <xf numFmtId="0" fontId="22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/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Z100"/>
  <sheetViews>
    <sheetView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C14" sqref="C14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4" width="12.85546875" style="5" customWidth="1"/>
    <col min="35" max="35" width="11.5703125" bestFit="1" customWidth="1"/>
    <col min="52" max="53" width="9.140625" style="15"/>
    <col min="54" max="55" width="9.140625" style="42"/>
    <col min="56" max="56" width="9.140625" style="44"/>
    <col min="64" max="64" width="11.140625" customWidth="1"/>
  </cols>
  <sheetData>
    <row r="1" spans="2:78" ht="15" customHeight="1">
      <c r="B1" s="52" t="s">
        <v>0</v>
      </c>
      <c r="C1" s="52" t="s">
        <v>34</v>
      </c>
      <c r="D1" s="52" t="s">
        <v>35</v>
      </c>
      <c r="E1" s="1"/>
      <c r="G1" s="1"/>
      <c r="H1" s="1"/>
      <c r="I1" s="1"/>
      <c r="J1" s="1"/>
      <c r="K1" s="1" t="s">
        <v>33</v>
      </c>
      <c r="M1" s="53" t="s">
        <v>32</v>
      </c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5"/>
      <c r="AH1" s="47"/>
      <c r="AI1" s="49" t="s">
        <v>30</v>
      </c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1"/>
      <c r="BE1" s="49" t="s">
        <v>31</v>
      </c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</row>
    <row r="2" spans="2:78" ht="37.5" customHeight="1">
      <c r="B2" s="52"/>
      <c r="C2" s="52"/>
      <c r="D2" s="52"/>
      <c r="E2" s="34" t="s">
        <v>9</v>
      </c>
      <c r="F2" s="34" t="s">
        <v>7</v>
      </c>
      <c r="G2" s="34" t="s">
        <v>8</v>
      </c>
      <c r="H2" s="34" t="s">
        <v>2</v>
      </c>
      <c r="I2" s="34" t="s">
        <v>6</v>
      </c>
      <c r="J2" s="34" t="s">
        <v>4</v>
      </c>
      <c r="K2" s="34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39" t="s">
        <v>37</v>
      </c>
      <c r="AF2" s="43" t="str">
        <f>Summary!AF2</f>
        <v>Enterococci, Membrane Filter</v>
      </c>
      <c r="AG2" s="43" t="str">
        <f>Summary!AG2</f>
        <v>Coliform, Fecal (MF)</v>
      </c>
      <c r="AH2" s="43" t="str">
        <f>Summary!AH2</f>
        <v>Total Suspended Solids (TSS)</v>
      </c>
      <c r="AI2" s="20" t="s">
        <v>3</v>
      </c>
      <c r="AJ2" s="21" t="s">
        <v>5</v>
      </c>
      <c r="AK2" s="21" t="s">
        <v>10</v>
      </c>
      <c r="AL2" s="21" t="s">
        <v>11</v>
      </c>
      <c r="AM2" s="21" t="s">
        <v>12</v>
      </c>
      <c r="AN2" s="21" t="s">
        <v>13</v>
      </c>
      <c r="AO2" s="21" t="s">
        <v>14</v>
      </c>
      <c r="AP2" s="21" t="s">
        <v>15</v>
      </c>
      <c r="AQ2" s="21" t="s">
        <v>16</v>
      </c>
      <c r="AR2" s="21" t="s">
        <v>17</v>
      </c>
      <c r="AS2" s="21" t="s">
        <v>18</v>
      </c>
      <c r="AT2" s="21" t="s">
        <v>19</v>
      </c>
      <c r="AU2" s="21" t="s">
        <v>20</v>
      </c>
      <c r="AV2" s="21" t="s">
        <v>21</v>
      </c>
      <c r="AW2" s="21" t="s">
        <v>22</v>
      </c>
      <c r="AX2" s="21" t="s">
        <v>23</v>
      </c>
      <c r="AY2" s="21" t="s">
        <v>24</v>
      </c>
      <c r="AZ2" s="22" t="s">
        <v>36</v>
      </c>
      <c r="BA2" s="23" t="s">
        <v>37</v>
      </c>
      <c r="BB2" s="40" t="str">
        <f>Summary!AF2</f>
        <v>Enterococci, Membrane Filter</v>
      </c>
      <c r="BC2" s="40" t="str">
        <f>Summary!AG2</f>
        <v>Coliform, Fecal (MF)</v>
      </c>
      <c r="BD2" s="40" t="str">
        <f>Summary!AH2</f>
        <v>Total Suspended Solids (TSS)</v>
      </c>
      <c r="BE2" s="20" t="s">
        <v>3</v>
      </c>
      <c r="BF2" s="21" t="s">
        <v>5</v>
      </c>
      <c r="BG2" s="21" t="s">
        <v>10</v>
      </c>
      <c r="BH2" s="21" t="s">
        <v>11</v>
      </c>
      <c r="BI2" s="21" t="s">
        <v>12</v>
      </c>
      <c r="BJ2" s="21" t="s">
        <v>13</v>
      </c>
      <c r="BK2" s="21" t="s">
        <v>14</v>
      </c>
      <c r="BL2" s="21" t="s">
        <v>15</v>
      </c>
      <c r="BM2" s="21" t="s">
        <v>16</v>
      </c>
      <c r="BN2" s="21" t="s">
        <v>17</v>
      </c>
      <c r="BO2" s="21" t="s">
        <v>18</v>
      </c>
      <c r="BP2" s="21" t="s">
        <v>19</v>
      </c>
      <c r="BQ2" s="21" t="s">
        <v>20</v>
      </c>
      <c r="BR2" s="21" t="s">
        <v>21</v>
      </c>
      <c r="BS2" s="21" t="s">
        <v>22</v>
      </c>
      <c r="BT2" s="21" t="s">
        <v>23</v>
      </c>
      <c r="BU2" s="21" t="s">
        <v>24</v>
      </c>
      <c r="BV2" s="22" t="s">
        <v>36</v>
      </c>
      <c r="BW2" s="23" t="s">
        <v>37</v>
      </c>
      <c r="BX2" s="40" t="str">
        <f>Summary!AF2</f>
        <v>Enterococci, Membrane Filter</v>
      </c>
      <c r="BY2" s="40" t="str">
        <f>Summary!AG2</f>
        <v>Coliform, Fecal (MF)</v>
      </c>
      <c r="BZ2" s="40" t="str">
        <f>Summary!AH2</f>
        <v>Total Suspended Solids (TSS)</v>
      </c>
    </row>
    <row r="3" spans="2:78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24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4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19"/>
      <c r="BW3" s="19"/>
    </row>
    <row r="4" spans="2:78">
      <c r="B4" t="str">
        <f>Summary!B4</f>
        <v>SANLANDO SPRINGS SIP</v>
      </c>
      <c r="D4" t="str">
        <f>IF(ISERROR(INDEX('Full Data'!A:A,MATCH(B4,'Full Data'!C:C,0))),"",INDEX('Full Data'!A:A,MATCH(B4,'Full Data'!C:C,0)))</f>
        <v>SPRS1304-1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O</v>
      </c>
      <c r="K4" s="33" t="str">
        <f>IF(OR(C4=9695,C4=20383,C4=20385,C4=9714),"",(IF(AND((IF(AND(ISTEXT((INDEX('Full Data'!$I:$I,MATCH($B4,IF('Full Data'!$G:$G=K$2,'Full Data'!$C:$C),0)))),ISNUMBER(Summary!K4)),"bad qualifer","O"))="O",IFERROR(Summary!K4,"O")="O"),"O","")))</f>
        <v>O</v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str">
        <f t="array" ref="M4">IF((INDEX('Full Data'!$I:$I,MATCH($B4,IF('Full Data'!$G:$G=AI$2,'Full Data'!$C:$C),0)))=CONCATENATE(LEFT(AI4),BE4),"",CONCATENATE((INDEX('Full Data'!$I:$I,MATCH($B4,IF('Full Data'!$G:$G=AI$2,'Full Data'!$C:$C),0))),"  |  ",CONCATENATE(AI4,BE4)))</f>
        <v/>
      </c>
      <c r="N4" s="36" t="str">
        <f t="array" ref="N4">IF((INDEX('Full Data'!$I:$I,MATCH($B4,IF('Full Data'!$G:$G=AJ$2,'Full Data'!$C:$C),0)))=CONCATENATE(LEFT(AJ4),BF4),"",CONCATENATE((INDEX('Full Data'!$I:$I,MATCH($B4,IF('Full Data'!$G:$G=AJ$2,'Full Data'!$C:$C),0))),"  |  ",CONCATENATE(AJ4,BF4)))</f>
        <v/>
      </c>
      <c r="O4" s="36" t="str">
        <f t="array" ref="O4">IF((INDEX('Full Data'!$I:$I,MATCH($B4,IF('Full Data'!$G:$G=AK$2,'Full Data'!$C:$C),0)))=CONCATENATE(LEFT(AK4),BG4),"",CONCATENATE((INDEX('Full Data'!$I:$I,MATCH($B4,IF('Full Data'!$G:$G=AK$2,'Full Data'!$C:$C),0))),"  |  ",CONCATENATE(AK4,BG4)))</f>
        <v/>
      </c>
      <c r="P4" s="36" t="str">
        <f t="array" ref="P4">IF((INDEX('Full Data'!$I:$I,MATCH($B4,IF('Full Data'!$G:$G=AL$2,'Full Data'!$C:$C),0)))=CONCATENATE(LEFT(AL4),BH4),"",CONCATENATE((INDEX('Full Data'!$I:$I,MATCH($B4,IF('Full Data'!$G:$G=AL$2,'Full Data'!$C:$C),0))),"  |  ",CONCATENATE(AL4,BH4)))</f>
        <v/>
      </c>
      <c r="Q4" s="36" t="str">
        <f t="array" ref="Q4">IF((INDEX('Full Data'!$I:$I,MATCH($B4,IF('Full Data'!$G:$G=AM$2,'Full Data'!$C:$C),0)))=CONCATENATE(LEFT(AM4),BI4),"",CONCATENATE((INDEX('Full Data'!$I:$I,MATCH($B4,IF('Full Data'!$G:$G=AM$2,'Full Data'!$C:$C),0))),"  |  ",CONCATENATE(AM4,BI4)))</f>
        <v/>
      </c>
      <c r="R4" s="36" t="str">
        <f t="array" ref="R4">IF((INDEX('Full Data'!$I:$I,MATCH($B4,IF('Full Data'!$G:$G=AN$2,'Full Data'!$C:$C),0)))=CONCATENATE(LEFT(AN4),BJ4),"",CONCATENATE((INDEX('Full Data'!$I:$I,MATCH($B4,IF('Full Data'!$G:$G=AN$2,'Full Data'!$C:$C),0))),"  |  ",CONCATENATE(AN4,BJ4)))</f>
        <v/>
      </c>
      <c r="S4" s="36" t="str">
        <f t="array" ref="S4">IF((INDEX('Full Data'!$I:$I,MATCH($B4,IF('Full Data'!$G:$G=AO$2,'Full Data'!$C:$C),0)))=CONCATENATE(LEFT(AO4),BK4),"",CONCATENATE((INDEX('Full Data'!$I:$I,MATCH($B4,IF('Full Data'!$G:$G=AO$2,'Full Data'!$C:$C),0))),"  |  ",CONCATENATE(AO4,BK4)))</f>
        <v/>
      </c>
      <c r="T4" s="36" t="str">
        <f t="array" ref="T4">IF((INDEX('Full Data'!$I:$I,MATCH($B4,IF('Full Data'!$G:$G=AP$2,'Full Data'!$C:$C),0)))=CONCATENATE(LEFT(AP4),BL4),"",CONCATENATE((INDEX('Full Data'!$I:$I,MATCH($B4,IF('Full Data'!$G:$G=AP$2,'Full Data'!$C:$C),0))),"  |  ",CONCATENATE(AP4,BL4)))</f>
        <v/>
      </c>
      <c r="U4" s="36" t="str">
        <f t="array" ref="U4">IF((INDEX('Full Data'!$I:$I,MATCH($B4,IF('Full Data'!$G:$G=AQ$2,'Full Data'!$C:$C),0)))=CONCATENATE(LEFT(AQ4),BM4),"",CONCATENATE((INDEX('Full Data'!$I:$I,MATCH($B4,IF('Full Data'!$G:$G=AQ$2,'Full Data'!$C:$C),0))),"  |  ",CONCATENATE(AQ4,BM4)))</f>
        <v/>
      </c>
      <c r="V4" s="36" t="str">
        <f t="array" ref="V4">IF((INDEX('Full Data'!$I:$I,MATCH($B4,IF('Full Data'!$G:$G=AR$2,'Full Data'!$C:$C),0)))=CONCATENATE(LEFT(AR4),BN4),"",CONCATENATE((INDEX('Full Data'!$I:$I,MATCH($B4,IF('Full Data'!$G:$G=AR$2,'Full Data'!$C:$C),0))),"  |  ",CONCATENATE(AR4,BN4)))</f>
        <v/>
      </c>
      <c r="W4" s="36" t="str">
        <f t="array" ref="W4">IF((INDEX('Full Data'!$I:$I,MATCH($B4,IF('Full Data'!$G:$G=AS$2,'Full Data'!$C:$C),0)))=CONCATENATE(LEFT(AS4),BO4),"",CONCATENATE((INDEX('Full Data'!$I:$I,MATCH($B4,IF('Full Data'!$G:$G=AS$2,'Full Data'!$C:$C),0))),"  |  ",CONCATENATE(AS4,BO4)))</f>
        <v/>
      </c>
      <c r="X4" s="36" t="str">
        <f t="array" ref="X4">IF((INDEX('Full Data'!$I:$I,MATCH($B4,IF('Full Data'!$G:$G=AT$2,'Full Data'!$C:$C),0)))=CONCATENATE(LEFT(AT4),BP4),"",CONCATENATE((INDEX('Full Data'!$I:$I,MATCH($B4,IF('Full Data'!$G:$G=AT$2,'Full Data'!$C:$C),0))),"  |  ",CONCATENATE(AT4,BP4)))</f>
        <v/>
      </c>
      <c r="Y4" s="36" t="str">
        <f t="array" ref="Y4">IF((INDEX('Full Data'!$I:$I,MATCH($B4,IF('Full Data'!$G:$G=AU$2,'Full Data'!$C:$C),0)))=CONCATENATE(LEFT(AU4),BQ4),"",CONCATENATE((INDEX('Full Data'!$I:$I,MATCH($B4,IF('Full Data'!$G:$G=AU$2,'Full Data'!$C:$C),0))),"  |  ",CONCATENATE(AU4,BQ4)))</f>
        <v/>
      </c>
      <c r="Z4" s="36" t="str">
        <f t="array" ref="Z4">IF((INDEX('Full Data'!$I:$I,MATCH($B4,IF('Full Data'!$G:$G=AV$2,'Full Data'!$C:$C),0)))=CONCATENATE(LEFT(AV4),BR4),"",CONCATENATE((INDEX('Full Data'!$I:$I,MATCH($B4,IF('Full Data'!$G:$G=AV$2,'Full Data'!$C:$C),0))),"  |  ",CONCATENATE(AV4,BR4)))</f>
        <v/>
      </c>
      <c r="AA4" s="36" t="str">
        <f t="array" ref="AA4">IF((INDEX('Full Data'!$I:$I,MATCH($B4,IF('Full Data'!$G:$G=AW$2,'Full Data'!$C:$C),0)))=CONCATENATE(LEFT(AW4),BS4),"",CONCATENATE((INDEX('Full Data'!$I:$I,MATCH($B4,IF('Full Data'!$G:$G=AW$2,'Full Data'!$C:$C),0))),"  |  ",CONCATENATE(AW4,BS4)))</f>
        <v/>
      </c>
      <c r="AB4" s="36" t="str">
        <f t="array" ref="AB4">IF((INDEX('Full Data'!$I:$I,MATCH($B4,IF('Full Data'!$G:$G=AX$2,'Full Data'!$C:$C),0)))=CONCATENATE(LEFT(AX4),BT4),"",CONCATENATE((INDEX('Full Data'!$I:$I,MATCH($B4,IF('Full Data'!$G:$G=AX$2,'Full Data'!$C:$C),0))),"  |  ",CONCATENATE(AX4,BT4)))</f>
        <v/>
      </c>
      <c r="AC4" s="36" t="str">
        <f t="array" ref="AC4">IF((INDEX('Full Data'!$I:$I,MATCH($B4,IF('Full Data'!$G:$G=AY$2,'Full Data'!$C:$C),0)))=CONCATENATE(LEFT(AY4),BU4),"",CONCATENATE((INDEX('Full Data'!$I:$I,MATCH($B4,IF('Full Data'!$G:$G=AY$2,'Full Data'!$C:$C),0))),"  |  ",CONCATENATE(AY4,BU4)))</f>
        <v xml:space="preserve">A  |  </v>
      </c>
      <c r="AD4" s="36" t="str">
        <f t="array" ref="AD4">IF((INDEX('Full Data'!$I:$I,MATCH($B4,IF('Full Data'!$G:$G=AZ$2,'Full Data'!$C:$C),0)))=CONCATENATE(LEFT(AZ4),BV4),"",CONCATENATE((INDEX('Full Data'!$I:$I,MATCH($B4,IF('Full Data'!$G:$G=AZ$2,'Full Data'!$C:$C),0))),"  |  ",CONCATENATE(AZ4,BV4)))</f>
        <v/>
      </c>
      <c r="AE4" s="36" t="str">
        <f t="array" ref="AE4">IF((INDEX('Full Data'!$I:$I,MATCH($B4,IF('Full Data'!$G:$G=BA$2,'Full Data'!$C:$C),0)))=CONCATENATE(LEFT(BA4),BW4),"",CONCATENATE((INDEX('Full Data'!$I:$I,MATCH($B4,IF('Full Data'!$G:$G=BA$2,'Full Data'!$C:$C),0))),"  |  ",CONCATENATE(BA4,BW4)))</f>
        <v/>
      </c>
      <c r="AF4" s="36" t="e">
        <f t="array" ref="AF4">IF((INDEX('Full Data'!$I:$I,MATCH($B4,IF('Full Data'!$G:$G=BB$2,'Full Data'!$C:$C),0)))=CONCATENATE(LEFT(BB4),BX4),"",CONCATENATE((INDEX('Full Data'!$I:$I,MATCH($B4,IF('Full Data'!$G:$G=BB$2,'Full Data'!$C:$C),0))),"  |  ",CONCATENATE(BB4,BX4)))</f>
        <v>#N/A</v>
      </c>
      <c r="AG4" s="36" t="e">
        <f t="array" ref="AG4">IF((INDEX('Full Data'!$I:$I,MATCH($B4,IF('Full Data'!$G:$G=BC$2,'Full Data'!$C:$C),0)))=CONCATENATE(LEFT(BC4),BY4),"",CONCATENATE((INDEX('Full Data'!$I:$I,MATCH($B4,IF('Full Data'!$G:$G=BC$2,'Full Data'!$C:$C),0))),"  |  ",CONCATENATE(BC4,BY4)))</f>
        <v>#N/A</v>
      </c>
      <c r="AH4" s="36" t="str">
        <f t="array" ref="AH4">IF((INDEX('Full Data'!$I:$I,MATCH($B4,IF('Full Data'!$G:$G=BD$2,'Full Data'!$C:$C),0)))=CONCATENATE(LEFT(BD4),BZ4),"",CONCATENATE((INDEX('Full Data'!$I:$I,MATCH($B4,IF('Full Data'!$G:$G=BD$2,'Full Data'!$C:$C),0))),"  |  ",CONCATENATE(BD4,BZ4)))</f>
        <v/>
      </c>
      <c r="AI4" s="26" t="str">
        <f t="array" ref="AI4">IF((INDEX('Full Data'!$M:$M,MATCH($B4,IF('Full Data'!$G:$G=AI$2,'Full Data'!$C:$C),0)))-(INDEX('Full Data'!$E:$E,MATCH($B4,IF('Full Data'!$G:$G=AI$2,'Full Data'!$C:$C),0)))&gt;2,"Q, "&amp;(INDEX('Full Data'!$M:$M,MATCH($B4,IF('Full Data'!$G:$G=AI$2,'Full Data'!$C:$C),0)))-(INDEX('Full Data'!$E:$E,MATCH($B4,IF('Full Data'!$G:$G=AI$2,'Full Data'!$C:$C),0)))-2,"")</f>
        <v/>
      </c>
      <c r="AJ4" s="27" t="str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/>
      </c>
      <c r="AK4" s="27" t="str">
        <f t="array" ref="AK4">IF((INDEX('Full Data'!$M:$M,MATCH($B4,IF('Full Data'!$G:$G=AK$2,'Full Data'!$C:$C),0)))-(INDEX('Full Data'!$E:$E,MATCH($B4,IF('Full Data'!$G:$G=AK$2,'Full Data'!$C:$C),0)))&gt;14,"Q, "&amp;(INDEX('Full Data'!$M:$M,MATCH($B4,IF('Full Data'!$G:$G=AK$2,'Full Data'!$C:$C),0)))-(INDEX('Full Data'!$E:$E,MATCH($B4,IF('Full Data'!$G:$G=AK$2,'Full Data'!$C:$C),0)))-14,"")</f>
        <v/>
      </c>
      <c r="AL4" s="27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7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Data'!$C:$C),0)))&gt;2,"Q, "&amp;(INDEX('Full Data'!$M:$M,MATCH($B4,IF('Full Data'!$G:$G=AP$2,'Full Data'!$C:$C),0)))-(INDEX('Full Data'!$E:$E,MATCH($B4,IF('Full Data'!$G:$G=AP$2,'Full Data'!$C:$C),0)))-2,"")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str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/>
      </c>
      <c r="AS4" s="27" t="str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/>
      </c>
      <c r="AT4" s="27" t="str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/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/>
      </c>
      <c r="AW4" s="27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7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7" t="str">
        <f t="array" ref="AY4">IF((INDEX('Full Data'!$M:$M,MATCH($B4,IF('Full Data'!$G:$G=AY$2,'Full Data'!$C:$C),0)))-(INDEX('Full Data'!$E:$E,MATCH($B4,IF('Full Data'!$G:$G=AY$2,'Full Data'!$C:$C),0)))&gt;7,"Q, "&amp;(INDEX('Full Data'!$M:$M,MATCH($B4,IF('Full Data'!$G:$G=AY$2,'Full Data'!$C:$C),0)))-(INDEX('Full Data'!$E:$E,MATCH($B4,IF('Full Data'!$G:$G=AY$2,'Full Data'!$C:$C),0)))-7,"")</f>
        <v/>
      </c>
      <c r="AZ4" s="27" t="str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/>
      </c>
      <c r="BA4" s="27" t="str">
        <f t="array" ref="BA4">IF((INDEX('Full Data'!$M:$M,MATCH($B4,IF('Full Data'!$G:$G=BA$2,'Full Data'!$C:$C),0)))-(INDEX('Full Data'!$E:$E,MATCH($B4,IF('Full Data'!$G:$G=BA$2,'Full Data'!$C:$C),0)))&gt;40,"Q, "&amp;(INDEX('Full Data'!$M:$M,MATCH($B4,IF('Full Data'!$G:$G=BA$2,'Full Data'!$C:$C),0)))-(INDEX('Full Data'!$E:$E,MATCH($B4,IF('Full Data'!$G:$G=BA$2,'Full Data'!$C:$C),0)))-40,"")</f>
        <v/>
      </c>
      <c r="BB4" s="27" t="e">
        <f t="array" ref="BB4">IF((INDEX('Full Data'!$M:$M,MATCH($B4,IF('Full Data'!$G:$G=BB$2,'Full Data'!$C:$C),0)))-(INDEX('Full Data'!$E:$E,MATCH($B4,IF('Full Data'!$G:$G=BB$2,'Full Data'!$C:$C),0)))&gt;0.25,"Q, "&amp;(INDEX('Full Data'!$M:$M,MATCH($B4,IF('Full Data'!$G:$G=BB$2,'Full Data'!$C:$C),0)))-(INDEX('Full Data'!$E:$E,MATCH($B4,IF('Full Data'!$G:$G=BB$2,'Full Data'!$C:$C),0)))-0.25,"")</f>
        <v>#N/A</v>
      </c>
      <c r="BC4" s="27" t="e">
        <f t="array" ref="BC4">IF((INDEX('Full Data'!$M:$M,MATCH($B4,IF('Full Data'!$G:$G=BC$2,'Full Data'!$C:$C),0)))-(INDEX('Full Data'!$E:$E,MATCH($B4,IF('Full Data'!$G:$G=BC$2,'Full Data'!$C:$C),0)))&gt;0.25,"Q, "&amp;(INDEX('Full Data'!$M:$M,MATCH($B4,IF('Full Data'!$G:$G=BC$2,'Full Data'!$C:$C),0)))-(INDEX('Full Data'!$E:$E,MATCH($B4,IF('Full Data'!$G:$G=BC$2,'Full Data'!$C:$C),0)))-0.25,"")</f>
        <v>#N/A</v>
      </c>
      <c r="BD4" s="27" t="str">
        <f t="array" ref="BD4">IF((INDEX('Full Data'!$M:$M,MATCH($B4,IF('Full Data'!$G:$G=BD$2,'Full Data'!$C:$C),0)))-(INDEX('Full Data'!$E:$E,MATCH($B4,IF('Full Data'!$G:$G=BD$2,'Full Data'!$C:$C),0)))&gt;7,"Q, "&amp;(INDEX('Full Data'!$M:$M,MATCH($B4,IF('Full Data'!$G:$G=BD$2,'Full Data'!$C:$C),0)))-(INDEX('Full Data'!$E:$E,MATCH($B4,IF('Full Data'!$G:$G=BD$2,'Full Data'!$C:$C),0)))-7,"")</f>
        <v/>
      </c>
      <c r="BE4" s="24" t="str">
        <f>IF(Summary!L4&gt;MDL!C4,IF(Summary!L4&lt;PQL!C4,"I",""),"U")</f>
        <v/>
      </c>
      <c r="BF4" s="28" t="str">
        <f>IF(Summary!M4&gt;MDL!D4,IF(Summary!M4&lt;PQL!D4,"I",""),"U")</f>
        <v>I</v>
      </c>
      <c r="BG4" s="28" t="str">
        <f>IF(Summary!N4&gt;MDL!E4,IF(Summary!N4&lt;PQL!E4,"I",""),"U")</f>
        <v/>
      </c>
      <c r="BH4" s="28" t="str">
        <f>IF(Summary!O4&gt;MDL!F4,IF(Summary!O4&lt;PQL!F4,"I",""),"U")</f>
        <v/>
      </c>
      <c r="BI4" s="28" t="str">
        <f>IF(Summary!P4&gt;MDL!G4,IF(Summary!P4&lt;PQL!G4,"I",""),"U")</f>
        <v/>
      </c>
      <c r="BJ4" s="28" t="str">
        <f>IF(Summary!Q4&gt;MDL!H4,IF(Summary!Q4&lt;PQL!H4,"I",""),"U")</f>
        <v/>
      </c>
      <c r="BK4" s="28" t="str">
        <f>IF(Summary!R4&gt;MDL!I4,IF(Summary!R4&lt;PQL!I4,"I",""),"U")</f>
        <v/>
      </c>
      <c r="BL4" s="28" t="str">
        <f>IF(Summary!S4&gt;MDL!J4,IF(Summary!S4&lt;PQL!J4,"I",""),"U")</f>
        <v/>
      </c>
      <c r="BM4" s="28" t="str">
        <f>IF(Summary!T4&gt;MDL!K4,IF(Summary!T4&lt;PQL!K4,"I",""),"U")</f>
        <v/>
      </c>
      <c r="BN4" s="28" t="str">
        <f>IF(Summary!U4&gt;MDL!L4,IF(Summary!U4&lt;PQL!L4,"I",""),"U")</f>
        <v/>
      </c>
      <c r="BO4" s="28" t="str">
        <f>IF(Summary!V4&gt;MDL!M4,IF(Summary!V4&lt;PQL!M4,"I",""),"U")</f>
        <v/>
      </c>
      <c r="BP4" s="28" t="str">
        <f>IF(Summary!W4&gt;MDL!N4,IF(Summary!W4&lt;PQL!N4,"I",""),"U")</f>
        <v/>
      </c>
      <c r="BQ4" s="28" t="str">
        <f>IF(Summary!X4&gt;MDL!O4,IF(Summary!X4&lt;PQL!O4,"I",""),"U")</f>
        <v/>
      </c>
      <c r="BR4" s="28" t="str">
        <f>IF(Summary!Y4&gt;MDL!P4,IF(Summary!Y4&lt;PQL!P4,"I",""),"U")</f>
        <v/>
      </c>
      <c r="BS4" s="28" t="str">
        <f>IF(Summary!Z4&gt;MDL!Q4,IF(Summary!Z4&lt;PQL!Q4,"I",""),"U")</f>
        <v/>
      </c>
      <c r="BT4" s="28" t="str">
        <f>IF(Summary!AA4&gt;MDL!R4,IF(Summary!AA4&lt;PQL!R4,"I",""),"U")</f>
        <v/>
      </c>
      <c r="BU4" s="28" t="str">
        <f>IF(Summary!AB4&gt;MDL!S4,IF(Summary!AB4&lt;PQL!S4,"I",""),"U")</f>
        <v/>
      </c>
      <c r="BV4" s="28" t="str">
        <f>IF(Summary!AD4&gt;MDL!U4,IF(Summary!AD4&lt;PQL!U4,"I",""),"U")</f>
        <v/>
      </c>
      <c r="BW4" s="28" t="str">
        <f>IF(Summary!AE4&gt;MDL!V4,IF(Summary!AE4&lt;PQL!V4,"I",""),"U")</f>
        <v/>
      </c>
      <c r="BX4" s="28" t="e">
        <f>IF(Summary!AF4&gt;MDL!W4,IF(Summary!AF4&lt;PQL!W4,"I",""),"U")</f>
        <v>#N/A</v>
      </c>
      <c r="BY4" s="28" t="e">
        <f>IF(Summary!AG4&gt;MDL!X4,IF(Summary!AG4&lt;PQL!X4,"I",""),"U")</f>
        <v>#N/A</v>
      </c>
      <c r="BZ4" s="28" t="str">
        <f>IF(Summary!AH4&gt;MDL!Y4,IF(Summary!AH4&lt;PQL!Y4,"I",""),"U")</f>
        <v>I</v>
      </c>
    </row>
    <row r="5" spans="2:78">
      <c r="B5" s="44"/>
      <c r="E5" s="33"/>
      <c r="F5" s="8"/>
      <c r="G5" s="33"/>
      <c r="H5" s="33"/>
      <c r="I5" s="33"/>
      <c r="J5" s="10"/>
      <c r="K5" s="44"/>
      <c r="L5" s="44"/>
      <c r="M5" s="12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41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4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</row>
    <row r="6" spans="2:78">
      <c r="B6" s="44"/>
      <c r="E6" s="33"/>
      <c r="F6" s="8"/>
      <c r="G6" s="33"/>
      <c r="H6" s="33"/>
      <c r="I6" s="33"/>
      <c r="J6" s="10"/>
      <c r="K6" s="44"/>
      <c r="L6" s="44"/>
      <c r="M6" s="1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41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4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</row>
    <row r="7" spans="2:78">
      <c r="B7" s="44"/>
      <c r="E7" s="33"/>
      <c r="F7" s="8"/>
      <c r="G7" s="33"/>
      <c r="H7" s="33"/>
      <c r="I7" s="33"/>
      <c r="J7" s="10"/>
      <c r="K7" s="44"/>
      <c r="L7" s="44"/>
      <c r="M7" s="12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41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4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</row>
    <row r="8" spans="2:78">
      <c r="B8" s="44"/>
      <c r="E8" s="33"/>
      <c r="F8" s="8"/>
      <c r="G8" s="33"/>
      <c r="H8" s="33"/>
      <c r="I8" s="33"/>
      <c r="J8" s="10"/>
      <c r="K8" s="44"/>
      <c r="L8" s="44"/>
      <c r="M8" s="1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41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4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</row>
    <row r="9" spans="2:78">
      <c r="B9" s="44"/>
      <c r="E9" s="33"/>
      <c r="F9" s="8"/>
      <c r="G9" s="33"/>
      <c r="H9" s="33"/>
      <c r="I9" s="33"/>
      <c r="J9" s="10"/>
      <c r="K9" s="44"/>
      <c r="L9" s="44"/>
      <c r="M9" s="12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41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4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</row>
    <row r="10" spans="2:78">
      <c r="B10" s="44"/>
      <c r="E10" s="33"/>
      <c r="F10" s="8"/>
      <c r="G10" s="33"/>
      <c r="H10" s="33"/>
      <c r="I10" s="33"/>
      <c r="J10" s="10"/>
      <c r="K10" s="44"/>
      <c r="L10" s="44"/>
      <c r="M10" s="1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41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4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</row>
    <row r="11" spans="2:78" s="10" customFormat="1">
      <c r="B11" s="44"/>
      <c r="E11" s="33"/>
      <c r="F11" s="8"/>
      <c r="G11" s="33"/>
      <c r="H11" s="33"/>
      <c r="I11" s="33"/>
      <c r="K11" s="44"/>
      <c r="L11" s="44"/>
      <c r="M11" s="1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41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4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</row>
    <row r="12" spans="2:78">
      <c r="B12" s="44"/>
      <c r="E12" s="33"/>
      <c r="F12" s="8"/>
      <c r="G12" s="33"/>
      <c r="H12" s="33"/>
      <c r="I12" s="33"/>
      <c r="J12" s="10"/>
      <c r="K12" s="44"/>
      <c r="L12" s="44"/>
      <c r="M12" s="1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41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4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</row>
    <row r="13" spans="2:78">
      <c r="B13" s="44"/>
      <c r="E13" s="33"/>
      <c r="F13" s="8"/>
      <c r="G13" s="33"/>
      <c r="H13" s="33"/>
      <c r="I13" s="33"/>
      <c r="J13" s="10"/>
      <c r="K13" s="44"/>
      <c r="L13" s="44"/>
      <c r="M13" s="1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41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4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</row>
    <row r="14" spans="2:78">
      <c r="B14" s="44"/>
      <c r="E14" s="33"/>
      <c r="F14" s="8"/>
      <c r="G14" s="33"/>
      <c r="H14" s="33"/>
      <c r="I14" s="33"/>
      <c r="J14" s="10"/>
      <c r="K14" s="44"/>
      <c r="L14" s="44"/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41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4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</row>
    <row r="15" spans="2:78">
      <c r="B15" s="44"/>
      <c r="E15" s="33"/>
      <c r="F15" s="8"/>
      <c r="G15" s="33"/>
      <c r="H15" s="33"/>
      <c r="I15" s="33"/>
      <c r="J15" s="10"/>
      <c r="K15" s="44"/>
      <c r="L15" s="44"/>
      <c r="M15" s="1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41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4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</row>
    <row r="16" spans="2:78" s="10" customFormat="1">
      <c r="B16" s="44"/>
      <c r="E16" s="33"/>
      <c r="F16" s="8"/>
      <c r="G16" s="33"/>
      <c r="H16" s="33"/>
      <c r="I16" s="33"/>
      <c r="K16" s="44"/>
      <c r="L16" s="44"/>
      <c r="M16" s="1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41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4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</row>
    <row r="17" spans="2:78" s="10" customFormat="1">
      <c r="B17" s="44"/>
      <c r="E17" s="33"/>
      <c r="F17" s="8"/>
      <c r="G17" s="33"/>
      <c r="H17" s="33"/>
      <c r="I17" s="33"/>
      <c r="K17" s="44"/>
      <c r="L17" s="44"/>
      <c r="M17" s="12"/>
      <c r="N17" s="11"/>
      <c r="O17" s="35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41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4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</row>
    <row r="18" spans="2:78">
      <c r="B18" s="44"/>
      <c r="E18" s="33"/>
      <c r="F18" s="8"/>
      <c r="G18" s="33"/>
      <c r="H18" s="33"/>
      <c r="I18" s="33"/>
      <c r="J18" s="10"/>
      <c r="K18" s="44"/>
      <c r="L18" s="44"/>
      <c r="M18" s="12"/>
      <c r="N18" s="11"/>
      <c r="O18" s="35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1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4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</row>
    <row r="19" spans="2:78">
      <c r="B19" s="44"/>
      <c r="E19" s="33"/>
      <c r="F19" s="8"/>
      <c r="G19" s="33"/>
      <c r="H19" s="33"/>
      <c r="I19" s="33"/>
      <c r="J19" s="10"/>
      <c r="K19" s="44"/>
      <c r="L19" s="44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41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4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</row>
    <row r="20" spans="2:78">
      <c r="B20" s="44"/>
      <c r="E20" s="33"/>
      <c r="F20" s="8"/>
      <c r="G20" s="33"/>
      <c r="H20" s="33"/>
      <c r="I20" s="33"/>
      <c r="J20" s="10"/>
      <c r="K20" s="44"/>
      <c r="L20" s="44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4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</row>
    <row r="21" spans="2:78">
      <c r="B21" s="44"/>
      <c r="E21" s="33"/>
      <c r="F21" s="8"/>
      <c r="G21" s="33"/>
      <c r="H21" s="33"/>
      <c r="I21" s="33"/>
      <c r="J21" s="10"/>
      <c r="K21" s="44"/>
      <c r="L21" s="44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41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4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</row>
    <row r="22" spans="2:78">
      <c r="B22" s="44"/>
      <c r="E22" s="33"/>
      <c r="F22" s="8"/>
      <c r="G22" s="33"/>
      <c r="H22" s="33"/>
      <c r="I22" s="33"/>
      <c r="J22" s="10"/>
      <c r="K22" s="44"/>
      <c r="L22" s="44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41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4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</row>
    <row r="23" spans="2:78" s="10" customFormat="1">
      <c r="B23" s="44"/>
      <c r="E23" s="33"/>
      <c r="F23" s="8"/>
      <c r="G23" s="33"/>
      <c r="H23" s="33"/>
      <c r="I23" s="33"/>
      <c r="K23" s="44"/>
      <c r="L23" s="44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1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4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</row>
    <row r="24" spans="2:78" s="10" customFormat="1">
      <c r="B24" s="44"/>
      <c r="E24" s="33"/>
      <c r="F24" s="8"/>
      <c r="G24" s="33"/>
      <c r="H24" s="33"/>
      <c r="I24" s="33"/>
      <c r="K24" s="44"/>
      <c r="L24" s="44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41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4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</row>
    <row r="25" spans="2:78" s="10" customFormat="1">
      <c r="B25" s="44"/>
      <c r="E25" s="33"/>
      <c r="F25" s="8"/>
      <c r="G25" s="33"/>
      <c r="H25" s="33"/>
      <c r="I25" s="33"/>
      <c r="K25" s="44"/>
      <c r="L25" s="44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41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4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</row>
    <row r="26" spans="2:78" s="10" customFormat="1">
      <c r="B26" s="44"/>
      <c r="E26" s="33"/>
      <c r="F26" s="8"/>
      <c r="G26" s="33"/>
      <c r="H26" s="33"/>
      <c r="I26" s="33"/>
      <c r="K26" s="44"/>
      <c r="L26" s="44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41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4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</row>
    <row r="27" spans="2:78">
      <c r="B27" s="44"/>
      <c r="E27" s="33"/>
      <c r="F27" s="8"/>
      <c r="G27" s="33"/>
      <c r="H27" s="33"/>
      <c r="I27" s="33"/>
      <c r="J27" s="10"/>
      <c r="K27" s="44"/>
      <c r="L27" s="44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41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4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</row>
    <row r="28" spans="2:78">
      <c r="B28" s="44"/>
      <c r="D28" s="33"/>
      <c r="E28" s="33"/>
      <c r="F28" s="8"/>
      <c r="G28" s="33"/>
      <c r="H28" s="33"/>
      <c r="I28" s="33"/>
      <c r="J28" s="10"/>
      <c r="K28" s="44"/>
      <c r="L28" s="44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1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4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</row>
    <row r="29" spans="2:78">
      <c r="B29" s="44"/>
      <c r="D29" s="33"/>
      <c r="E29" s="33"/>
      <c r="F29" s="8"/>
      <c r="G29" s="33"/>
      <c r="H29" s="33"/>
      <c r="I29" s="33"/>
      <c r="J29" s="10"/>
      <c r="K29" s="44"/>
      <c r="L29" s="44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41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4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</row>
    <row r="30" spans="2:78">
      <c r="B30" t="str">
        <f>IF(ISBLANK(Summary!B5),"",Summary!B5)</f>
        <v/>
      </c>
      <c r="C30" t="str">
        <f>IF(ISERROR(VLOOKUP(B30,#REF!,2,FALSE)),"",(VLOOKUP(B30,#REF!,2,FALSE)))</f>
        <v/>
      </c>
    </row>
    <row r="31" spans="2:78">
      <c r="B31" t="str">
        <f>IF(ISBLANK(Summary!B6),"",Summary!B6)</f>
        <v/>
      </c>
      <c r="C31" t="str">
        <f>IF(ISERROR(VLOOKUP(B31,#REF!,2,FALSE)),"",(VLOOKUP(B31,#REF!,2,FALSE)))</f>
        <v/>
      </c>
    </row>
    <row r="32" spans="2:78">
      <c r="B32" t="str">
        <f>IF(ISBLANK(Summary!B7),"",Summary!B7)</f>
        <v/>
      </c>
      <c r="C32" t="str">
        <f>IF(ISERROR(VLOOKUP(B32,#REF!,2,FALSE)),"",(VLOOKUP(B32,#REF!,2,FALSE)))</f>
        <v/>
      </c>
    </row>
    <row r="33" spans="2:3">
      <c r="B33" t="str">
        <f>IF(ISBLANK(Summary!B8),"",Summary!B8)</f>
        <v/>
      </c>
      <c r="C33" t="str">
        <f>IF(ISERROR(VLOOKUP(B33,#REF!,2,FALSE)),"",(VLOOKUP(B33,#REF!,2,FALSE)))</f>
        <v/>
      </c>
    </row>
    <row r="34" spans="2:3">
      <c r="B34" t="str">
        <f>IF(ISBLANK(Summary!B9),"",Summary!B9)</f>
        <v/>
      </c>
      <c r="C34" t="str">
        <f>IF(ISERROR(VLOOKUP(B34,#REF!,2,FALSE)),"",(VLOOKUP(B34,#REF!,2,FALSE)))</f>
        <v/>
      </c>
    </row>
    <row r="35" spans="2:3">
      <c r="B35" t="str">
        <f>IF(ISBLANK(Summary!B10),"",Summary!B10)</f>
        <v/>
      </c>
      <c r="C35" t="str">
        <f>IF(ISERROR(VLOOKUP(B35,#REF!,2,FALSE)),"",(VLOOKUP(B35,#REF!,2,FALSE)))</f>
        <v/>
      </c>
    </row>
    <row r="36" spans="2:3">
      <c r="B36" t="str">
        <f>IF(ISBLANK(Summary!B11),"",Summary!B11)</f>
        <v/>
      </c>
      <c r="C36" t="str">
        <f>IF(ISERROR(VLOOKUP(B36,#REF!,2,FALSE)),"",(VLOOKUP(B36,#REF!,2,FALSE)))</f>
        <v/>
      </c>
    </row>
    <row r="37" spans="2:3">
      <c r="B37" t="str">
        <f>IF(ISBLANK(Summary!B12),"",Summary!B12)</f>
        <v/>
      </c>
      <c r="C37" t="str">
        <f>IF(ISERROR(VLOOKUP(B37,#REF!,2,FALSE)),"",(VLOOKUP(B37,#REF!,2,FALSE)))</f>
        <v/>
      </c>
    </row>
    <row r="38" spans="2:3">
      <c r="B38" t="str">
        <f>IF(ISBLANK(Summary!B13),"",Summary!B13)</f>
        <v/>
      </c>
      <c r="C38" t="str">
        <f>IF(ISERROR(VLOOKUP(B38,#REF!,2,FALSE)),"",(VLOOKUP(B38,#REF!,2,FALSE)))</f>
        <v/>
      </c>
    </row>
    <row r="39" spans="2:3">
      <c r="B39" t="str">
        <f>IF(ISBLANK(Summary!B14),"",Summary!B14)</f>
        <v/>
      </c>
      <c r="C39" t="str">
        <f>IF(ISERROR(VLOOKUP(B39,#REF!,2,FALSE)),"",(VLOOKUP(B39,#REF!,2,FALSE)))</f>
        <v/>
      </c>
    </row>
    <row r="40" spans="2:3">
      <c r="B40" t="str">
        <f>IF(ISBLANK(Summary!B15),"",Summary!B15)</f>
        <v/>
      </c>
      <c r="C40" t="str">
        <f>IF(ISERROR(VLOOKUP(B40,#REF!,2,FALSE)),"",(VLOOKUP(B40,#REF!,2,FALSE)))</f>
        <v/>
      </c>
    </row>
    <row r="41" spans="2:3">
      <c r="B41" t="str">
        <f>IF(ISBLANK(Summary!B16),"",Summary!B16)</f>
        <v/>
      </c>
      <c r="C41" t="str">
        <f>IF(ISERROR(VLOOKUP(B41,#REF!,2,FALSE)),"",(VLOOKUP(B41,#REF!,2,FALSE)))</f>
        <v/>
      </c>
    </row>
    <row r="42" spans="2:3">
      <c r="B42" t="str">
        <f>IF(ISBLANK(Summary!B17),"",Summary!B17)</f>
        <v/>
      </c>
      <c r="C42" t="str">
        <f>IF(ISERROR(VLOOKUP(B42,#REF!,2,FALSE)),"",(VLOOKUP(B42,#REF!,2,FALSE)))</f>
        <v/>
      </c>
    </row>
    <row r="43" spans="2:3">
      <c r="B43" t="str">
        <f>IF(ISBLANK(Summary!B18),"",Summary!B18)</f>
        <v/>
      </c>
      <c r="C43" t="str">
        <f>IF(ISERROR(VLOOKUP(B43,#REF!,2,FALSE)),"",(VLOOKUP(B43,#REF!,2,FALSE)))</f>
        <v/>
      </c>
    </row>
    <row r="44" spans="2:3">
      <c r="B44" t="str">
        <f>IF(ISBLANK(Summary!B19),"",Summary!B19)</f>
        <v/>
      </c>
      <c r="C44" t="str">
        <f>IF(ISERROR(VLOOKUP(B44,#REF!,2,FALSE)),"",(VLOOKUP(B44,#REF!,2,FALSE)))</f>
        <v/>
      </c>
    </row>
    <row r="45" spans="2:3">
      <c r="B45" t="str">
        <f>IF(ISBLANK(Summary!B20),"",Summary!B20)</f>
        <v/>
      </c>
      <c r="C45" t="str">
        <f>IF(ISERROR(VLOOKUP(B45,#REF!,2,FALSE)),"",(VLOOKUP(B45,#REF!,2,FALSE)))</f>
        <v/>
      </c>
    </row>
    <row r="46" spans="2:3">
      <c r="B46" t="str">
        <f>IF(ISBLANK(Summary!B21),"",Summary!B21)</f>
        <v/>
      </c>
      <c r="C46" t="str">
        <f>IF(ISERROR(VLOOKUP(B46,#REF!,2,FALSE)),"",(VLOOKUP(B46,#REF!,2,FALSE)))</f>
        <v/>
      </c>
    </row>
    <row r="47" spans="2:3">
      <c r="B47" t="str">
        <f>IF(ISBLANK(Summary!B22),"",Summary!B22)</f>
        <v/>
      </c>
      <c r="C47" t="str">
        <f>IF(ISERROR(VLOOKUP(B47,#REF!,2,FALSE)),"",(VLOOKUP(B47,#REF!,2,FALSE)))</f>
        <v/>
      </c>
    </row>
    <row r="48" spans="2:3">
      <c r="B48" t="str">
        <f>IF(ISBLANK(Summary!B23),"",Summary!B23)</f>
        <v/>
      </c>
      <c r="C48" t="str">
        <f>IF(ISERROR(VLOOKUP(B48,#REF!,2,FALSE)),"",(VLOOKUP(B48,#REF!,2,FALSE)))</f>
        <v/>
      </c>
    </row>
    <row r="49" spans="2:3">
      <c r="B49" t="str">
        <f>IF(ISBLANK(Summary!B24),"",Summary!B24)</f>
        <v/>
      </c>
      <c r="C49" t="str">
        <f>IF(ISERROR(VLOOKUP(B49,#REF!,2,FALSE)),"",(VLOOKUP(B49,#REF!,2,FALSE)))</f>
        <v/>
      </c>
    </row>
    <row r="50" spans="2:3">
      <c r="B50" t="str">
        <f>IF(ISBLANK(Summary!B25),"",Summary!B25)</f>
        <v/>
      </c>
      <c r="C50" t="str">
        <f>IF(ISERROR(VLOOKUP(B50,#REF!,2,FALSE)),"",(VLOOKUP(B50,#REF!,2,FALSE)))</f>
        <v/>
      </c>
    </row>
    <row r="51" spans="2:3">
      <c r="B51" t="str">
        <f>IF(ISBLANK(Summary!B26),"",Summary!B26)</f>
        <v/>
      </c>
      <c r="C51" t="str">
        <f>IF(ISERROR(VLOOKUP(B51,#REF!,2,FALSE)),"",(VLOOKUP(B51,#REF!,2,FALSE)))</f>
        <v/>
      </c>
    </row>
    <row r="52" spans="2:3">
      <c r="B52" t="str">
        <f>IF(ISBLANK(Summary!B27),"",Summary!B27)</f>
        <v/>
      </c>
      <c r="C52" t="str">
        <f>IF(ISERROR(VLOOKUP(B52,#REF!,2,FALSE)),"",(VLOOKUP(B52,#REF!,2,FALSE)))</f>
        <v/>
      </c>
    </row>
    <row r="53" spans="2:3">
      <c r="B53" t="str">
        <f>IF(ISBLANK(Summary!B28),"",Summary!B28)</f>
        <v/>
      </c>
      <c r="C53" t="str">
        <f>IF(ISERROR(VLOOKUP(B53,#REF!,2,FALSE)),"",(VLOOKUP(B53,#REF!,2,FALSE)))</f>
        <v/>
      </c>
    </row>
    <row r="54" spans="2:3">
      <c r="B54" t="str">
        <f>IF(ISBLANK(Summary!B29),"",Summary!B29)</f>
        <v/>
      </c>
      <c r="C54" t="str">
        <f>IF(ISERROR(VLOOKUP(B54,#REF!,2,FALSE)),"",(VLOOKUP(B54,#REF!,2,FALSE)))</f>
        <v/>
      </c>
    </row>
    <row r="55" spans="2:3">
      <c r="B55" t="str">
        <f>IF(ISBLANK(Summary!B30),"",Summary!B30)</f>
        <v/>
      </c>
      <c r="C55" t="str">
        <f>IF(ISERROR(VLOOKUP(B55,#REF!,2,FALSE)),"",(VLOOKUP(B55,#REF!,2,FALSE)))</f>
        <v/>
      </c>
    </row>
    <row r="56" spans="2:3">
      <c r="B56" t="str">
        <f>IF(ISBLANK(Summary!B31),"",Summary!B31)</f>
        <v/>
      </c>
      <c r="C56" t="str">
        <f>IF(ISERROR(VLOOKUP(B56,#REF!,2,FALSE)),"",(VLOOKUP(B56,#REF!,2,FALSE)))</f>
        <v/>
      </c>
    </row>
    <row r="57" spans="2:3">
      <c r="B57" t="str">
        <f>IF(ISBLANK(Summary!B32),"",Summary!B32)</f>
        <v/>
      </c>
      <c r="C57" t="str">
        <f>IF(ISERROR(VLOOKUP(B57,#REF!,2,FALSE)),"",(VLOOKUP(B57,#REF!,2,FALSE)))</f>
        <v/>
      </c>
    </row>
    <row r="58" spans="2:3">
      <c r="B58" t="str">
        <f>IF(ISBLANK(Summary!B33),"",Summary!B33)</f>
        <v/>
      </c>
      <c r="C58" t="str">
        <f>IF(ISERROR(VLOOKUP(B58,#REF!,2,FALSE)),"",(VLOOKUP(B58,#REF!,2,FALSE)))</f>
        <v/>
      </c>
    </row>
    <row r="59" spans="2:3">
      <c r="B59" t="str">
        <f>IF(ISBLANK(Summary!B34),"",Summary!B34)</f>
        <v/>
      </c>
      <c r="C59" t="str">
        <f>IF(ISERROR(VLOOKUP(B59,#REF!,2,FALSE)),"",(VLOOKUP(B59,#REF!,2,FALSE)))</f>
        <v/>
      </c>
    </row>
    <row r="60" spans="2:3">
      <c r="B60" t="str">
        <f>IF(ISBLANK(Summary!B35),"",Summary!B35)</f>
        <v/>
      </c>
      <c r="C60" t="str">
        <f>IF(ISERROR(VLOOKUP(B60,#REF!,2,FALSE)),"",(VLOOKUP(B60,#REF!,2,FALSE)))</f>
        <v/>
      </c>
    </row>
    <row r="61" spans="2:3">
      <c r="B61" t="str">
        <f>IF(ISBLANK(Summary!B36),"",Summary!B36)</f>
        <v/>
      </c>
      <c r="C61" t="str">
        <f>IF(ISERROR(VLOOKUP(B61,#REF!,2,FALSE)),"",(VLOOKUP(B61,#REF!,2,FALSE)))</f>
        <v/>
      </c>
    </row>
    <row r="62" spans="2:3">
      <c r="B62" t="str">
        <f>IF(ISBLANK(Summary!B37),"",Summary!B37)</f>
        <v/>
      </c>
      <c r="C62" t="str">
        <f>IF(ISERROR(VLOOKUP(B62,#REF!,2,FALSE)),"",(VLOOKUP(B62,#REF!,2,FALSE)))</f>
        <v/>
      </c>
    </row>
    <row r="63" spans="2:3">
      <c r="B63" t="str">
        <f>IF(ISBLANK(Summary!B38),"",Summary!B38)</f>
        <v/>
      </c>
      <c r="C63" t="str">
        <f>IF(ISERROR(VLOOKUP(B63,#REF!,2,FALSE)),"",(VLOOKUP(B63,#REF!,2,FALSE)))</f>
        <v/>
      </c>
    </row>
    <row r="64" spans="2:3">
      <c r="B64" t="str">
        <f>IF(ISBLANK(Summary!B39),"",Summary!B39)</f>
        <v/>
      </c>
      <c r="C64" t="str">
        <f>IF(ISERROR(VLOOKUP(B64,#REF!,2,FALSE)),"",(VLOOKUP(B64,#REF!,2,FALSE)))</f>
        <v/>
      </c>
    </row>
    <row r="65" spans="2:3">
      <c r="B65" t="str">
        <f>IF(ISBLANK(Summary!B40),"",Summary!B40)</f>
        <v/>
      </c>
      <c r="C65" t="str">
        <f>IF(ISERROR(VLOOKUP(B65,#REF!,2,FALSE)),"",(VLOOKUP(B65,#REF!,2,FALSE)))</f>
        <v/>
      </c>
    </row>
    <row r="66" spans="2:3">
      <c r="B66" t="str">
        <f>IF(ISBLANK(Summary!B41),"",Summary!B41)</f>
        <v/>
      </c>
      <c r="C66" t="str">
        <f>IF(ISERROR(VLOOKUP(B66,#REF!,2,FALSE)),"",(VLOOKUP(B66,#REF!,2,FALSE)))</f>
        <v/>
      </c>
    </row>
    <row r="67" spans="2:3">
      <c r="B67" t="str">
        <f>IF(ISBLANK(Summary!B42),"",Summary!B42)</f>
        <v/>
      </c>
      <c r="C67" t="str">
        <f>IF(ISERROR(VLOOKUP(B67,#REF!,2,FALSE)),"",(VLOOKUP(B67,#REF!,2,FALSE)))</f>
        <v/>
      </c>
    </row>
    <row r="68" spans="2:3">
      <c r="B68" t="str">
        <f>IF(ISBLANK(Summary!B43),"",Summary!B43)</f>
        <v/>
      </c>
      <c r="C68" t="str">
        <f>IF(ISERROR(VLOOKUP(B68,#REF!,2,FALSE)),"",(VLOOKUP(B68,#REF!,2,FALSE)))</f>
        <v/>
      </c>
    </row>
    <row r="69" spans="2:3">
      <c r="B69" t="str">
        <f>IF(ISBLANK(Summary!B44),"",Summary!B44)</f>
        <v/>
      </c>
      <c r="C69" t="str">
        <f>IF(ISERROR(VLOOKUP(B69,#REF!,2,FALSE)),"",(VLOOKUP(B69,#REF!,2,FALSE)))</f>
        <v/>
      </c>
    </row>
    <row r="70" spans="2:3">
      <c r="B70" t="str">
        <f>IF(ISBLANK(Summary!B45),"",Summary!B45)</f>
        <v/>
      </c>
      <c r="C70" t="str">
        <f>IF(ISERROR(VLOOKUP(B70,#REF!,2,FALSE)),"",(VLOOKUP(B70,#REF!,2,FALSE)))</f>
        <v/>
      </c>
    </row>
    <row r="71" spans="2:3">
      <c r="B71" t="str">
        <f>IF(ISBLANK(Summary!B46),"",Summary!B46)</f>
        <v/>
      </c>
      <c r="C71" t="str">
        <f>IF(ISERROR(VLOOKUP(B71,#REF!,2,FALSE)),"",(VLOOKUP(B71,#REF!,2,FALSE)))</f>
        <v/>
      </c>
    </row>
    <row r="72" spans="2:3">
      <c r="B72" t="str">
        <f>IF(ISBLANK(Summary!B47),"",Summary!B47)</f>
        <v/>
      </c>
      <c r="C72" t="str">
        <f>IF(ISERROR(VLOOKUP(B72,#REF!,2,FALSE)),"",(VLOOKUP(B72,#REF!,2,FALSE)))</f>
        <v/>
      </c>
    </row>
    <row r="73" spans="2:3">
      <c r="B73" t="str">
        <f>IF(ISBLANK(Summary!B48),"",Summary!B48)</f>
        <v/>
      </c>
      <c r="C73" t="str">
        <f>IF(ISERROR(VLOOKUP(B73,#REF!,2,FALSE)),"",(VLOOKUP(B73,#REF!,2,FALSE)))</f>
        <v/>
      </c>
    </row>
    <row r="74" spans="2:3">
      <c r="B74" t="str">
        <f>IF(ISBLANK(Summary!B49),"",Summary!B49)</f>
        <v/>
      </c>
      <c r="C74" t="str">
        <f>IF(ISERROR(VLOOKUP(B74,#REF!,2,FALSE)),"",(VLOOKUP(B74,#REF!,2,FALSE)))</f>
        <v/>
      </c>
    </row>
    <row r="75" spans="2:3">
      <c r="B75" t="str">
        <f>IF(ISBLANK(Summary!B50),"",Summary!B50)</f>
        <v/>
      </c>
      <c r="C75" t="str">
        <f>IF(ISERROR(VLOOKUP(B75,#REF!,2,FALSE)),"",(VLOOKUP(B75,#REF!,2,FALSE)))</f>
        <v/>
      </c>
    </row>
    <row r="76" spans="2:3">
      <c r="B76" t="str">
        <f>IF(ISBLANK(Summary!B51),"",Summary!B51)</f>
        <v/>
      </c>
      <c r="C76" t="str">
        <f>IF(ISERROR(VLOOKUP(B76,#REF!,2,FALSE)),"",(VLOOKUP(B76,#REF!,2,FALSE)))</f>
        <v/>
      </c>
    </row>
    <row r="77" spans="2:3">
      <c r="B77" t="str">
        <f>IF(ISBLANK(Summary!B52),"",Summary!B52)</f>
        <v/>
      </c>
      <c r="C77" t="str">
        <f>IF(ISERROR(VLOOKUP(B77,#REF!,2,FALSE)),"",(VLOOKUP(B77,#REF!,2,FALSE)))</f>
        <v/>
      </c>
    </row>
    <row r="78" spans="2:3">
      <c r="B78" t="str">
        <f>IF(ISBLANK(Summary!B53),"",Summary!B53)</f>
        <v/>
      </c>
      <c r="C78" t="str">
        <f>IF(ISERROR(VLOOKUP(B78,#REF!,2,FALSE)),"",(VLOOKUP(B78,#REF!,2,FALSE)))</f>
        <v/>
      </c>
    </row>
    <row r="79" spans="2:3">
      <c r="B79" t="str">
        <f>IF(ISBLANK(Summary!B54),"",Summary!B54)</f>
        <v/>
      </c>
      <c r="C79" t="str">
        <f>IF(ISERROR(VLOOKUP(B79,#REF!,2,FALSE)),"",(VLOOKUP(B79,#REF!,2,FALSE)))</f>
        <v/>
      </c>
    </row>
    <row r="80" spans="2:3">
      <c r="B80" t="str">
        <f>IF(ISBLANK(Summary!B55),"",Summary!B55)</f>
        <v/>
      </c>
      <c r="C80" t="str">
        <f>IF(ISERROR(VLOOKUP(B80,#REF!,2,FALSE)),"",(VLOOKUP(B80,#REF!,2,FALSE)))</f>
        <v/>
      </c>
    </row>
    <row r="81" spans="2:3">
      <c r="B81" t="str">
        <f>IF(ISBLANK(Summary!B56),"",Summary!B56)</f>
        <v/>
      </c>
      <c r="C81" t="str">
        <f>IF(ISERROR(VLOOKUP(B81,#REF!,2,FALSE)),"",(VLOOKUP(B81,#REF!,2,FALSE)))</f>
        <v/>
      </c>
    </row>
    <row r="82" spans="2:3">
      <c r="B82" t="str">
        <f>IF(ISBLANK(Summary!B57),"",Summary!B57)</f>
        <v/>
      </c>
      <c r="C82" t="str">
        <f>IF(ISERROR(VLOOKUP(B82,#REF!,2,FALSE)),"",(VLOOKUP(B82,#REF!,2,FALSE)))</f>
        <v/>
      </c>
    </row>
    <row r="83" spans="2:3">
      <c r="B83" t="str">
        <f>IF(ISBLANK(Summary!B58),"",Summary!B58)</f>
        <v/>
      </c>
      <c r="C83" t="str">
        <f>IF(ISERROR(VLOOKUP(B83,#REF!,2,FALSE)),"",(VLOOKUP(B83,#REF!,2,FALSE)))</f>
        <v/>
      </c>
    </row>
    <row r="84" spans="2:3">
      <c r="B84" t="str">
        <f>IF(ISBLANK(Summary!B59),"",Summary!B59)</f>
        <v/>
      </c>
      <c r="C84" t="str">
        <f>IF(ISERROR(VLOOKUP(B84,#REF!,2,FALSE)),"",(VLOOKUP(B84,#REF!,2,FALSE)))</f>
        <v/>
      </c>
    </row>
    <row r="85" spans="2:3">
      <c r="B85" t="str">
        <f>IF(ISBLANK(Summary!B60),"",Summary!B60)</f>
        <v/>
      </c>
      <c r="C85" t="str">
        <f>IF(ISERROR(VLOOKUP(B85,#REF!,2,FALSE)),"",(VLOOKUP(B85,#REF!,2,FALSE)))</f>
        <v/>
      </c>
    </row>
    <row r="86" spans="2:3">
      <c r="B86" t="str">
        <f>IF(ISBLANK(Summary!B61),"",Summary!B61)</f>
        <v/>
      </c>
      <c r="C86" t="str">
        <f>IF(ISERROR(VLOOKUP(B86,#REF!,2,FALSE)),"",(VLOOKUP(B86,#REF!,2,FALSE)))</f>
        <v/>
      </c>
    </row>
    <row r="87" spans="2:3">
      <c r="B87" t="str">
        <f>IF(ISBLANK(Summary!B62),"",Summary!B62)</f>
        <v/>
      </c>
      <c r="C87" t="str">
        <f>IF(ISERROR(VLOOKUP(B87,#REF!,2,FALSE)),"",(VLOOKUP(B87,#REF!,2,FALSE)))</f>
        <v/>
      </c>
    </row>
    <row r="88" spans="2:3">
      <c r="B88" t="str">
        <f>IF(ISBLANK(Summary!B63),"",Summary!B63)</f>
        <v/>
      </c>
      <c r="C88" t="str">
        <f>IF(ISERROR(VLOOKUP(B88,#REF!,2,FALSE)),"",(VLOOKUP(B88,#REF!,2,FALSE)))</f>
        <v/>
      </c>
    </row>
    <row r="89" spans="2:3">
      <c r="B89" t="str">
        <f>IF(ISBLANK(Summary!B64),"",Summary!B64)</f>
        <v/>
      </c>
      <c r="C89" t="str">
        <f>IF(ISERROR(VLOOKUP(B89,#REF!,2,FALSE)),"",(VLOOKUP(B89,#REF!,2,FALSE)))</f>
        <v/>
      </c>
    </row>
    <row r="90" spans="2:3">
      <c r="B90" t="str">
        <f>IF(ISBLANK(Summary!B65),"",Summary!B65)</f>
        <v/>
      </c>
      <c r="C90" t="str">
        <f>IF(ISERROR(VLOOKUP(B90,#REF!,2,FALSE)),"",(VLOOKUP(B90,#REF!,2,FALSE)))</f>
        <v/>
      </c>
    </row>
    <row r="91" spans="2:3">
      <c r="B91" t="str">
        <f>IF(ISBLANK(Summary!B66),"",Summary!B66)</f>
        <v/>
      </c>
    </row>
    <row r="92" spans="2:3">
      <c r="B92" t="str">
        <f>IF(ISBLANK(Summary!B67),"",Summary!B67)</f>
        <v/>
      </c>
    </row>
    <row r="93" spans="2:3">
      <c r="B93" t="str">
        <f>IF(ISBLANK(Summary!B68),"",Summary!B68)</f>
        <v/>
      </c>
    </row>
    <row r="94" spans="2:3">
      <c r="B94" t="str">
        <f>IF(ISBLANK(Summary!B69),"",Summary!B69)</f>
        <v/>
      </c>
    </row>
    <row r="95" spans="2:3">
      <c r="B95" t="str">
        <f>IF(ISBLANK(Summary!B70),"",Summary!B70)</f>
        <v/>
      </c>
    </row>
    <row r="96" spans="2:3">
      <c r="B96" t="str">
        <f>IF(ISBLANK(Summary!B71),"",Summary!B71)</f>
        <v/>
      </c>
    </row>
    <row r="97" spans="2:2">
      <c r="B97" t="str">
        <f>IF(ISBLANK(Summary!B72),"",Summary!B72)</f>
        <v/>
      </c>
    </row>
    <row r="98" spans="2:2">
      <c r="B98" t="str">
        <f>IF(ISBLANK(Summary!B73),"",Summary!B73)</f>
        <v/>
      </c>
    </row>
    <row r="99" spans="2:2">
      <c r="B99" t="str">
        <f>IF(ISBLANK(Summary!B74),"",Summary!B74)</f>
        <v/>
      </c>
    </row>
    <row r="100" spans="2:2">
      <c r="B100" t="str">
        <f>IF(ISBLANK(Summary!B75),"",Summary!B75)</f>
        <v/>
      </c>
    </row>
  </sheetData>
  <mergeCells count="6">
    <mergeCell ref="AI1:BD1"/>
    <mergeCell ref="BE1:BZ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H7"/>
  <sheetViews>
    <sheetView tabSelected="1" workbookViewId="0">
      <selection activeCell="E4" sqref="E4"/>
    </sheetView>
  </sheetViews>
  <sheetFormatPr defaultRowHeight="15"/>
  <cols>
    <col min="1" max="1" width="2.42578125" customWidth="1"/>
    <col min="2" max="2" width="44.85546875" style="31" bestFit="1" customWidth="1"/>
    <col min="3" max="3" width="10.85546875" customWidth="1"/>
    <col min="4" max="4" width="13.85546875" style="33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4" ht="15" customHeight="1">
      <c r="B1" s="31" t="s">
        <v>0</v>
      </c>
      <c r="C1" s="56" t="s">
        <v>27</v>
      </c>
      <c r="D1" s="17"/>
      <c r="E1" s="52" t="s">
        <v>28</v>
      </c>
      <c r="F1" s="52"/>
      <c r="G1" s="52"/>
      <c r="H1" s="52"/>
      <c r="I1" s="52"/>
      <c r="J1" s="52"/>
      <c r="K1" s="52"/>
      <c r="L1" s="52" t="s">
        <v>29</v>
      </c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pans="2:34" s="2" customFormat="1" ht="35.25" customHeight="1">
      <c r="B2" s="29">
        <f>COUNTA(B3:B66)</f>
        <v>1</v>
      </c>
      <c r="C2" s="56"/>
      <c r="D2" s="32" t="s">
        <v>1</v>
      </c>
      <c r="E2" s="34" t="s">
        <v>9</v>
      </c>
      <c r="F2" s="34" t="s">
        <v>7</v>
      </c>
      <c r="G2" s="34" t="s">
        <v>8</v>
      </c>
      <c r="H2" s="34" t="s">
        <v>2</v>
      </c>
      <c r="I2" s="34" t="s">
        <v>6</v>
      </c>
      <c r="J2" s="34" t="s">
        <v>4</v>
      </c>
      <c r="K2" s="34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34" t="s">
        <v>39</v>
      </c>
      <c r="AG2" s="38" t="s">
        <v>38</v>
      </c>
      <c r="AH2" s="43" t="s">
        <v>40</v>
      </c>
    </row>
    <row r="3" spans="2:34">
      <c r="E3" s="48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9">
        <v>76</v>
      </c>
      <c r="M3" s="9">
        <v>80</v>
      </c>
      <c r="N3" s="9">
        <v>410</v>
      </c>
      <c r="O3" s="9">
        <v>610</v>
      </c>
      <c r="P3" s="9">
        <v>625</v>
      </c>
      <c r="Q3" s="9">
        <v>630</v>
      </c>
      <c r="R3" s="9">
        <v>665</v>
      </c>
      <c r="S3" s="9">
        <v>671</v>
      </c>
      <c r="T3" s="9">
        <v>680</v>
      </c>
      <c r="U3" s="9">
        <v>916</v>
      </c>
      <c r="V3" s="9">
        <v>927</v>
      </c>
      <c r="W3" s="9">
        <v>929</v>
      </c>
      <c r="X3" s="9">
        <v>937</v>
      </c>
      <c r="Y3" s="9">
        <v>940</v>
      </c>
      <c r="Z3" s="9">
        <v>945</v>
      </c>
      <c r="AA3" s="9">
        <v>1022</v>
      </c>
      <c r="AB3" s="9">
        <v>70300</v>
      </c>
      <c r="AC3" s="9">
        <v>65</v>
      </c>
      <c r="AD3" s="9">
        <v>951</v>
      </c>
      <c r="AE3" s="9">
        <v>99937</v>
      </c>
    </row>
    <row r="4" spans="2:34">
      <c r="B4" s="57" t="s">
        <v>41</v>
      </c>
      <c r="C4">
        <f>IF(((COUNTIF('Full Data'!$C:$C,Summary!B4))=(COUNT(E4:AH4))),(COUNTIF('Full Data'!$C:$C,Summary!B4)), "check")</f>
        <v>25</v>
      </c>
      <c r="D4" s="30">
        <f>INDEX('Full Data'!$E:$E,MATCH($B4,'Full Data'!$C:$C,0))</f>
        <v>41417.396527777775</v>
      </c>
      <c r="E4">
        <f t="array" ref="E4">INDEX('Full Data'!$H:$H,MATCH($B4,IF('Full Data'!$G:$G=E$2,'Full Data'!$C:$C),0))</f>
        <v>6.92</v>
      </c>
      <c r="F4">
        <f t="array" ref="F4">INDEX('Full Data'!$H:$H,MATCH($B4,IF('Full Data'!$G:$G=F$2,'Full Data'!$C:$C),0))</f>
        <v>0.51</v>
      </c>
      <c r="G4">
        <f t="array" ref="G4">INDEX('Full Data'!$H:$H,MATCH($B4,IF('Full Data'!$G:$G=G$2,'Full Data'!$C:$C),0))</f>
        <v>6.1</v>
      </c>
      <c r="H4">
        <f t="array" ref="H4">INDEX('Full Data'!$H:$H,MATCH($B4,IF('Full Data'!$G:$G=H$2,'Full Data'!$C:$C),0))</f>
        <v>24.09</v>
      </c>
      <c r="I4">
        <f t="array" ref="I4">INDEX('Full Data'!$H:$H,MATCH($B4,IF('Full Data'!$G:$G=I$2,'Full Data'!$C:$C),0))</f>
        <v>333</v>
      </c>
      <c r="J4" t="e">
        <f t="array" ref="J4">INDEX('Full Data'!$H:$H,MATCH($B4,IF('Full Data'!$G:$G=J$2,'Full Data'!$C:$C),0))</f>
        <v>#N/A</v>
      </c>
      <c r="K4" t="e">
        <f t="array" ref="K4">INDEX('Full Data'!$H:$H,MATCH($B4,IF('Full Data'!$G:$G=K$2,'Full Data'!$C:$C),0))</f>
        <v>#N/A</v>
      </c>
      <c r="L4">
        <f t="array" ref="L4">INDEX('Full Data'!$H:$H,MATCH($B4,IF('Full Data'!$G:$G=L$2,'Full Data'!$C:$C),0))</f>
        <v>0.15</v>
      </c>
      <c r="M4">
        <f t="array" ref="M4">INDEX('Full Data'!$H:$H,MATCH($B4,IF('Full Data'!$G:$G=M$2,'Full Data'!$C:$C),0))</f>
        <v>3.3</v>
      </c>
      <c r="N4">
        <f t="array" ref="N4">INDEX('Full Data'!$H:$H,MATCH($B4,IF('Full Data'!$G:$G=N$2,'Full Data'!$C:$C),0))</f>
        <v>147</v>
      </c>
      <c r="O4">
        <f t="array" ref="O4">INDEX('Full Data'!$H:$H,MATCH($B4,IF('Full Data'!$G:$G=O$2,'Full Data'!$C:$C),0))</f>
        <v>0.14000000000000001</v>
      </c>
      <c r="P4">
        <f t="array" ref="P4">INDEX('Full Data'!$H:$H,MATCH($B4,IF('Full Data'!$G:$G=P$2,'Full Data'!$C:$C),0))</f>
        <v>0.26</v>
      </c>
      <c r="Q4">
        <f t="array" ref="Q4">INDEX('Full Data'!$H:$H,MATCH($B4,IF('Full Data'!$G:$G=Q$2,'Full Data'!$C:$C),0))</f>
        <v>0.56999999999999995</v>
      </c>
      <c r="R4">
        <f t="array" ref="R4">INDEX('Full Data'!$H:$H,MATCH($B4,IF('Full Data'!$G:$G=R$2,'Full Data'!$C:$C),0))</f>
        <v>0.19</v>
      </c>
      <c r="S4">
        <f t="array" ref="S4">INDEX('Full Data'!$H:$H,MATCH($B4,IF('Full Data'!$G:$G=S$2,'Full Data'!$C:$C),0))</f>
        <v>0.18</v>
      </c>
      <c r="T4">
        <f t="array" ref="T4">INDEX('Full Data'!$H:$H,MATCH($B4,IF('Full Data'!$G:$G=T$2,'Full Data'!$C:$C),0))</f>
        <v>1.4</v>
      </c>
      <c r="U4">
        <f t="array" ref="U4">INDEX('Full Data'!$H:$H,MATCH($B4,IF('Full Data'!$G:$G=U$2,'Full Data'!$C:$C),0))</f>
        <v>49.2</v>
      </c>
      <c r="V4">
        <f t="array" ref="V4">INDEX('Full Data'!$H:$H,MATCH($B4,IF('Full Data'!$G:$G=V$2,'Full Data'!$C:$C),0))</f>
        <v>13.2</v>
      </c>
      <c r="W4">
        <f t="array" ref="W4">INDEX('Full Data'!$H:$H,MATCH($B4,IF('Full Data'!$G:$G=W$2,'Full Data'!$C:$C),0))</f>
        <v>15.4</v>
      </c>
      <c r="X4">
        <f t="array" ref="X4">INDEX('Full Data'!$H:$H,MATCH($B4,IF('Full Data'!$G:$G=X$2,'Full Data'!$C:$C),0))</f>
        <v>2</v>
      </c>
      <c r="Y4">
        <f t="array" ref="Y4">INDEX('Full Data'!$H:$H,MATCH($B4,IF('Full Data'!$G:$G=Y$2,'Full Data'!$C:$C),0))</f>
        <v>26</v>
      </c>
      <c r="Z4">
        <f t="array" ref="Z4">INDEX('Full Data'!$H:$H,MATCH($B4,IF('Full Data'!$G:$G=Z$2,'Full Data'!$C:$C),0))</f>
        <v>15</v>
      </c>
      <c r="AA4">
        <f t="array" ref="AA4">INDEX('Full Data'!$H:$H,MATCH($B4,IF('Full Data'!$G:$G=AA$2,'Full Data'!$C:$C),0))</f>
        <v>40.700000000000003</v>
      </c>
      <c r="AB4">
        <f t="array" ref="AB4">INDEX('Full Data'!$H:$H,MATCH($B4,IF('Full Data'!$G:$G=AB$2,'Full Data'!$C:$C),0))</f>
        <v>226</v>
      </c>
      <c r="AC4" t="e">
        <f t="array" ref="AC4">INDEX('Full Data'!$H:$H,MATCH($B4,IF('Full Data'!$G:$G=AC$2,'Full Data'!$C:$C),0))</f>
        <v>#N/A</v>
      </c>
      <c r="AD4" s="14">
        <f t="array" ref="AD4">INDEX('Full Data'!$H:$H,MATCH($B4,IF('Full Data'!$G:$G=AD$2,'Full Data'!$C:$C),0))</f>
        <v>0.14000000000000001</v>
      </c>
      <c r="AE4" s="14">
        <f t="array" ref="AE4">INDEX('Full Data'!$H:$H,MATCH($B4,IF('Full Data'!$G:$G=AE$2,'Full Data'!$C:$C),0))</f>
        <v>0.36</v>
      </c>
      <c r="AF4" s="37" t="e">
        <f t="array" ref="AF4">INDEX('Full Data'!$H:$H,MATCH($B4,IF('Full Data'!$G:$G=AF$2,'Full Data'!$C:$C),0))</f>
        <v>#N/A</v>
      </c>
      <c r="AG4" s="42" t="e">
        <f t="array" ref="AG4">INDEX('Full Data'!$H:$H,MATCH($B4,IF('Full Data'!$G:$G=AG$2,'Full Data'!$C:$C),0))</f>
        <v>#N/A</v>
      </c>
      <c r="AH4" s="44">
        <f t="array" ref="AH4">INDEX('Full Data'!$H:$H,MATCH($B4,IF('Full Data'!$G:$G=AH$2,'Full Data'!$C:$C),0))</f>
        <v>3</v>
      </c>
    </row>
    <row r="6" spans="2:34">
      <c r="C6" s="16"/>
    </row>
    <row r="7" spans="2:34">
      <c r="C7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60"/>
  <sheetViews>
    <sheetView workbookViewId="0">
      <selection activeCell="H11" sqref="H11"/>
    </sheetView>
  </sheetViews>
  <sheetFormatPr defaultRowHeight="15"/>
  <cols>
    <col min="1" max="1" width="12.28515625" style="44" bestFit="1" customWidth="1"/>
    <col min="2" max="2" width="25.85546875" style="44" bestFit="1" customWidth="1"/>
    <col min="3" max="3" width="44.85546875" style="44" bestFit="1" customWidth="1"/>
    <col min="4" max="4" width="11.85546875" style="44" bestFit="1" customWidth="1"/>
    <col min="5" max="5" width="14.85546875" style="44" bestFit="1" customWidth="1"/>
    <col min="6" max="6" width="11.5703125" style="44" bestFit="1" customWidth="1"/>
    <col min="7" max="7" width="37.42578125" style="44" bestFit="1" customWidth="1"/>
    <col min="8" max="8" width="10" style="44" bestFit="1" customWidth="1"/>
    <col min="9" max="9" width="14.140625" style="44" bestFit="1" customWidth="1"/>
    <col min="10" max="10" width="9.7109375" style="44" bestFit="1" customWidth="1"/>
    <col min="11" max="11" width="28.28515625" style="44" bestFit="1" customWidth="1"/>
    <col min="12" max="12" width="12.7109375" style="44" bestFit="1" customWidth="1"/>
    <col min="13" max="13" width="14.85546875" style="44" bestFit="1" customWidth="1"/>
    <col min="14" max="14" width="37" style="44" bestFit="1" customWidth="1"/>
    <col min="15" max="16" width="5" style="44" bestFit="1" customWidth="1"/>
    <col min="17" max="17" width="191.7109375" style="44" bestFit="1" customWidth="1"/>
    <col min="18" max="18" width="28.28515625" style="44" bestFit="1" customWidth="1"/>
    <col min="19" max="19" width="25.85546875" style="44" bestFit="1" customWidth="1"/>
    <col min="20" max="21" width="9.85546875" style="44" bestFit="1" customWidth="1"/>
    <col min="22" max="22" width="38.42578125" style="44" bestFit="1" customWidth="1"/>
    <col min="23" max="16384" width="9.140625" style="44"/>
  </cols>
  <sheetData>
    <row r="1" spans="1:22">
      <c r="A1" s="58" t="s">
        <v>42</v>
      </c>
      <c r="B1" s="58" t="s">
        <v>43</v>
      </c>
      <c r="C1" s="58" t="s">
        <v>0</v>
      </c>
      <c r="D1" s="58" t="s">
        <v>44</v>
      </c>
      <c r="E1" s="58" t="s">
        <v>1</v>
      </c>
      <c r="F1" s="58" t="s">
        <v>45</v>
      </c>
      <c r="G1" s="58" t="s">
        <v>46</v>
      </c>
      <c r="H1" s="58" t="s">
        <v>47</v>
      </c>
      <c r="I1" s="58" t="s">
        <v>48</v>
      </c>
      <c r="J1" s="58" t="s">
        <v>49</v>
      </c>
      <c r="K1" s="58" t="s">
        <v>50</v>
      </c>
      <c r="L1" s="58" t="s">
        <v>51</v>
      </c>
      <c r="M1" s="58" t="s">
        <v>52</v>
      </c>
      <c r="N1" s="58" t="s">
        <v>53</v>
      </c>
      <c r="O1" s="58" t="s">
        <v>54</v>
      </c>
      <c r="P1" s="58" t="s">
        <v>55</v>
      </c>
      <c r="Q1" s="58" t="s">
        <v>56</v>
      </c>
      <c r="R1" s="58" t="s">
        <v>57</v>
      </c>
      <c r="S1" s="58" t="s">
        <v>58</v>
      </c>
      <c r="T1" s="58" t="s">
        <v>59</v>
      </c>
      <c r="U1" s="58" t="s">
        <v>60</v>
      </c>
      <c r="V1" s="58" t="s">
        <v>61</v>
      </c>
    </row>
    <row r="2" spans="1:22">
      <c r="A2" s="58" t="s">
        <v>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>
      <c r="A3" s="58" t="s">
        <v>63</v>
      </c>
      <c r="B3" s="58"/>
      <c r="C3" s="58" t="s">
        <v>41</v>
      </c>
      <c r="D3" s="58" t="s">
        <v>64</v>
      </c>
      <c r="E3" s="59">
        <v>41417.396527777775</v>
      </c>
      <c r="F3" s="58">
        <v>10</v>
      </c>
      <c r="G3" s="58" t="s">
        <v>2</v>
      </c>
      <c r="H3" s="58">
        <v>24.09</v>
      </c>
      <c r="I3" s="58"/>
      <c r="J3" s="58" t="s">
        <v>65</v>
      </c>
      <c r="K3" s="58" t="s">
        <v>66</v>
      </c>
      <c r="L3" s="58"/>
      <c r="M3" s="59">
        <v>41417.396527777775</v>
      </c>
      <c r="N3" s="58" t="s">
        <v>67</v>
      </c>
      <c r="O3" s="58"/>
      <c r="P3" s="58"/>
      <c r="Q3" s="58"/>
      <c r="R3" s="58" t="s">
        <v>66</v>
      </c>
      <c r="S3" s="58" t="s">
        <v>68</v>
      </c>
      <c r="T3" s="58" t="s">
        <v>69</v>
      </c>
      <c r="U3" s="58">
        <v>11398</v>
      </c>
      <c r="V3" s="58" t="s">
        <v>70</v>
      </c>
    </row>
    <row r="4" spans="1:22">
      <c r="A4" s="58" t="s">
        <v>63</v>
      </c>
      <c r="B4" s="58"/>
      <c r="C4" s="58" t="s">
        <v>41</v>
      </c>
      <c r="D4" s="58" t="s">
        <v>64</v>
      </c>
      <c r="E4" s="59">
        <v>41417.396527777775</v>
      </c>
      <c r="F4" s="58">
        <v>76</v>
      </c>
      <c r="G4" s="58" t="s">
        <v>3</v>
      </c>
      <c r="H4" s="58">
        <v>0.15</v>
      </c>
      <c r="I4" s="58"/>
      <c r="J4" s="58" t="s">
        <v>71</v>
      </c>
      <c r="K4" s="58" t="s">
        <v>72</v>
      </c>
      <c r="L4" s="58">
        <v>1506650</v>
      </c>
      <c r="M4" s="59">
        <v>41418.444444444445</v>
      </c>
      <c r="N4" s="58" t="s">
        <v>73</v>
      </c>
      <c r="O4" s="58">
        <v>0.1</v>
      </c>
      <c r="P4" s="58">
        <v>0.1</v>
      </c>
      <c r="Q4" s="58"/>
      <c r="R4" s="58" t="s">
        <v>66</v>
      </c>
      <c r="S4" s="58" t="s">
        <v>68</v>
      </c>
      <c r="T4" s="58" t="s">
        <v>69</v>
      </c>
      <c r="U4" s="58">
        <v>11398</v>
      </c>
      <c r="V4" s="58" t="s">
        <v>70</v>
      </c>
    </row>
    <row r="5" spans="1:22">
      <c r="A5" s="58" t="s">
        <v>63</v>
      </c>
      <c r="B5" s="58"/>
      <c r="C5" s="58" t="s">
        <v>41</v>
      </c>
      <c r="D5" s="58" t="s">
        <v>64</v>
      </c>
      <c r="E5" s="59">
        <v>41417.396527777775</v>
      </c>
      <c r="F5" s="58">
        <v>80</v>
      </c>
      <c r="G5" s="58" t="s">
        <v>5</v>
      </c>
      <c r="H5" s="58">
        <v>3.3</v>
      </c>
      <c r="I5" s="58" t="s">
        <v>74</v>
      </c>
      <c r="J5" s="58" t="s">
        <v>75</v>
      </c>
      <c r="K5" s="58" t="s">
        <v>72</v>
      </c>
      <c r="L5" s="58">
        <v>1506650</v>
      </c>
      <c r="M5" s="59">
        <v>41418.459027777775</v>
      </c>
      <c r="N5" s="58" t="s">
        <v>76</v>
      </c>
      <c r="O5" s="58">
        <v>2.5</v>
      </c>
      <c r="P5" s="58">
        <v>6</v>
      </c>
      <c r="Q5" s="58"/>
      <c r="R5" s="58" t="s">
        <v>66</v>
      </c>
      <c r="S5" s="58" t="s">
        <v>68</v>
      </c>
      <c r="T5" s="58" t="s">
        <v>69</v>
      </c>
      <c r="U5" s="58">
        <v>11398</v>
      </c>
      <c r="V5" s="58" t="s">
        <v>70</v>
      </c>
    </row>
    <row r="6" spans="1:22">
      <c r="A6" s="58" t="s">
        <v>63</v>
      </c>
      <c r="B6" s="58"/>
      <c r="C6" s="58" t="s">
        <v>41</v>
      </c>
      <c r="D6" s="58" t="s">
        <v>64</v>
      </c>
      <c r="E6" s="59">
        <v>41417.396527777775</v>
      </c>
      <c r="F6" s="58">
        <v>94</v>
      </c>
      <c r="G6" s="58" t="s">
        <v>6</v>
      </c>
      <c r="H6" s="58">
        <v>333</v>
      </c>
      <c r="I6" s="58"/>
      <c r="J6" s="58" t="s">
        <v>77</v>
      </c>
      <c r="K6" s="58" t="s">
        <v>66</v>
      </c>
      <c r="L6" s="58"/>
      <c r="M6" s="59">
        <v>41417.396527777775</v>
      </c>
      <c r="N6" s="58" t="s">
        <v>78</v>
      </c>
      <c r="O6" s="58"/>
      <c r="P6" s="58"/>
      <c r="Q6" s="58"/>
      <c r="R6" s="58" t="s">
        <v>66</v>
      </c>
      <c r="S6" s="58" t="s">
        <v>68</v>
      </c>
      <c r="T6" s="58" t="s">
        <v>69</v>
      </c>
      <c r="U6" s="58">
        <v>11398</v>
      </c>
      <c r="V6" s="58" t="s">
        <v>70</v>
      </c>
    </row>
    <row r="7" spans="1:22">
      <c r="A7" s="58" t="s">
        <v>63</v>
      </c>
      <c r="B7" s="58"/>
      <c r="C7" s="58" t="s">
        <v>41</v>
      </c>
      <c r="D7" s="58" t="s">
        <v>64</v>
      </c>
      <c r="E7" s="59">
        <v>41417.396527777775</v>
      </c>
      <c r="F7" s="58">
        <v>299</v>
      </c>
      <c r="G7" s="58" t="s">
        <v>7</v>
      </c>
      <c r="H7" s="58">
        <v>0.51</v>
      </c>
      <c r="I7" s="58"/>
      <c r="J7" s="58" t="s">
        <v>79</v>
      </c>
      <c r="K7" s="58" t="s">
        <v>66</v>
      </c>
      <c r="L7" s="58"/>
      <c r="M7" s="59">
        <v>41417.396527777775</v>
      </c>
      <c r="N7" s="58" t="s">
        <v>80</v>
      </c>
      <c r="O7" s="58"/>
      <c r="P7" s="58"/>
      <c r="Q7" s="58"/>
      <c r="R7" s="58" t="s">
        <v>66</v>
      </c>
      <c r="S7" s="58" t="s">
        <v>68</v>
      </c>
      <c r="T7" s="58" t="s">
        <v>69</v>
      </c>
      <c r="U7" s="58">
        <v>11398</v>
      </c>
      <c r="V7" s="58" t="s">
        <v>70</v>
      </c>
    </row>
    <row r="8" spans="1:22">
      <c r="A8" s="58" t="s">
        <v>63</v>
      </c>
      <c r="B8" s="58"/>
      <c r="C8" s="58" t="s">
        <v>41</v>
      </c>
      <c r="D8" s="58" t="s">
        <v>64</v>
      </c>
      <c r="E8" s="59">
        <v>41417.396527777775</v>
      </c>
      <c r="F8" s="58">
        <v>301</v>
      </c>
      <c r="G8" s="58" t="s">
        <v>8</v>
      </c>
      <c r="H8" s="58">
        <v>6.1</v>
      </c>
      <c r="I8" s="58"/>
      <c r="J8" s="58" t="s">
        <v>81</v>
      </c>
      <c r="K8" s="58" t="s">
        <v>66</v>
      </c>
      <c r="L8" s="58"/>
      <c r="M8" s="59">
        <v>41417.396527777775</v>
      </c>
      <c r="N8" s="58"/>
      <c r="O8" s="58"/>
      <c r="P8" s="58"/>
      <c r="Q8" s="58"/>
      <c r="R8" s="58" t="s">
        <v>66</v>
      </c>
      <c r="S8" s="58" t="s">
        <v>68</v>
      </c>
      <c r="T8" s="58" t="s">
        <v>69</v>
      </c>
      <c r="U8" s="58">
        <v>11398</v>
      </c>
      <c r="V8" s="58" t="s">
        <v>70</v>
      </c>
    </row>
    <row r="9" spans="1:22">
      <c r="A9" s="58" t="s">
        <v>63</v>
      </c>
      <c r="B9" s="58"/>
      <c r="C9" s="58" t="s">
        <v>41</v>
      </c>
      <c r="D9" s="58" t="s">
        <v>64</v>
      </c>
      <c r="E9" s="59">
        <v>41417.396527777775</v>
      </c>
      <c r="F9" s="58">
        <v>406</v>
      </c>
      <c r="G9" s="58" t="s">
        <v>9</v>
      </c>
      <c r="H9" s="58">
        <v>6.92</v>
      </c>
      <c r="I9" s="58"/>
      <c r="J9" s="58" t="s">
        <v>82</v>
      </c>
      <c r="K9" s="58" t="s">
        <v>66</v>
      </c>
      <c r="L9" s="58"/>
      <c r="M9" s="59">
        <v>41417.396527777775</v>
      </c>
      <c r="N9" s="58" t="s">
        <v>83</v>
      </c>
      <c r="O9" s="58"/>
      <c r="P9" s="58"/>
      <c r="Q9" s="58"/>
      <c r="R9" s="58" t="s">
        <v>66</v>
      </c>
      <c r="S9" s="58" t="s">
        <v>68</v>
      </c>
      <c r="T9" s="58" t="s">
        <v>69</v>
      </c>
      <c r="U9" s="58">
        <v>11398</v>
      </c>
      <c r="V9" s="58" t="s">
        <v>70</v>
      </c>
    </row>
    <row r="10" spans="1:22">
      <c r="A10" s="58" t="s">
        <v>63</v>
      </c>
      <c r="B10" s="58"/>
      <c r="C10" s="58" t="s">
        <v>41</v>
      </c>
      <c r="D10" s="58" t="s">
        <v>64</v>
      </c>
      <c r="E10" s="59">
        <v>41417.396527777775</v>
      </c>
      <c r="F10" s="58">
        <v>410</v>
      </c>
      <c r="G10" s="58" t="s">
        <v>10</v>
      </c>
      <c r="H10" s="58">
        <v>147</v>
      </c>
      <c r="I10" s="58"/>
      <c r="J10" s="58" t="s">
        <v>79</v>
      </c>
      <c r="K10" s="58" t="s">
        <v>72</v>
      </c>
      <c r="L10" s="58">
        <v>1506650</v>
      </c>
      <c r="M10" s="59">
        <v>41426.393055555556</v>
      </c>
      <c r="N10" s="58" t="s">
        <v>84</v>
      </c>
      <c r="O10" s="58">
        <v>0.65</v>
      </c>
      <c r="P10" s="58">
        <v>2.5</v>
      </c>
      <c r="Q10" s="58"/>
      <c r="R10" s="58" t="s">
        <v>66</v>
      </c>
      <c r="S10" s="58" t="s">
        <v>68</v>
      </c>
      <c r="T10" s="58" t="s">
        <v>69</v>
      </c>
      <c r="U10" s="58">
        <v>11398</v>
      </c>
      <c r="V10" s="58" t="s">
        <v>70</v>
      </c>
    </row>
    <row r="11" spans="1:22">
      <c r="A11" s="58" t="s">
        <v>63</v>
      </c>
      <c r="B11" s="58"/>
      <c r="C11" s="58" t="s">
        <v>41</v>
      </c>
      <c r="D11" s="58" t="s">
        <v>64</v>
      </c>
      <c r="E11" s="59">
        <v>41417.396527777775</v>
      </c>
      <c r="F11" s="58">
        <v>530</v>
      </c>
      <c r="G11" s="58" t="s">
        <v>40</v>
      </c>
      <c r="H11" s="58">
        <v>3</v>
      </c>
      <c r="I11" s="58" t="s">
        <v>74</v>
      </c>
      <c r="J11" s="58" t="s">
        <v>79</v>
      </c>
      <c r="K11" s="58" t="s">
        <v>72</v>
      </c>
      <c r="L11" s="58">
        <v>1506650</v>
      </c>
      <c r="M11" s="59">
        <v>41422.63958333333</v>
      </c>
      <c r="N11" s="58" t="s">
        <v>85</v>
      </c>
      <c r="O11" s="58">
        <v>2</v>
      </c>
      <c r="P11" s="58">
        <v>10</v>
      </c>
      <c r="Q11" s="58" t="s">
        <v>86</v>
      </c>
      <c r="R11" s="58" t="s">
        <v>66</v>
      </c>
      <c r="S11" s="58" t="s">
        <v>68</v>
      </c>
      <c r="T11" s="58" t="s">
        <v>69</v>
      </c>
      <c r="U11" s="58">
        <v>11398</v>
      </c>
      <c r="V11" s="58" t="s">
        <v>70</v>
      </c>
    </row>
    <row r="12" spans="1:22">
      <c r="A12" s="58" t="s">
        <v>63</v>
      </c>
      <c r="B12" s="58"/>
      <c r="C12" s="58" t="s">
        <v>41</v>
      </c>
      <c r="D12" s="58" t="s">
        <v>64</v>
      </c>
      <c r="E12" s="59">
        <v>41417.396527777775</v>
      </c>
      <c r="F12" s="58">
        <v>610</v>
      </c>
      <c r="G12" s="58" t="s">
        <v>11</v>
      </c>
      <c r="H12" s="58">
        <v>0.14000000000000001</v>
      </c>
      <c r="I12" s="58"/>
      <c r="J12" s="58" t="s">
        <v>79</v>
      </c>
      <c r="K12" s="58" t="s">
        <v>72</v>
      </c>
      <c r="L12" s="58">
        <v>1506653</v>
      </c>
      <c r="M12" s="59">
        <v>41423.456944444442</v>
      </c>
      <c r="N12" s="58" t="s">
        <v>87</v>
      </c>
      <c r="O12" s="58">
        <v>0</v>
      </c>
      <c r="P12" s="58">
        <v>0.01</v>
      </c>
      <c r="Q12" s="58"/>
      <c r="R12" s="58" t="s">
        <v>66</v>
      </c>
      <c r="S12" s="58" t="s">
        <v>68</v>
      </c>
      <c r="T12" s="58" t="s">
        <v>69</v>
      </c>
      <c r="U12" s="58">
        <v>11398</v>
      </c>
      <c r="V12" s="58" t="s">
        <v>70</v>
      </c>
    </row>
    <row r="13" spans="1:22">
      <c r="A13" s="58" t="s">
        <v>63</v>
      </c>
      <c r="B13" s="58"/>
      <c r="C13" s="58" t="s">
        <v>41</v>
      </c>
      <c r="D13" s="58" t="s">
        <v>64</v>
      </c>
      <c r="E13" s="59">
        <v>41417.396527777775</v>
      </c>
      <c r="F13" s="58">
        <v>625</v>
      </c>
      <c r="G13" s="58" t="s">
        <v>12</v>
      </c>
      <c r="H13" s="58">
        <v>0.26</v>
      </c>
      <c r="I13" s="58"/>
      <c r="J13" s="58" t="s">
        <v>79</v>
      </c>
      <c r="K13" s="58" t="s">
        <v>72</v>
      </c>
      <c r="L13" s="58">
        <v>1506653</v>
      </c>
      <c r="M13" s="59">
        <v>41423.643750000003</v>
      </c>
      <c r="N13" s="58" t="s">
        <v>88</v>
      </c>
      <c r="O13" s="58">
        <v>0.08</v>
      </c>
      <c r="P13" s="58">
        <v>0.2</v>
      </c>
      <c r="Q13" s="58"/>
      <c r="R13" s="58" t="s">
        <v>66</v>
      </c>
      <c r="S13" s="58" t="s">
        <v>68</v>
      </c>
      <c r="T13" s="58" t="s">
        <v>69</v>
      </c>
      <c r="U13" s="58">
        <v>11398</v>
      </c>
      <c r="V13" s="58" t="s">
        <v>70</v>
      </c>
    </row>
    <row r="14" spans="1:22">
      <c r="A14" s="58" t="s">
        <v>63</v>
      </c>
      <c r="B14" s="58"/>
      <c r="C14" s="58" t="s">
        <v>41</v>
      </c>
      <c r="D14" s="58" t="s">
        <v>64</v>
      </c>
      <c r="E14" s="59">
        <v>41417.396527777775</v>
      </c>
      <c r="F14" s="58">
        <v>630</v>
      </c>
      <c r="G14" s="58" t="s">
        <v>13</v>
      </c>
      <c r="H14" s="58">
        <v>0.56999999999999995</v>
      </c>
      <c r="I14" s="58"/>
      <c r="J14" s="58" t="s">
        <v>79</v>
      </c>
      <c r="K14" s="58" t="s">
        <v>72</v>
      </c>
      <c r="L14" s="58">
        <v>1506653</v>
      </c>
      <c r="M14" s="59">
        <v>41424.603472222225</v>
      </c>
      <c r="N14" s="58" t="s">
        <v>89</v>
      </c>
      <c r="O14" s="58">
        <v>0</v>
      </c>
      <c r="P14" s="58">
        <v>0.01</v>
      </c>
      <c r="Q14" s="58"/>
      <c r="R14" s="58" t="s">
        <v>66</v>
      </c>
      <c r="S14" s="58" t="s">
        <v>68</v>
      </c>
      <c r="T14" s="58" t="s">
        <v>69</v>
      </c>
      <c r="U14" s="58">
        <v>11398</v>
      </c>
      <c r="V14" s="58" t="s">
        <v>70</v>
      </c>
    </row>
    <row r="15" spans="1:22">
      <c r="A15" s="58" t="s">
        <v>63</v>
      </c>
      <c r="B15" s="58"/>
      <c r="C15" s="58" t="s">
        <v>41</v>
      </c>
      <c r="D15" s="58" t="s">
        <v>64</v>
      </c>
      <c r="E15" s="59">
        <v>41417.396527777775</v>
      </c>
      <c r="F15" s="58">
        <v>665</v>
      </c>
      <c r="G15" s="58" t="s">
        <v>14</v>
      </c>
      <c r="H15" s="58">
        <v>0.19</v>
      </c>
      <c r="I15" s="58"/>
      <c r="J15" s="58" t="s">
        <v>79</v>
      </c>
      <c r="K15" s="58" t="s">
        <v>72</v>
      </c>
      <c r="L15" s="58">
        <v>1506653</v>
      </c>
      <c r="M15" s="59">
        <v>41423.430555555555</v>
      </c>
      <c r="N15" s="58" t="s">
        <v>90</v>
      </c>
      <c r="O15" s="58">
        <v>0.01</v>
      </c>
      <c r="P15" s="58">
        <v>0.05</v>
      </c>
      <c r="Q15" s="58"/>
      <c r="R15" s="58" t="s">
        <v>66</v>
      </c>
      <c r="S15" s="58" t="s">
        <v>68</v>
      </c>
      <c r="T15" s="58" t="s">
        <v>69</v>
      </c>
      <c r="U15" s="58">
        <v>11398</v>
      </c>
      <c r="V15" s="58" t="s">
        <v>70</v>
      </c>
    </row>
    <row r="16" spans="1:22">
      <c r="A16" s="58" t="s">
        <v>63</v>
      </c>
      <c r="B16" s="58"/>
      <c r="C16" s="58" t="s">
        <v>41</v>
      </c>
      <c r="D16" s="58" t="s">
        <v>64</v>
      </c>
      <c r="E16" s="59">
        <v>41417.396527777775</v>
      </c>
      <c r="F16" s="58">
        <v>671</v>
      </c>
      <c r="G16" s="58" t="s">
        <v>15</v>
      </c>
      <c r="H16" s="58">
        <v>0.18</v>
      </c>
      <c r="I16" s="58"/>
      <c r="J16" s="58" t="s">
        <v>79</v>
      </c>
      <c r="K16" s="58" t="s">
        <v>72</v>
      </c>
      <c r="L16" s="58">
        <v>1506656</v>
      </c>
      <c r="M16" s="59">
        <v>41418.513194444444</v>
      </c>
      <c r="N16" s="58" t="s">
        <v>90</v>
      </c>
      <c r="O16" s="58">
        <v>0.01</v>
      </c>
      <c r="P16" s="58">
        <v>0.02</v>
      </c>
      <c r="Q16" s="58"/>
      <c r="R16" s="58" t="s">
        <v>66</v>
      </c>
      <c r="S16" s="58" t="s">
        <v>68</v>
      </c>
      <c r="T16" s="58" t="s">
        <v>69</v>
      </c>
      <c r="U16" s="58">
        <v>11398</v>
      </c>
      <c r="V16" s="58" t="s">
        <v>70</v>
      </c>
    </row>
    <row r="17" spans="1:22">
      <c r="A17" s="58" t="s">
        <v>63</v>
      </c>
      <c r="B17" s="58"/>
      <c r="C17" s="58" t="s">
        <v>41</v>
      </c>
      <c r="D17" s="58" t="s">
        <v>64</v>
      </c>
      <c r="E17" s="59">
        <v>41417.396527777775</v>
      </c>
      <c r="F17" s="58">
        <v>680</v>
      </c>
      <c r="G17" s="58" t="s">
        <v>16</v>
      </c>
      <c r="H17" s="58">
        <v>1.4</v>
      </c>
      <c r="I17" s="58"/>
      <c r="J17" s="58" t="s">
        <v>79</v>
      </c>
      <c r="K17" s="58" t="s">
        <v>72</v>
      </c>
      <c r="L17" s="58">
        <v>1506653</v>
      </c>
      <c r="M17" s="59">
        <v>41428.775694444441</v>
      </c>
      <c r="N17" s="58" t="s">
        <v>91</v>
      </c>
      <c r="O17" s="58">
        <v>0.5</v>
      </c>
      <c r="P17" s="58">
        <v>1</v>
      </c>
      <c r="Q17" s="58"/>
      <c r="R17" s="58" t="s">
        <v>66</v>
      </c>
      <c r="S17" s="58" t="s">
        <v>68</v>
      </c>
      <c r="T17" s="58" t="s">
        <v>69</v>
      </c>
      <c r="U17" s="58">
        <v>11398</v>
      </c>
      <c r="V17" s="58" t="s">
        <v>70</v>
      </c>
    </row>
    <row r="18" spans="1:22">
      <c r="A18" s="58" t="s">
        <v>63</v>
      </c>
      <c r="B18" s="58"/>
      <c r="C18" s="58" t="s">
        <v>41</v>
      </c>
      <c r="D18" s="58" t="s">
        <v>64</v>
      </c>
      <c r="E18" s="59">
        <v>41417.396527777775</v>
      </c>
      <c r="F18" s="58">
        <v>916</v>
      </c>
      <c r="G18" s="58" t="s">
        <v>17</v>
      </c>
      <c r="H18" s="58">
        <v>49.2</v>
      </c>
      <c r="I18" s="58"/>
      <c r="J18" s="58" t="s">
        <v>79</v>
      </c>
      <c r="K18" s="58" t="s">
        <v>72</v>
      </c>
      <c r="L18" s="58">
        <v>1506659</v>
      </c>
      <c r="M18" s="59">
        <v>41428.867361111108</v>
      </c>
      <c r="N18" s="58" t="s">
        <v>92</v>
      </c>
      <c r="O18" s="58">
        <v>0.08</v>
      </c>
      <c r="P18" s="58">
        <v>0.3</v>
      </c>
      <c r="Q18" s="58"/>
      <c r="R18" s="58" t="s">
        <v>66</v>
      </c>
      <c r="S18" s="58" t="s">
        <v>68</v>
      </c>
      <c r="T18" s="58" t="s">
        <v>69</v>
      </c>
      <c r="U18" s="58">
        <v>11398</v>
      </c>
      <c r="V18" s="58" t="s">
        <v>70</v>
      </c>
    </row>
    <row r="19" spans="1:22">
      <c r="A19" s="58" t="s">
        <v>63</v>
      </c>
      <c r="B19" s="58"/>
      <c r="C19" s="58" t="s">
        <v>41</v>
      </c>
      <c r="D19" s="58" t="s">
        <v>64</v>
      </c>
      <c r="E19" s="59">
        <v>41417.396527777775</v>
      </c>
      <c r="F19" s="58">
        <v>927</v>
      </c>
      <c r="G19" s="58" t="s">
        <v>18</v>
      </c>
      <c r="H19" s="58">
        <v>13.2</v>
      </c>
      <c r="I19" s="58"/>
      <c r="J19" s="58" t="s">
        <v>79</v>
      </c>
      <c r="K19" s="58" t="s">
        <v>72</v>
      </c>
      <c r="L19" s="58">
        <v>1506659</v>
      </c>
      <c r="M19" s="59">
        <v>41428.867361111108</v>
      </c>
      <c r="N19" s="58" t="s">
        <v>92</v>
      </c>
      <c r="O19" s="58">
        <v>0.04</v>
      </c>
      <c r="P19" s="58">
        <v>0.16</v>
      </c>
      <c r="Q19" s="58"/>
      <c r="R19" s="58" t="s">
        <v>66</v>
      </c>
      <c r="S19" s="58" t="s">
        <v>68</v>
      </c>
      <c r="T19" s="58" t="s">
        <v>69</v>
      </c>
      <c r="U19" s="58">
        <v>11398</v>
      </c>
      <c r="V19" s="58" t="s">
        <v>70</v>
      </c>
    </row>
    <row r="20" spans="1:22">
      <c r="A20" s="58" t="s">
        <v>63</v>
      </c>
      <c r="B20" s="58"/>
      <c r="C20" s="58" t="s">
        <v>41</v>
      </c>
      <c r="D20" s="58" t="s">
        <v>64</v>
      </c>
      <c r="E20" s="59">
        <v>41417.396527777775</v>
      </c>
      <c r="F20" s="58">
        <v>929</v>
      </c>
      <c r="G20" s="58" t="s">
        <v>19</v>
      </c>
      <c r="H20" s="58">
        <v>15.4</v>
      </c>
      <c r="I20" s="58"/>
      <c r="J20" s="58" t="s">
        <v>79</v>
      </c>
      <c r="K20" s="58" t="s">
        <v>72</v>
      </c>
      <c r="L20" s="58">
        <v>1506659</v>
      </c>
      <c r="M20" s="59">
        <v>41428.867361111108</v>
      </c>
      <c r="N20" s="58" t="s">
        <v>92</v>
      </c>
      <c r="O20" s="58">
        <v>0.5</v>
      </c>
      <c r="P20" s="58">
        <v>2</v>
      </c>
      <c r="Q20" s="58"/>
      <c r="R20" s="58" t="s">
        <v>66</v>
      </c>
      <c r="S20" s="58" t="s">
        <v>68</v>
      </c>
      <c r="T20" s="58" t="s">
        <v>69</v>
      </c>
      <c r="U20" s="58">
        <v>11398</v>
      </c>
      <c r="V20" s="58" t="s">
        <v>70</v>
      </c>
    </row>
    <row r="21" spans="1:22">
      <c r="A21" s="58" t="s">
        <v>63</v>
      </c>
      <c r="B21" s="58"/>
      <c r="C21" s="58" t="s">
        <v>41</v>
      </c>
      <c r="D21" s="58" t="s">
        <v>64</v>
      </c>
      <c r="E21" s="59">
        <v>41417.396527777775</v>
      </c>
      <c r="F21" s="58">
        <v>937</v>
      </c>
      <c r="G21" s="58" t="s">
        <v>20</v>
      </c>
      <c r="H21" s="58">
        <v>2</v>
      </c>
      <c r="I21" s="58"/>
      <c r="J21" s="58" t="s">
        <v>79</v>
      </c>
      <c r="K21" s="58" t="s">
        <v>72</v>
      </c>
      <c r="L21" s="58">
        <v>1506659</v>
      </c>
      <c r="M21" s="59">
        <v>41428.867361111108</v>
      </c>
      <c r="N21" s="58" t="s">
        <v>92</v>
      </c>
      <c r="O21" s="58">
        <v>0.3</v>
      </c>
      <c r="P21" s="58">
        <v>1.2</v>
      </c>
      <c r="Q21" s="58"/>
      <c r="R21" s="58" t="s">
        <v>66</v>
      </c>
      <c r="S21" s="58" t="s">
        <v>68</v>
      </c>
      <c r="T21" s="58" t="s">
        <v>69</v>
      </c>
      <c r="U21" s="58">
        <v>11398</v>
      </c>
      <c r="V21" s="58" t="s">
        <v>70</v>
      </c>
    </row>
    <row r="22" spans="1:22">
      <c r="A22" s="58" t="s">
        <v>63</v>
      </c>
      <c r="B22" s="58"/>
      <c r="C22" s="58" t="s">
        <v>41</v>
      </c>
      <c r="D22" s="58" t="s">
        <v>64</v>
      </c>
      <c r="E22" s="59">
        <v>41417.396527777775</v>
      </c>
      <c r="F22" s="58">
        <v>940</v>
      </c>
      <c r="G22" s="58" t="s">
        <v>21</v>
      </c>
      <c r="H22" s="58">
        <v>26</v>
      </c>
      <c r="I22" s="58"/>
      <c r="J22" s="58" t="s">
        <v>79</v>
      </c>
      <c r="K22" s="58" t="s">
        <v>72</v>
      </c>
      <c r="L22" s="58">
        <v>1506650</v>
      </c>
      <c r="M22" s="59">
        <v>41424.949999999997</v>
      </c>
      <c r="N22" s="58" t="s">
        <v>93</v>
      </c>
      <c r="O22" s="58">
        <v>0.2</v>
      </c>
      <c r="P22" s="58">
        <v>0.5</v>
      </c>
      <c r="Q22" s="58"/>
      <c r="R22" s="58" t="s">
        <v>66</v>
      </c>
      <c r="S22" s="58" t="s">
        <v>68</v>
      </c>
      <c r="T22" s="58" t="s">
        <v>69</v>
      </c>
      <c r="U22" s="58">
        <v>11398</v>
      </c>
      <c r="V22" s="58" t="s">
        <v>70</v>
      </c>
    </row>
    <row r="23" spans="1:22">
      <c r="A23" s="58" t="s">
        <v>63</v>
      </c>
      <c r="B23" s="58"/>
      <c r="C23" s="58" t="s">
        <v>41</v>
      </c>
      <c r="D23" s="58" t="s">
        <v>64</v>
      </c>
      <c r="E23" s="59">
        <v>41417.396527777775</v>
      </c>
      <c r="F23" s="58">
        <v>945</v>
      </c>
      <c r="G23" s="58" t="s">
        <v>22</v>
      </c>
      <c r="H23" s="58">
        <v>15</v>
      </c>
      <c r="I23" s="58"/>
      <c r="J23" s="58" t="s">
        <v>79</v>
      </c>
      <c r="K23" s="58" t="s">
        <v>72</v>
      </c>
      <c r="L23" s="58">
        <v>1506650</v>
      </c>
      <c r="M23" s="59">
        <v>41424.949999999997</v>
      </c>
      <c r="N23" s="58" t="s">
        <v>93</v>
      </c>
      <c r="O23" s="58">
        <v>0.2</v>
      </c>
      <c r="P23" s="58">
        <v>0.5</v>
      </c>
      <c r="Q23" s="58" t="s">
        <v>94</v>
      </c>
      <c r="R23" s="58" t="s">
        <v>66</v>
      </c>
      <c r="S23" s="58" t="s">
        <v>68</v>
      </c>
      <c r="T23" s="58" t="s">
        <v>69</v>
      </c>
      <c r="U23" s="58">
        <v>11398</v>
      </c>
      <c r="V23" s="58" t="s">
        <v>70</v>
      </c>
    </row>
    <row r="24" spans="1:22">
      <c r="A24" s="58" t="s">
        <v>63</v>
      </c>
      <c r="B24" s="58"/>
      <c r="C24" s="58" t="s">
        <v>41</v>
      </c>
      <c r="D24" s="58" t="s">
        <v>64</v>
      </c>
      <c r="E24" s="59">
        <v>41417.396527777775</v>
      </c>
      <c r="F24" s="58">
        <v>951</v>
      </c>
      <c r="G24" s="58" t="s">
        <v>36</v>
      </c>
      <c r="H24" s="58">
        <v>0.14000000000000001</v>
      </c>
      <c r="I24" s="58"/>
      <c r="J24" s="58" t="s">
        <v>79</v>
      </c>
      <c r="K24" s="58" t="s">
        <v>72</v>
      </c>
      <c r="L24" s="58">
        <v>1506650</v>
      </c>
      <c r="M24" s="59">
        <v>41425.011111111111</v>
      </c>
      <c r="N24" s="58" t="s">
        <v>95</v>
      </c>
      <c r="O24" s="58">
        <v>0.04</v>
      </c>
      <c r="P24" s="58">
        <v>0.1</v>
      </c>
      <c r="Q24" s="58"/>
      <c r="R24" s="58" t="s">
        <v>66</v>
      </c>
      <c r="S24" s="58" t="s">
        <v>68</v>
      </c>
      <c r="T24" s="58" t="s">
        <v>69</v>
      </c>
      <c r="U24" s="58">
        <v>11398</v>
      </c>
      <c r="V24" s="58" t="s">
        <v>70</v>
      </c>
    </row>
    <row r="25" spans="1:22">
      <c r="A25" s="58" t="s">
        <v>63</v>
      </c>
      <c r="B25" s="58"/>
      <c r="C25" s="58" t="s">
        <v>41</v>
      </c>
      <c r="D25" s="58" t="s">
        <v>64</v>
      </c>
      <c r="E25" s="59">
        <v>41417.396527777775</v>
      </c>
      <c r="F25" s="58">
        <v>1022</v>
      </c>
      <c r="G25" s="58" t="s">
        <v>23</v>
      </c>
      <c r="H25" s="58">
        <v>40.700000000000003</v>
      </c>
      <c r="I25" s="58"/>
      <c r="J25" s="58" t="s">
        <v>96</v>
      </c>
      <c r="K25" s="58" t="s">
        <v>72</v>
      </c>
      <c r="L25" s="58">
        <v>1506659</v>
      </c>
      <c r="M25" s="59">
        <v>41430.634722222225</v>
      </c>
      <c r="N25" s="58" t="s">
        <v>97</v>
      </c>
      <c r="O25" s="58">
        <v>2</v>
      </c>
      <c r="P25" s="58">
        <v>8</v>
      </c>
      <c r="Q25" s="58"/>
      <c r="R25" s="58" t="s">
        <v>66</v>
      </c>
      <c r="S25" s="58" t="s">
        <v>68</v>
      </c>
      <c r="T25" s="58" t="s">
        <v>69</v>
      </c>
      <c r="U25" s="58">
        <v>11398</v>
      </c>
      <c r="V25" s="58" t="s">
        <v>70</v>
      </c>
    </row>
    <row r="26" spans="1:22">
      <c r="A26" s="58" t="s">
        <v>63</v>
      </c>
      <c r="B26" s="58"/>
      <c r="C26" s="58" t="s">
        <v>41</v>
      </c>
      <c r="D26" s="58" t="s">
        <v>64</v>
      </c>
      <c r="E26" s="59">
        <v>41417.396527777775</v>
      </c>
      <c r="F26" s="58">
        <v>70300</v>
      </c>
      <c r="G26" s="58" t="s">
        <v>24</v>
      </c>
      <c r="H26" s="58">
        <v>226</v>
      </c>
      <c r="I26" s="58" t="s">
        <v>98</v>
      </c>
      <c r="J26" s="58" t="s">
        <v>79</v>
      </c>
      <c r="K26" s="58" t="s">
        <v>72</v>
      </c>
      <c r="L26" s="58">
        <v>1506650</v>
      </c>
      <c r="M26" s="59">
        <v>41422.63958333333</v>
      </c>
      <c r="N26" s="58" t="s">
        <v>99</v>
      </c>
      <c r="O26" s="58">
        <v>15</v>
      </c>
      <c r="P26" s="58">
        <v>25</v>
      </c>
      <c r="Q26" s="58"/>
      <c r="R26" s="58" t="s">
        <v>66</v>
      </c>
      <c r="S26" s="58" t="s">
        <v>68</v>
      </c>
      <c r="T26" s="58" t="s">
        <v>69</v>
      </c>
      <c r="U26" s="58">
        <v>11398</v>
      </c>
      <c r="V26" s="58" t="s">
        <v>70</v>
      </c>
    </row>
    <row r="27" spans="1:22">
      <c r="A27" s="58" t="s">
        <v>63</v>
      </c>
      <c r="B27" s="58"/>
      <c r="C27" s="58" t="s">
        <v>41</v>
      </c>
      <c r="D27" s="58" t="s">
        <v>64</v>
      </c>
      <c r="E27" s="59">
        <v>41417.396527777775</v>
      </c>
      <c r="F27" s="58">
        <v>99937</v>
      </c>
      <c r="G27" s="58" t="s">
        <v>37</v>
      </c>
      <c r="H27" s="58">
        <v>0.36</v>
      </c>
      <c r="I27" s="58"/>
      <c r="J27" s="58" t="s">
        <v>96</v>
      </c>
      <c r="K27" s="58" t="s">
        <v>72</v>
      </c>
      <c r="L27" s="58">
        <v>1506662</v>
      </c>
      <c r="M27" s="59">
        <v>41425.681250000001</v>
      </c>
      <c r="N27" s="58" t="s">
        <v>100</v>
      </c>
      <c r="O27" s="58">
        <v>0.01</v>
      </c>
      <c r="P27" s="58">
        <v>0.05</v>
      </c>
      <c r="Q27" s="58" t="s">
        <v>101</v>
      </c>
      <c r="R27" s="58" t="s">
        <v>66</v>
      </c>
      <c r="S27" s="58" t="s">
        <v>68</v>
      </c>
      <c r="T27" s="58" t="s">
        <v>69</v>
      </c>
      <c r="U27" s="58">
        <v>11398</v>
      </c>
      <c r="V27" s="58" t="s">
        <v>70</v>
      </c>
    </row>
    <row r="28" spans="1:22">
      <c r="E28" s="45"/>
      <c r="M28" s="45"/>
    </row>
    <row r="29" spans="1:22">
      <c r="E29" s="45"/>
      <c r="M29" s="45"/>
    </row>
    <row r="30" spans="1:22">
      <c r="E30" s="45"/>
      <c r="M30" s="45"/>
    </row>
    <row r="31" spans="1:22">
      <c r="E31" s="45"/>
      <c r="M31" s="45"/>
    </row>
    <row r="32" spans="1:22">
      <c r="E32" s="45"/>
      <c r="M32" s="45"/>
    </row>
    <row r="33" spans="5:13">
      <c r="E33" s="45"/>
      <c r="M33" s="45"/>
    </row>
    <row r="34" spans="5:13">
      <c r="E34" s="45"/>
      <c r="M34" s="45"/>
    </row>
    <row r="35" spans="5:13">
      <c r="E35" s="45"/>
      <c r="M35" s="45"/>
    </row>
    <row r="36" spans="5:13">
      <c r="E36" s="45"/>
      <c r="M36" s="45"/>
    </row>
    <row r="37" spans="5:13">
      <c r="E37" s="45"/>
      <c r="M37" s="45"/>
    </row>
    <row r="38" spans="5:13">
      <c r="E38" s="45"/>
      <c r="M38" s="45"/>
    </row>
    <row r="39" spans="5:13">
      <c r="E39" s="45"/>
      <c r="M39" s="45"/>
    </row>
    <row r="40" spans="5:13">
      <c r="E40" s="45"/>
      <c r="M40" s="45"/>
    </row>
    <row r="41" spans="5:13">
      <c r="E41" s="45"/>
      <c r="M41" s="45"/>
    </row>
    <row r="42" spans="5:13">
      <c r="E42" s="45"/>
      <c r="M42" s="45"/>
    </row>
    <row r="43" spans="5:13">
      <c r="E43" s="45"/>
      <c r="M43" s="45"/>
    </row>
    <row r="44" spans="5:13">
      <c r="E44" s="45"/>
      <c r="M44" s="45"/>
    </row>
    <row r="45" spans="5:13">
      <c r="E45" s="45"/>
      <c r="M45" s="45"/>
    </row>
    <row r="46" spans="5:13">
      <c r="E46" s="45"/>
      <c r="M46" s="45"/>
    </row>
    <row r="47" spans="5:13">
      <c r="E47" s="45"/>
      <c r="M47" s="45"/>
    </row>
    <row r="48" spans="5:13">
      <c r="E48" s="45"/>
      <c r="M48" s="45"/>
    </row>
    <row r="49" spans="5:13">
      <c r="E49" s="45"/>
      <c r="M49" s="45"/>
    </row>
    <row r="50" spans="5:13">
      <c r="E50" s="45"/>
      <c r="M50" s="45"/>
    </row>
    <row r="51" spans="5:13">
      <c r="E51" s="45"/>
      <c r="M51" s="45"/>
    </row>
    <row r="52" spans="5:13">
      <c r="E52" s="45"/>
      <c r="M52" s="45"/>
    </row>
    <row r="53" spans="5:13">
      <c r="E53" s="45"/>
      <c r="M53" s="45"/>
    </row>
    <row r="54" spans="5:13">
      <c r="E54" s="45"/>
      <c r="M54" s="45"/>
    </row>
    <row r="55" spans="5:13">
      <c r="E55" s="45"/>
      <c r="M55" s="45"/>
    </row>
    <row r="56" spans="5:13">
      <c r="E56" s="45"/>
      <c r="M56" s="45"/>
    </row>
    <row r="57" spans="5:13">
      <c r="E57" s="45"/>
      <c r="M57" s="45"/>
    </row>
    <row r="58" spans="5:13">
      <c r="E58" s="45"/>
      <c r="M58" s="45"/>
    </row>
    <row r="59" spans="5:13">
      <c r="E59" s="45"/>
      <c r="M59" s="45"/>
    </row>
    <row r="60" spans="5:13">
      <c r="E60" s="45"/>
      <c r="M60" s="45"/>
    </row>
    <row r="61" spans="5:13">
      <c r="E61" s="45"/>
      <c r="M61" s="45"/>
    </row>
    <row r="62" spans="5:13">
      <c r="E62" s="45"/>
      <c r="M62" s="45"/>
    </row>
    <row r="63" spans="5:13">
      <c r="E63" s="45"/>
      <c r="M63" s="45"/>
    </row>
    <row r="64" spans="5:13">
      <c r="E64" s="45"/>
      <c r="M64" s="45"/>
    </row>
    <row r="65" spans="5:13">
      <c r="E65" s="45"/>
      <c r="M65" s="45"/>
    </row>
    <row r="66" spans="5:13">
      <c r="E66" s="45"/>
      <c r="M66" s="45"/>
    </row>
    <row r="67" spans="5:13">
      <c r="E67" s="45"/>
      <c r="M67" s="45"/>
    </row>
    <row r="68" spans="5:13">
      <c r="E68" s="45"/>
      <c r="M68" s="45"/>
    </row>
    <row r="69" spans="5:13">
      <c r="E69" s="45"/>
      <c r="M69" s="45"/>
    </row>
    <row r="70" spans="5:13">
      <c r="E70" s="45"/>
      <c r="M70" s="45"/>
    </row>
    <row r="71" spans="5:13">
      <c r="E71" s="45"/>
      <c r="M71" s="45"/>
    </row>
    <row r="72" spans="5:13">
      <c r="E72" s="45"/>
      <c r="M72" s="45"/>
    </row>
    <row r="73" spans="5:13">
      <c r="E73" s="45"/>
      <c r="M73" s="45"/>
    </row>
    <row r="74" spans="5:13">
      <c r="E74" s="45"/>
      <c r="M74" s="45"/>
    </row>
    <row r="75" spans="5:13">
      <c r="E75" s="45"/>
      <c r="M75" s="45"/>
    </row>
    <row r="76" spans="5:13">
      <c r="E76" s="45"/>
      <c r="M76" s="45"/>
    </row>
    <row r="77" spans="5:13">
      <c r="E77" s="45"/>
      <c r="M77" s="45"/>
    </row>
    <row r="78" spans="5:13">
      <c r="E78" s="45"/>
      <c r="M78" s="45"/>
    </row>
    <row r="79" spans="5:13">
      <c r="E79" s="45"/>
      <c r="M79" s="45"/>
    </row>
    <row r="80" spans="5:13">
      <c r="E80" s="45"/>
      <c r="M80" s="45"/>
    </row>
    <row r="81" spans="5:13">
      <c r="E81" s="45"/>
      <c r="M81" s="45"/>
    </row>
    <row r="82" spans="5:13">
      <c r="E82" s="45"/>
      <c r="M82" s="45"/>
    </row>
    <row r="83" spans="5:13">
      <c r="E83" s="45"/>
      <c r="M83" s="45"/>
    </row>
    <row r="84" spans="5:13">
      <c r="E84" s="45"/>
      <c r="M84" s="45"/>
    </row>
    <row r="85" spans="5:13">
      <c r="E85" s="45"/>
      <c r="M85" s="45"/>
    </row>
    <row r="86" spans="5:13">
      <c r="E86" s="45"/>
      <c r="M86" s="45"/>
    </row>
    <row r="87" spans="5:13">
      <c r="E87" s="45"/>
      <c r="M87" s="45"/>
    </row>
    <row r="88" spans="5:13">
      <c r="E88" s="45"/>
      <c r="M88" s="45"/>
    </row>
    <row r="89" spans="5:13">
      <c r="E89" s="45"/>
      <c r="M89" s="45"/>
    </row>
    <row r="90" spans="5:13">
      <c r="E90" s="45"/>
      <c r="M90" s="45"/>
    </row>
    <row r="91" spans="5:13">
      <c r="E91" s="45"/>
      <c r="M91" s="45"/>
    </row>
    <row r="92" spans="5:13">
      <c r="E92" s="45"/>
      <c r="M92" s="45"/>
    </row>
    <row r="93" spans="5:13">
      <c r="E93" s="45"/>
      <c r="M93" s="45"/>
    </row>
    <row r="94" spans="5:13">
      <c r="E94" s="45"/>
      <c r="M94" s="45"/>
    </row>
    <row r="95" spans="5:13">
      <c r="E95" s="45"/>
      <c r="M95" s="45"/>
    </row>
    <row r="96" spans="5:13">
      <c r="E96" s="45"/>
      <c r="M96" s="45"/>
    </row>
    <row r="97" spans="5:13">
      <c r="E97" s="45"/>
      <c r="M97" s="45"/>
    </row>
    <row r="98" spans="5:13">
      <c r="E98" s="45"/>
      <c r="M98" s="45"/>
    </row>
    <row r="99" spans="5:13">
      <c r="E99" s="45"/>
      <c r="M99" s="45"/>
    </row>
    <row r="100" spans="5:13">
      <c r="E100" s="45"/>
      <c r="M100" s="45"/>
    </row>
    <row r="101" spans="5:13">
      <c r="E101" s="45"/>
      <c r="M101" s="45"/>
    </row>
    <row r="102" spans="5:13">
      <c r="E102" s="45"/>
      <c r="M102" s="45"/>
    </row>
    <row r="103" spans="5:13">
      <c r="E103" s="45"/>
      <c r="M103" s="45"/>
    </row>
    <row r="104" spans="5:13">
      <c r="E104" s="45"/>
      <c r="M104" s="45"/>
    </row>
    <row r="105" spans="5:13">
      <c r="E105" s="45"/>
      <c r="M105" s="45"/>
    </row>
    <row r="106" spans="5:13">
      <c r="E106" s="45"/>
      <c r="M106" s="45"/>
    </row>
    <row r="107" spans="5:13">
      <c r="E107" s="45"/>
      <c r="M107" s="45"/>
    </row>
    <row r="108" spans="5:13">
      <c r="E108" s="45"/>
      <c r="M108" s="45"/>
    </row>
    <row r="109" spans="5:13">
      <c r="E109" s="45"/>
      <c r="M109" s="45"/>
    </row>
    <row r="110" spans="5:13">
      <c r="E110" s="45"/>
      <c r="M110" s="45"/>
    </row>
    <row r="111" spans="5:13">
      <c r="E111" s="45"/>
      <c r="M111" s="45"/>
    </row>
    <row r="112" spans="5:13">
      <c r="E112" s="45"/>
      <c r="M112" s="45"/>
    </row>
    <row r="113" spans="5:13">
      <c r="E113" s="45"/>
      <c r="M113" s="45"/>
    </row>
    <row r="114" spans="5:13">
      <c r="E114" s="45"/>
      <c r="M114" s="45"/>
    </row>
    <row r="115" spans="5:13">
      <c r="E115" s="45"/>
      <c r="M115" s="45"/>
    </row>
    <row r="116" spans="5:13">
      <c r="E116" s="45"/>
      <c r="M116" s="45"/>
    </row>
    <row r="117" spans="5:13">
      <c r="E117" s="45"/>
      <c r="M117" s="45"/>
    </row>
    <row r="118" spans="5:13">
      <c r="E118" s="45"/>
      <c r="M118" s="45"/>
    </row>
    <row r="119" spans="5:13">
      <c r="E119" s="45"/>
      <c r="M119" s="45"/>
    </row>
    <row r="120" spans="5:13">
      <c r="E120" s="45"/>
      <c r="M120" s="45"/>
    </row>
    <row r="121" spans="5:13">
      <c r="E121" s="45"/>
      <c r="M121" s="45"/>
    </row>
    <row r="122" spans="5:13">
      <c r="E122" s="45"/>
      <c r="M122" s="45"/>
    </row>
    <row r="123" spans="5:13">
      <c r="E123" s="45"/>
      <c r="M123" s="45"/>
    </row>
    <row r="124" spans="5:13">
      <c r="E124" s="45"/>
      <c r="M124" s="45"/>
    </row>
    <row r="125" spans="5:13">
      <c r="E125" s="45"/>
      <c r="M125" s="45"/>
    </row>
    <row r="126" spans="5:13">
      <c r="E126" s="45"/>
      <c r="M126" s="45"/>
    </row>
    <row r="127" spans="5:13">
      <c r="E127" s="45"/>
      <c r="M127" s="45"/>
    </row>
    <row r="128" spans="5:13">
      <c r="E128" s="45"/>
      <c r="M128" s="45"/>
    </row>
    <row r="129" spans="5:13">
      <c r="E129" s="45"/>
      <c r="M129" s="45"/>
    </row>
    <row r="130" spans="5:13">
      <c r="E130" s="45"/>
      <c r="M130" s="45"/>
    </row>
    <row r="131" spans="5:13">
      <c r="E131" s="45"/>
      <c r="M131" s="45"/>
    </row>
    <row r="132" spans="5:13">
      <c r="E132" s="45"/>
      <c r="M132" s="45"/>
    </row>
    <row r="133" spans="5:13">
      <c r="E133" s="45"/>
      <c r="M133" s="45"/>
    </row>
    <row r="134" spans="5:13">
      <c r="E134" s="45"/>
      <c r="M134" s="45"/>
    </row>
    <row r="135" spans="5:13">
      <c r="E135" s="45"/>
      <c r="M135" s="45"/>
    </row>
    <row r="136" spans="5:13">
      <c r="E136" s="45"/>
      <c r="M136" s="45"/>
    </row>
    <row r="137" spans="5:13">
      <c r="E137" s="45"/>
      <c r="M137" s="45"/>
    </row>
    <row r="138" spans="5:13">
      <c r="E138" s="45"/>
      <c r="M138" s="45"/>
    </row>
    <row r="139" spans="5:13">
      <c r="E139" s="45"/>
      <c r="M139" s="45"/>
    </row>
    <row r="140" spans="5:13">
      <c r="E140" s="45"/>
      <c r="M140" s="45"/>
    </row>
    <row r="141" spans="5:13">
      <c r="E141" s="45"/>
      <c r="M141" s="45"/>
    </row>
    <row r="142" spans="5:13">
      <c r="E142" s="45"/>
      <c r="M142" s="45"/>
    </row>
    <row r="143" spans="5:13">
      <c r="E143" s="45"/>
      <c r="M143" s="45"/>
    </row>
    <row r="144" spans="5:13">
      <c r="E144" s="45"/>
      <c r="M144" s="45"/>
    </row>
    <row r="145" spans="5:13">
      <c r="E145" s="45"/>
      <c r="M145" s="45"/>
    </row>
    <row r="146" spans="5:13">
      <c r="E146" s="45"/>
      <c r="M146" s="45"/>
    </row>
    <row r="147" spans="5:13">
      <c r="E147" s="45"/>
      <c r="M147" s="45"/>
    </row>
    <row r="148" spans="5:13">
      <c r="E148" s="45"/>
      <c r="M148" s="45"/>
    </row>
    <row r="149" spans="5:13">
      <c r="E149" s="45"/>
      <c r="M149" s="45"/>
    </row>
    <row r="150" spans="5:13">
      <c r="E150" s="45"/>
      <c r="M150" s="45"/>
    </row>
    <row r="151" spans="5:13">
      <c r="E151" s="45"/>
      <c r="M151" s="45"/>
    </row>
    <row r="152" spans="5:13">
      <c r="E152" s="45"/>
      <c r="M152" s="45"/>
    </row>
    <row r="153" spans="5:13">
      <c r="E153" s="45"/>
      <c r="M153" s="45"/>
    </row>
    <row r="154" spans="5:13">
      <c r="E154" s="45"/>
      <c r="M154" s="45"/>
    </row>
    <row r="155" spans="5:13">
      <c r="E155" s="45"/>
      <c r="M155" s="45"/>
    </row>
    <row r="156" spans="5:13">
      <c r="E156" s="45"/>
      <c r="M156" s="45"/>
    </row>
    <row r="157" spans="5:13">
      <c r="E157" s="45"/>
      <c r="M157" s="45"/>
    </row>
    <row r="158" spans="5:13">
      <c r="E158" s="45"/>
      <c r="M158" s="45"/>
    </row>
    <row r="159" spans="5:13">
      <c r="E159" s="45"/>
      <c r="M159" s="45"/>
    </row>
    <row r="160" spans="5:13">
      <c r="E160" s="45"/>
      <c r="M160" s="45"/>
    </row>
    <row r="161" spans="5:13">
      <c r="E161" s="45"/>
      <c r="M161" s="45"/>
    </row>
    <row r="162" spans="5:13">
      <c r="E162" s="45"/>
      <c r="M162" s="45"/>
    </row>
    <row r="163" spans="5:13">
      <c r="E163" s="45"/>
      <c r="M163" s="45"/>
    </row>
    <row r="164" spans="5:13">
      <c r="E164" s="45"/>
      <c r="M164" s="45"/>
    </row>
    <row r="165" spans="5:13">
      <c r="E165" s="45"/>
      <c r="M165" s="45"/>
    </row>
    <row r="166" spans="5:13">
      <c r="E166" s="45"/>
      <c r="M166" s="45"/>
    </row>
    <row r="167" spans="5:13">
      <c r="E167" s="45"/>
      <c r="M167" s="45"/>
    </row>
    <row r="168" spans="5:13">
      <c r="E168" s="45"/>
      <c r="M168" s="45"/>
    </row>
    <row r="169" spans="5:13">
      <c r="E169" s="45"/>
      <c r="M169" s="45"/>
    </row>
    <row r="170" spans="5:13">
      <c r="E170" s="45"/>
      <c r="M170" s="45"/>
    </row>
    <row r="171" spans="5:13">
      <c r="E171" s="45"/>
      <c r="M171" s="45"/>
    </row>
    <row r="172" spans="5:13">
      <c r="E172" s="45"/>
      <c r="M172" s="45"/>
    </row>
    <row r="173" spans="5:13">
      <c r="E173" s="45"/>
      <c r="M173" s="45"/>
    </row>
    <row r="174" spans="5:13">
      <c r="E174" s="45"/>
      <c r="M174" s="45"/>
    </row>
    <row r="175" spans="5:13">
      <c r="E175" s="45"/>
      <c r="M175" s="45"/>
    </row>
    <row r="176" spans="5:13">
      <c r="E176" s="45"/>
      <c r="M176" s="45"/>
    </row>
    <row r="177" spans="5:13">
      <c r="E177" s="45"/>
      <c r="M177" s="45"/>
    </row>
    <row r="178" spans="5:13">
      <c r="E178" s="45"/>
      <c r="M178" s="45"/>
    </row>
    <row r="179" spans="5:13">
      <c r="E179" s="45"/>
      <c r="M179" s="45"/>
    </row>
    <row r="180" spans="5:13">
      <c r="E180" s="45"/>
      <c r="M180" s="45"/>
    </row>
    <row r="181" spans="5:13">
      <c r="E181" s="45"/>
      <c r="M181" s="45"/>
    </row>
    <row r="182" spans="5:13">
      <c r="E182" s="45"/>
      <c r="M182" s="45"/>
    </row>
    <row r="183" spans="5:13">
      <c r="E183" s="45"/>
      <c r="M183" s="45"/>
    </row>
    <row r="184" spans="5:13">
      <c r="E184" s="45"/>
      <c r="M184" s="45"/>
    </row>
    <row r="185" spans="5:13">
      <c r="E185" s="45"/>
      <c r="M185" s="45"/>
    </row>
    <row r="186" spans="5:13">
      <c r="E186" s="45"/>
      <c r="M186" s="45"/>
    </row>
    <row r="187" spans="5:13">
      <c r="E187" s="45"/>
      <c r="M187" s="45"/>
    </row>
    <row r="188" spans="5:13">
      <c r="E188" s="45"/>
      <c r="M188" s="45"/>
    </row>
    <row r="189" spans="5:13">
      <c r="E189" s="45"/>
      <c r="M189" s="45"/>
    </row>
    <row r="190" spans="5:13">
      <c r="E190" s="45"/>
      <c r="M190" s="45"/>
    </row>
    <row r="191" spans="5:13">
      <c r="E191" s="45"/>
      <c r="M191" s="45"/>
    </row>
    <row r="192" spans="5:13">
      <c r="E192" s="45"/>
      <c r="M192" s="45"/>
    </row>
    <row r="193" spans="5:13">
      <c r="E193" s="45"/>
      <c r="M193" s="45"/>
    </row>
    <row r="194" spans="5:13">
      <c r="E194" s="45"/>
      <c r="M194" s="45"/>
    </row>
    <row r="195" spans="5:13">
      <c r="E195" s="45"/>
      <c r="M195" s="45"/>
    </row>
    <row r="196" spans="5:13">
      <c r="E196" s="45"/>
      <c r="M196" s="45"/>
    </row>
    <row r="197" spans="5:13">
      <c r="E197" s="45"/>
      <c r="M197" s="45"/>
    </row>
    <row r="198" spans="5:13">
      <c r="E198" s="45"/>
      <c r="M198" s="45"/>
    </row>
    <row r="199" spans="5:13">
      <c r="E199" s="45"/>
      <c r="M199" s="45"/>
    </row>
    <row r="200" spans="5:13">
      <c r="E200" s="45"/>
      <c r="M200" s="45"/>
    </row>
    <row r="201" spans="5:13">
      <c r="E201" s="45"/>
      <c r="M201" s="45"/>
    </row>
    <row r="202" spans="5:13">
      <c r="E202" s="45"/>
      <c r="M202" s="45"/>
    </row>
    <row r="203" spans="5:13">
      <c r="E203" s="45"/>
      <c r="M203" s="45"/>
    </row>
    <row r="204" spans="5:13">
      <c r="E204" s="45"/>
      <c r="M204" s="45"/>
    </row>
    <row r="205" spans="5:13">
      <c r="E205" s="45"/>
      <c r="M205" s="45"/>
    </row>
    <row r="206" spans="5:13">
      <c r="E206" s="45"/>
      <c r="M206" s="45"/>
    </row>
    <row r="207" spans="5:13">
      <c r="E207" s="45"/>
      <c r="M207" s="45"/>
    </row>
    <row r="208" spans="5:13">
      <c r="E208" s="45"/>
      <c r="M208" s="45"/>
    </row>
    <row r="209" spans="5:13">
      <c r="E209" s="45"/>
      <c r="M209" s="45"/>
    </row>
    <row r="210" spans="5:13">
      <c r="E210" s="45"/>
      <c r="M210" s="45"/>
    </row>
    <row r="211" spans="5:13">
      <c r="E211" s="45"/>
      <c r="M211" s="45"/>
    </row>
    <row r="212" spans="5:13">
      <c r="E212" s="45"/>
      <c r="M212" s="45"/>
    </row>
    <row r="213" spans="5:13">
      <c r="E213" s="45"/>
      <c r="M213" s="45"/>
    </row>
    <row r="214" spans="5:13">
      <c r="E214" s="45"/>
      <c r="M214" s="45"/>
    </row>
    <row r="215" spans="5:13">
      <c r="E215" s="45"/>
      <c r="M215" s="45"/>
    </row>
    <row r="216" spans="5:13">
      <c r="E216" s="45"/>
      <c r="M216" s="45"/>
    </row>
    <row r="217" spans="5:13">
      <c r="E217" s="45"/>
      <c r="M217" s="45"/>
    </row>
    <row r="218" spans="5:13">
      <c r="E218" s="45"/>
      <c r="M218" s="45"/>
    </row>
    <row r="219" spans="5:13">
      <c r="E219" s="45"/>
      <c r="M219" s="45"/>
    </row>
    <row r="220" spans="5:13">
      <c r="E220" s="45"/>
      <c r="M220" s="45"/>
    </row>
    <row r="221" spans="5:13">
      <c r="E221" s="45"/>
      <c r="M221" s="45"/>
    </row>
    <row r="222" spans="5:13">
      <c r="E222" s="45"/>
      <c r="M222" s="45"/>
    </row>
    <row r="223" spans="5:13">
      <c r="E223" s="45"/>
      <c r="M223" s="45"/>
    </row>
    <row r="224" spans="5:13">
      <c r="E224" s="45"/>
      <c r="M224" s="45"/>
    </row>
    <row r="225" spans="5:13">
      <c r="E225" s="45"/>
      <c r="M225" s="45"/>
    </row>
    <row r="226" spans="5:13">
      <c r="E226" s="45"/>
      <c r="M226" s="45"/>
    </row>
    <row r="227" spans="5:13">
      <c r="E227" s="45"/>
      <c r="M227" s="45"/>
    </row>
    <row r="228" spans="5:13">
      <c r="E228" s="45"/>
      <c r="M228" s="45"/>
    </row>
    <row r="229" spans="5:13">
      <c r="E229" s="45"/>
      <c r="M229" s="45"/>
    </row>
    <row r="230" spans="5:13">
      <c r="E230" s="45"/>
      <c r="M230" s="45"/>
    </row>
    <row r="231" spans="5:13">
      <c r="E231" s="45"/>
      <c r="M231" s="45"/>
    </row>
    <row r="232" spans="5:13">
      <c r="E232" s="45"/>
      <c r="M232" s="45"/>
    </row>
    <row r="233" spans="5:13">
      <c r="E233" s="45"/>
      <c r="M233" s="45"/>
    </row>
    <row r="234" spans="5:13">
      <c r="E234" s="45"/>
      <c r="M234" s="45"/>
    </row>
    <row r="235" spans="5:13">
      <c r="E235" s="45"/>
      <c r="M235" s="45"/>
    </row>
    <row r="236" spans="5:13">
      <c r="E236" s="45"/>
      <c r="M236" s="45"/>
    </row>
    <row r="237" spans="5:13">
      <c r="E237" s="45"/>
      <c r="M237" s="45"/>
    </row>
    <row r="238" spans="5:13">
      <c r="E238" s="45"/>
      <c r="M238" s="45"/>
    </row>
    <row r="239" spans="5:13">
      <c r="E239" s="45"/>
      <c r="M239" s="45"/>
    </row>
    <row r="240" spans="5:13">
      <c r="E240" s="45"/>
      <c r="M240" s="45"/>
    </row>
    <row r="241" spans="5:13">
      <c r="E241" s="45"/>
      <c r="M241" s="45"/>
    </row>
    <row r="242" spans="5:13">
      <c r="E242" s="45"/>
      <c r="M242" s="45"/>
    </row>
    <row r="243" spans="5:13">
      <c r="E243" s="45"/>
      <c r="M243" s="45"/>
    </row>
    <row r="244" spans="5:13">
      <c r="E244" s="45"/>
      <c r="M244" s="45"/>
    </row>
    <row r="245" spans="5:13">
      <c r="E245" s="45"/>
      <c r="M245" s="45"/>
    </row>
    <row r="246" spans="5:13">
      <c r="E246" s="45"/>
      <c r="M246" s="45"/>
    </row>
    <row r="247" spans="5:13">
      <c r="E247" s="45"/>
      <c r="M247" s="45"/>
    </row>
    <row r="248" spans="5:13">
      <c r="E248" s="45"/>
      <c r="M248" s="45"/>
    </row>
    <row r="249" spans="5:13">
      <c r="E249" s="45"/>
      <c r="M249" s="45"/>
    </row>
    <row r="250" spans="5:13">
      <c r="E250" s="45"/>
      <c r="M250" s="45"/>
    </row>
    <row r="251" spans="5:13">
      <c r="E251" s="45"/>
      <c r="M251" s="45"/>
    </row>
    <row r="252" spans="5:13">
      <c r="E252" s="45"/>
      <c r="M252" s="45"/>
    </row>
    <row r="253" spans="5:13">
      <c r="E253" s="45"/>
      <c r="M253" s="45"/>
    </row>
    <row r="254" spans="5:13">
      <c r="E254" s="45"/>
      <c r="M254" s="45"/>
    </row>
    <row r="255" spans="5:13">
      <c r="E255" s="45"/>
      <c r="M255" s="45"/>
    </row>
    <row r="256" spans="5:13">
      <c r="E256" s="45"/>
      <c r="M256" s="45"/>
    </row>
    <row r="257" spans="5:13">
      <c r="E257" s="45"/>
      <c r="M257" s="45"/>
    </row>
    <row r="258" spans="5:13">
      <c r="E258" s="45"/>
      <c r="M258" s="45"/>
    </row>
    <row r="259" spans="5:13">
      <c r="E259" s="45"/>
      <c r="M259" s="45"/>
    </row>
    <row r="260" spans="5:13">
      <c r="E260" s="45"/>
      <c r="M260" s="45"/>
    </row>
    <row r="261" spans="5:13">
      <c r="E261" s="45"/>
      <c r="M261" s="45"/>
    </row>
    <row r="262" spans="5:13">
      <c r="E262" s="45"/>
      <c r="M262" s="45"/>
    </row>
    <row r="263" spans="5:13">
      <c r="E263" s="45"/>
      <c r="M263" s="45"/>
    </row>
    <row r="264" spans="5:13">
      <c r="E264" s="45"/>
      <c r="M264" s="45"/>
    </row>
    <row r="265" spans="5:13">
      <c r="E265" s="45"/>
      <c r="M265" s="45"/>
    </row>
    <row r="266" spans="5:13">
      <c r="E266" s="45"/>
      <c r="M266" s="45"/>
    </row>
    <row r="267" spans="5:13">
      <c r="E267" s="45"/>
      <c r="M267" s="45"/>
    </row>
    <row r="268" spans="5:13">
      <c r="E268" s="45"/>
      <c r="M268" s="45"/>
    </row>
    <row r="269" spans="5:13">
      <c r="E269" s="45"/>
      <c r="M269" s="45"/>
    </row>
    <row r="270" spans="5:13">
      <c r="E270" s="45"/>
      <c r="M270" s="45"/>
    </row>
    <row r="271" spans="5:13">
      <c r="E271" s="45"/>
      <c r="M271" s="45"/>
    </row>
    <row r="272" spans="5:13">
      <c r="E272" s="45"/>
      <c r="M272" s="45"/>
    </row>
    <row r="273" spans="5:13">
      <c r="E273" s="45"/>
      <c r="M273" s="45"/>
    </row>
    <row r="274" spans="5:13">
      <c r="E274" s="45"/>
      <c r="M274" s="45"/>
    </row>
    <row r="275" spans="5:13">
      <c r="E275" s="45"/>
      <c r="M275" s="45"/>
    </row>
    <row r="276" spans="5:13">
      <c r="E276" s="45"/>
      <c r="M276" s="45"/>
    </row>
    <row r="277" spans="5:13">
      <c r="E277" s="45"/>
      <c r="M277" s="45"/>
    </row>
    <row r="278" spans="5:13">
      <c r="E278" s="45"/>
      <c r="M278" s="45"/>
    </row>
    <row r="279" spans="5:13">
      <c r="E279" s="45"/>
      <c r="M279" s="45"/>
    </row>
    <row r="280" spans="5:13">
      <c r="E280" s="45"/>
      <c r="M280" s="45"/>
    </row>
    <row r="281" spans="5:13">
      <c r="E281" s="45"/>
      <c r="M281" s="45"/>
    </row>
    <row r="282" spans="5:13">
      <c r="E282" s="45"/>
      <c r="M282" s="45"/>
    </row>
    <row r="283" spans="5:13">
      <c r="E283" s="45"/>
      <c r="M283" s="45"/>
    </row>
    <row r="284" spans="5:13">
      <c r="E284" s="45"/>
      <c r="M284" s="45"/>
    </row>
    <row r="285" spans="5:13">
      <c r="E285" s="45"/>
      <c r="M285" s="45"/>
    </row>
    <row r="286" spans="5:13">
      <c r="E286" s="45"/>
      <c r="M286" s="45"/>
    </row>
    <row r="287" spans="5:13">
      <c r="E287" s="45"/>
      <c r="M287" s="45"/>
    </row>
    <row r="288" spans="5:13">
      <c r="E288" s="45"/>
      <c r="M288" s="45"/>
    </row>
    <row r="289" spans="5:13">
      <c r="E289" s="45"/>
      <c r="M289" s="45"/>
    </row>
    <row r="290" spans="5:13">
      <c r="E290" s="45"/>
      <c r="M290" s="45"/>
    </row>
    <row r="291" spans="5:13">
      <c r="E291" s="45"/>
      <c r="M291" s="45"/>
    </row>
    <row r="292" spans="5:13">
      <c r="E292" s="45"/>
      <c r="M292" s="45"/>
    </row>
    <row r="293" spans="5:13">
      <c r="E293" s="45"/>
      <c r="M293" s="45"/>
    </row>
    <row r="294" spans="5:13">
      <c r="E294" s="45"/>
      <c r="M294" s="45"/>
    </row>
    <row r="295" spans="5:13">
      <c r="E295" s="45"/>
      <c r="M295" s="45"/>
    </row>
    <row r="296" spans="5:13">
      <c r="E296" s="45"/>
      <c r="M296" s="45"/>
    </row>
    <row r="297" spans="5:13">
      <c r="E297" s="45"/>
      <c r="M297" s="45"/>
    </row>
    <row r="298" spans="5:13">
      <c r="E298" s="45"/>
      <c r="M298" s="45"/>
    </row>
    <row r="299" spans="5:13">
      <c r="E299" s="45"/>
      <c r="M299" s="45"/>
    </row>
    <row r="300" spans="5:13">
      <c r="E300" s="45"/>
      <c r="M300" s="45"/>
    </row>
    <row r="301" spans="5:13">
      <c r="E301" s="45"/>
      <c r="M301" s="45"/>
    </row>
    <row r="302" spans="5:13">
      <c r="E302" s="45"/>
      <c r="M302" s="45"/>
    </row>
    <row r="303" spans="5:13">
      <c r="E303" s="45"/>
      <c r="M303" s="45"/>
    </row>
    <row r="304" spans="5:13">
      <c r="E304" s="45"/>
      <c r="M304" s="45"/>
    </row>
    <row r="305" spans="5:13">
      <c r="E305" s="45"/>
      <c r="M305" s="45"/>
    </row>
    <row r="306" spans="5:13">
      <c r="E306" s="45"/>
      <c r="M306" s="45"/>
    </row>
    <row r="307" spans="5:13">
      <c r="E307" s="45"/>
      <c r="M307" s="45"/>
    </row>
    <row r="308" spans="5:13">
      <c r="E308" s="45"/>
      <c r="M308" s="45"/>
    </row>
    <row r="309" spans="5:13">
      <c r="E309" s="45"/>
      <c r="M309" s="45"/>
    </row>
    <row r="310" spans="5:13">
      <c r="E310" s="45"/>
      <c r="M310" s="45"/>
    </row>
    <row r="311" spans="5:13">
      <c r="E311" s="45"/>
      <c r="M311" s="45"/>
    </row>
    <row r="312" spans="5:13">
      <c r="E312" s="45"/>
      <c r="M312" s="45"/>
    </row>
    <row r="313" spans="5:13">
      <c r="E313" s="45"/>
      <c r="M313" s="45"/>
    </row>
    <row r="314" spans="5:13">
      <c r="E314" s="45"/>
      <c r="M314" s="45"/>
    </row>
    <row r="315" spans="5:13">
      <c r="E315" s="45"/>
      <c r="M315" s="45"/>
    </row>
    <row r="316" spans="5:13">
      <c r="E316" s="45"/>
      <c r="M316" s="45"/>
    </row>
    <row r="317" spans="5:13">
      <c r="E317" s="45"/>
      <c r="M317" s="45"/>
    </row>
    <row r="318" spans="5:13">
      <c r="E318" s="45"/>
      <c r="M318" s="45"/>
    </row>
    <row r="319" spans="5:13">
      <c r="E319" s="45"/>
      <c r="M319" s="45"/>
    </row>
    <row r="320" spans="5:13">
      <c r="E320" s="45"/>
      <c r="M320" s="45"/>
    </row>
    <row r="321" spans="5:13">
      <c r="E321" s="45"/>
      <c r="M321" s="45"/>
    </row>
    <row r="322" spans="5:13">
      <c r="E322" s="45"/>
      <c r="M322" s="45"/>
    </row>
    <row r="323" spans="5:13">
      <c r="E323" s="45"/>
      <c r="M323" s="45"/>
    </row>
    <row r="324" spans="5:13">
      <c r="E324" s="45"/>
      <c r="M324" s="45"/>
    </row>
    <row r="325" spans="5:13">
      <c r="E325" s="45"/>
      <c r="M325" s="45"/>
    </row>
    <row r="326" spans="5:13">
      <c r="E326" s="45"/>
      <c r="M326" s="45"/>
    </row>
    <row r="327" spans="5:13">
      <c r="E327" s="45"/>
      <c r="M327" s="45"/>
    </row>
    <row r="328" spans="5:13">
      <c r="E328" s="45"/>
      <c r="M328" s="45"/>
    </row>
    <row r="329" spans="5:13">
      <c r="E329" s="45"/>
      <c r="M329" s="45"/>
    </row>
    <row r="330" spans="5:13">
      <c r="E330" s="45"/>
      <c r="M330" s="45"/>
    </row>
    <row r="331" spans="5:13">
      <c r="E331" s="45"/>
      <c r="M331" s="45"/>
    </row>
    <row r="332" spans="5:13">
      <c r="E332" s="45"/>
      <c r="M332" s="45"/>
    </row>
    <row r="333" spans="5:13">
      <c r="E333" s="45"/>
      <c r="M333" s="45"/>
    </row>
    <row r="334" spans="5:13">
      <c r="E334" s="45"/>
      <c r="M334" s="45"/>
    </row>
    <row r="335" spans="5:13">
      <c r="E335" s="45"/>
      <c r="M335" s="45"/>
    </row>
    <row r="336" spans="5:13">
      <c r="E336" s="45"/>
      <c r="M336" s="45"/>
    </row>
    <row r="337" spans="5:13">
      <c r="E337" s="45"/>
      <c r="M337" s="45"/>
    </row>
    <row r="338" spans="5:13">
      <c r="E338" s="45"/>
      <c r="M338" s="45"/>
    </row>
    <row r="339" spans="5:13">
      <c r="E339" s="45"/>
      <c r="M339" s="45"/>
    </row>
    <row r="340" spans="5:13">
      <c r="E340" s="45"/>
      <c r="M340" s="45"/>
    </row>
    <row r="341" spans="5:13">
      <c r="E341" s="45"/>
      <c r="M341" s="45"/>
    </row>
    <row r="342" spans="5:13">
      <c r="E342" s="45"/>
      <c r="M342" s="45"/>
    </row>
    <row r="343" spans="5:13">
      <c r="E343" s="45"/>
      <c r="M343" s="45"/>
    </row>
    <row r="344" spans="5:13">
      <c r="E344" s="45"/>
      <c r="M344" s="45"/>
    </row>
    <row r="345" spans="5:13">
      <c r="E345" s="45"/>
      <c r="M345" s="45"/>
    </row>
    <row r="346" spans="5:13">
      <c r="E346" s="45"/>
      <c r="M346" s="45"/>
    </row>
    <row r="347" spans="5:13">
      <c r="E347" s="45"/>
      <c r="M347" s="45"/>
    </row>
    <row r="348" spans="5:13">
      <c r="E348" s="45"/>
      <c r="M348" s="45"/>
    </row>
    <row r="349" spans="5:13">
      <c r="E349" s="45"/>
      <c r="M349" s="45"/>
    </row>
    <row r="350" spans="5:13">
      <c r="E350" s="45"/>
      <c r="M350" s="45"/>
    </row>
    <row r="351" spans="5:13">
      <c r="E351" s="45"/>
      <c r="M351" s="45"/>
    </row>
    <row r="352" spans="5:13">
      <c r="E352" s="45"/>
      <c r="M352" s="45"/>
    </row>
    <row r="353" spans="5:13">
      <c r="E353" s="45"/>
      <c r="M353" s="45"/>
    </row>
    <row r="354" spans="5:13">
      <c r="E354" s="45"/>
      <c r="M354" s="45"/>
    </row>
    <row r="355" spans="5:13">
      <c r="E355" s="45"/>
      <c r="M355" s="45"/>
    </row>
    <row r="356" spans="5:13">
      <c r="E356" s="45"/>
      <c r="M356" s="45"/>
    </row>
    <row r="357" spans="5:13">
      <c r="E357" s="45"/>
      <c r="M357" s="45"/>
    </row>
    <row r="358" spans="5:13">
      <c r="E358" s="45"/>
      <c r="M358" s="45"/>
    </row>
    <row r="359" spans="5:13">
      <c r="E359" s="45"/>
      <c r="M359" s="45"/>
    </row>
    <row r="360" spans="5:13">
      <c r="E360" s="45"/>
      <c r="M360" s="45"/>
    </row>
    <row r="361" spans="5:13">
      <c r="E361" s="45"/>
      <c r="M361" s="45"/>
    </row>
    <row r="362" spans="5:13">
      <c r="E362" s="45"/>
      <c r="M362" s="45"/>
    </row>
    <row r="363" spans="5:13">
      <c r="E363" s="45"/>
      <c r="M363" s="45"/>
    </row>
    <row r="364" spans="5:13">
      <c r="E364" s="45"/>
      <c r="M364" s="45"/>
    </row>
    <row r="365" spans="5:13">
      <c r="E365" s="45"/>
      <c r="M365" s="45"/>
    </row>
    <row r="366" spans="5:13">
      <c r="E366" s="45"/>
      <c r="M366" s="45"/>
    </row>
    <row r="367" spans="5:13">
      <c r="E367" s="45"/>
      <c r="M367" s="45"/>
    </row>
    <row r="368" spans="5:13">
      <c r="E368" s="45"/>
      <c r="M368" s="45"/>
    </row>
    <row r="369" spans="5:13">
      <c r="E369" s="45"/>
      <c r="M369" s="45"/>
    </row>
    <row r="370" spans="5:13">
      <c r="E370" s="45"/>
      <c r="M370" s="45"/>
    </row>
    <row r="371" spans="5:13">
      <c r="E371" s="45"/>
      <c r="M371" s="45"/>
    </row>
    <row r="372" spans="5:13">
      <c r="E372" s="45"/>
      <c r="M372" s="45"/>
    </row>
    <row r="373" spans="5:13">
      <c r="E373" s="45"/>
      <c r="M373" s="45"/>
    </row>
    <row r="374" spans="5:13">
      <c r="E374" s="45"/>
      <c r="M374" s="45"/>
    </row>
    <row r="375" spans="5:13">
      <c r="E375" s="45"/>
      <c r="M375" s="45"/>
    </row>
    <row r="376" spans="5:13">
      <c r="E376" s="45"/>
      <c r="M376" s="45"/>
    </row>
    <row r="377" spans="5:13">
      <c r="E377" s="45"/>
      <c r="M377" s="45"/>
    </row>
    <row r="378" spans="5:13">
      <c r="E378" s="45"/>
      <c r="M378" s="45"/>
    </row>
    <row r="379" spans="5:13">
      <c r="E379" s="45"/>
      <c r="M379" s="45"/>
    </row>
    <row r="380" spans="5:13">
      <c r="E380" s="45"/>
      <c r="M380" s="45"/>
    </row>
    <row r="381" spans="5:13">
      <c r="E381" s="45"/>
      <c r="M381" s="45"/>
    </row>
    <row r="382" spans="5:13">
      <c r="E382" s="45"/>
      <c r="M382" s="45"/>
    </row>
    <row r="383" spans="5:13">
      <c r="E383" s="45"/>
      <c r="M383" s="45"/>
    </row>
    <row r="384" spans="5:13">
      <c r="E384" s="45"/>
      <c r="M384" s="45"/>
    </row>
    <row r="385" spans="5:13">
      <c r="E385" s="45"/>
      <c r="M385" s="45"/>
    </row>
    <row r="386" spans="5:13">
      <c r="E386" s="45"/>
      <c r="M386" s="45"/>
    </row>
    <row r="387" spans="5:13">
      <c r="E387" s="45"/>
      <c r="M387" s="45"/>
    </row>
    <row r="388" spans="5:13">
      <c r="E388" s="45"/>
      <c r="M388" s="45"/>
    </row>
    <row r="389" spans="5:13">
      <c r="E389" s="45"/>
      <c r="M389" s="45"/>
    </row>
    <row r="390" spans="5:13">
      <c r="E390" s="45"/>
      <c r="M390" s="45"/>
    </row>
    <row r="391" spans="5:13">
      <c r="E391" s="45"/>
      <c r="M391" s="45"/>
    </row>
    <row r="392" spans="5:13">
      <c r="E392" s="45"/>
      <c r="M392" s="45"/>
    </row>
    <row r="393" spans="5:13">
      <c r="E393" s="45"/>
      <c r="M393" s="45"/>
    </row>
    <row r="394" spans="5:13">
      <c r="E394" s="45"/>
      <c r="M394" s="45"/>
    </row>
    <row r="395" spans="5:13">
      <c r="E395" s="45"/>
      <c r="M395" s="45"/>
    </row>
    <row r="396" spans="5:13">
      <c r="E396" s="45"/>
      <c r="M396" s="45"/>
    </row>
    <row r="397" spans="5:13">
      <c r="E397" s="45"/>
      <c r="M397" s="45"/>
    </row>
    <row r="398" spans="5:13">
      <c r="E398" s="45"/>
      <c r="M398" s="45"/>
    </row>
    <row r="399" spans="5:13">
      <c r="E399" s="45"/>
      <c r="M399" s="45"/>
    </row>
    <row r="400" spans="5:13">
      <c r="E400" s="45"/>
      <c r="M400" s="45"/>
    </row>
    <row r="401" spans="5:13">
      <c r="E401" s="45"/>
      <c r="M401" s="45"/>
    </row>
    <row r="402" spans="5:13">
      <c r="E402" s="45"/>
      <c r="M402" s="45"/>
    </row>
    <row r="403" spans="5:13">
      <c r="E403" s="45"/>
      <c r="M403" s="45"/>
    </row>
    <row r="404" spans="5:13">
      <c r="E404" s="45"/>
      <c r="M404" s="45"/>
    </row>
    <row r="405" spans="5:13">
      <c r="E405" s="45"/>
      <c r="M405" s="45"/>
    </row>
    <row r="406" spans="5:13">
      <c r="E406" s="45"/>
      <c r="M406" s="45"/>
    </row>
    <row r="407" spans="5:13">
      <c r="E407" s="45"/>
      <c r="M407" s="45"/>
    </row>
    <row r="408" spans="5:13">
      <c r="E408" s="45"/>
      <c r="M408" s="45"/>
    </row>
    <row r="409" spans="5:13">
      <c r="E409" s="45"/>
      <c r="M409" s="45"/>
    </row>
    <row r="410" spans="5:13">
      <c r="E410" s="45"/>
      <c r="M410" s="45"/>
    </row>
    <row r="411" spans="5:13">
      <c r="E411" s="45"/>
      <c r="M411" s="45"/>
    </row>
    <row r="412" spans="5:13">
      <c r="E412" s="45"/>
      <c r="M412" s="45"/>
    </row>
    <row r="413" spans="5:13">
      <c r="E413" s="45"/>
      <c r="M413" s="45"/>
    </row>
    <row r="414" spans="5:13">
      <c r="E414" s="45"/>
      <c r="M414" s="45"/>
    </row>
    <row r="415" spans="5:13">
      <c r="E415" s="45"/>
      <c r="M415" s="45"/>
    </row>
    <row r="416" spans="5:13">
      <c r="E416" s="45"/>
      <c r="M416" s="45"/>
    </row>
    <row r="417" spans="5:13">
      <c r="E417" s="45"/>
      <c r="M417" s="45"/>
    </row>
    <row r="418" spans="5:13">
      <c r="E418" s="45"/>
      <c r="M418" s="45"/>
    </row>
    <row r="419" spans="5:13">
      <c r="E419" s="45"/>
      <c r="M419" s="45"/>
    </row>
    <row r="420" spans="5:13">
      <c r="E420" s="45"/>
      <c r="M420" s="45"/>
    </row>
    <row r="421" spans="5:13">
      <c r="E421" s="45"/>
      <c r="M421" s="45"/>
    </row>
    <row r="422" spans="5:13">
      <c r="E422" s="45"/>
      <c r="M422" s="45"/>
    </row>
    <row r="423" spans="5:13">
      <c r="E423" s="45"/>
      <c r="M423" s="45"/>
    </row>
    <row r="424" spans="5:13">
      <c r="E424" s="45"/>
      <c r="M424" s="45"/>
    </row>
    <row r="425" spans="5:13">
      <c r="E425" s="45"/>
      <c r="M425" s="45"/>
    </row>
    <row r="426" spans="5:13">
      <c r="E426" s="45"/>
      <c r="M426" s="45"/>
    </row>
    <row r="427" spans="5:13">
      <c r="E427" s="45"/>
      <c r="M427" s="45"/>
    </row>
    <row r="428" spans="5:13">
      <c r="E428" s="45"/>
      <c r="M428" s="45"/>
    </row>
    <row r="429" spans="5:13">
      <c r="E429" s="45"/>
      <c r="M429" s="45"/>
    </row>
    <row r="430" spans="5:13">
      <c r="E430" s="45"/>
      <c r="M430" s="45"/>
    </row>
    <row r="431" spans="5:13">
      <c r="E431" s="45"/>
      <c r="M431" s="45"/>
    </row>
    <row r="432" spans="5:13">
      <c r="E432" s="45"/>
      <c r="M432" s="45"/>
    </row>
    <row r="433" spans="5:13">
      <c r="E433" s="45"/>
      <c r="M433" s="45"/>
    </row>
    <row r="434" spans="5:13">
      <c r="E434" s="45"/>
      <c r="M434" s="45"/>
    </row>
    <row r="435" spans="5:13">
      <c r="E435" s="45"/>
      <c r="M435" s="45"/>
    </row>
    <row r="436" spans="5:13">
      <c r="E436" s="45"/>
      <c r="M436" s="45"/>
    </row>
    <row r="437" spans="5:13">
      <c r="E437" s="45"/>
      <c r="M437" s="45"/>
    </row>
    <row r="438" spans="5:13">
      <c r="E438" s="45"/>
      <c r="M438" s="45"/>
    </row>
    <row r="439" spans="5:13">
      <c r="E439" s="45"/>
      <c r="M439" s="45"/>
    </row>
    <row r="440" spans="5:13">
      <c r="E440" s="45"/>
      <c r="M440" s="45"/>
    </row>
    <row r="441" spans="5:13">
      <c r="E441" s="45"/>
      <c r="M441" s="45"/>
    </row>
    <row r="442" spans="5:13">
      <c r="E442" s="45"/>
      <c r="M442" s="45"/>
    </row>
    <row r="443" spans="5:13">
      <c r="E443" s="45"/>
      <c r="M443" s="45"/>
    </row>
    <row r="444" spans="5:13">
      <c r="E444" s="45"/>
      <c r="M444" s="45"/>
    </row>
    <row r="445" spans="5:13">
      <c r="E445" s="45"/>
      <c r="M445" s="45"/>
    </row>
    <row r="446" spans="5:13">
      <c r="E446" s="45"/>
      <c r="M446" s="45"/>
    </row>
    <row r="447" spans="5:13">
      <c r="E447" s="45"/>
      <c r="M447" s="45"/>
    </row>
    <row r="448" spans="5:13">
      <c r="E448" s="45"/>
      <c r="M448" s="45"/>
    </row>
    <row r="449" spans="5:13">
      <c r="E449" s="45"/>
      <c r="M449" s="45"/>
    </row>
    <row r="450" spans="5:13">
      <c r="E450" s="45"/>
      <c r="M450" s="45"/>
    </row>
    <row r="451" spans="5:13">
      <c r="E451" s="45"/>
      <c r="M451" s="45"/>
    </row>
    <row r="452" spans="5:13">
      <c r="E452" s="45"/>
      <c r="M452" s="45"/>
    </row>
    <row r="453" spans="5:13">
      <c r="E453" s="45"/>
      <c r="M453" s="45"/>
    </row>
    <row r="454" spans="5:13">
      <c r="E454" s="45"/>
      <c r="M454" s="45"/>
    </row>
    <row r="455" spans="5:13">
      <c r="E455" s="45"/>
      <c r="M455" s="45"/>
    </row>
    <row r="456" spans="5:13">
      <c r="E456" s="45"/>
      <c r="H456" s="46"/>
      <c r="M456" s="45"/>
    </row>
    <row r="457" spans="5:13">
      <c r="E457" s="45"/>
      <c r="M457" s="45"/>
    </row>
    <row r="458" spans="5:13">
      <c r="E458" s="45"/>
      <c r="M458" s="45"/>
    </row>
    <row r="459" spans="5:13">
      <c r="E459" s="45"/>
      <c r="M459" s="45"/>
    </row>
    <row r="460" spans="5:13">
      <c r="E460" s="45"/>
      <c r="H460" s="46"/>
      <c r="M460" s="45"/>
    </row>
    <row r="461" spans="5:13">
      <c r="E461" s="45"/>
      <c r="M461" s="45"/>
    </row>
    <row r="462" spans="5:13">
      <c r="E462" s="45"/>
      <c r="M462" s="45"/>
    </row>
    <row r="463" spans="5:13">
      <c r="E463" s="45"/>
      <c r="M463" s="45"/>
    </row>
    <row r="464" spans="5:13">
      <c r="E464" s="45"/>
      <c r="M464" s="45"/>
    </row>
    <row r="465" spans="5:13">
      <c r="E465" s="45"/>
      <c r="M465" s="45"/>
    </row>
    <row r="466" spans="5:13">
      <c r="E466" s="45"/>
      <c r="M466" s="45"/>
    </row>
    <row r="467" spans="5:13">
      <c r="E467" s="45"/>
      <c r="M467" s="45"/>
    </row>
    <row r="468" spans="5:13">
      <c r="E468" s="45"/>
      <c r="M468" s="45"/>
    </row>
    <row r="469" spans="5:13">
      <c r="E469" s="45"/>
      <c r="M469" s="45"/>
    </row>
    <row r="470" spans="5:13">
      <c r="E470" s="45"/>
      <c r="M470" s="45"/>
    </row>
    <row r="471" spans="5:13">
      <c r="E471" s="45"/>
      <c r="M471" s="45"/>
    </row>
    <row r="472" spans="5:13">
      <c r="E472" s="45"/>
      <c r="M472" s="45"/>
    </row>
    <row r="473" spans="5:13">
      <c r="E473" s="45"/>
      <c r="M473" s="45"/>
    </row>
    <row r="474" spans="5:13">
      <c r="E474" s="45"/>
      <c r="M474" s="45"/>
    </row>
    <row r="475" spans="5:13">
      <c r="E475" s="45"/>
      <c r="M475" s="45"/>
    </row>
    <row r="476" spans="5:13">
      <c r="E476" s="45"/>
      <c r="M476" s="45"/>
    </row>
    <row r="477" spans="5:13">
      <c r="E477" s="45"/>
      <c r="M477" s="45"/>
    </row>
    <row r="478" spans="5:13">
      <c r="E478" s="45"/>
      <c r="M478" s="45"/>
    </row>
    <row r="479" spans="5:13">
      <c r="E479" s="45"/>
      <c r="M479" s="45"/>
    </row>
    <row r="480" spans="5:13">
      <c r="E480" s="45"/>
      <c r="M480" s="45"/>
    </row>
    <row r="481" spans="5:13">
      <c r="E481" s="45"/>
      <c r="M481" s="45"/>
    </row>
    <row r="482" spans="5:13">
      <c r="E482" s="45"/>
      <c r="M482" s="45"/>
    </row>
    <row r="483" spans="5:13">
      <c r="E483" s="45"/>
      <c r="M483" s="45"/>
    </row>
    <row r="484" spans="5:13">
      <c r="E484" s="45"/>
      <c r="M484" s="45"/>
    </row>
    <row r="485" spans="5:13">
      <c r="E485" s="45"/>
      <c r="M485" s="45"/>
    </row>
    <row r="486" spans="5:13">
      <c r="E486" s="45"/>
      <c r="M486" s="45"/>
    </row>
    <row r="487" spans="5:13">
      <c r="E487" s="45"/>
      <c r="M487" s="45"/>
    </row>
    <row r="488" spans="5:13">
      <c r="E488" s="45"/>
      <c r="M488" s="45"/>
    </row>
    <row r="489" spans="5:13">
      <c r="E489" s="45"/>
      <c r="M489" s="45"/>
    </row>
    <row r="490" spans="5:13">
      <c r="E490" s="45"/>
      <c r="M490" s="45"/>
    </row>
    <row r="491" spans="5:13">
      <c r="E491" s="45"/>
      <c r="M491" s="45"/>
    </row>
    <row r="492" spans="5:13">
      <c r="E492" s="45"/>
      <c r="M492" s="45"/>
    </row>
    <row r="493" spans="5:13">
      <c r="E493" s="45"/>
      <c r="M493" s="45"/>
    </row>
    <row r="494" spans="5:13">
      <c r="E494" s="45"/>
      <c r="M494" s="45"/>
    </row>
    <row r="495" spans="5:13">
      <c r="E495" s="45"/>
      <c r="M495" s="45"/>
    </row>
    <row r="496" spans="5:13">
      <c r="E496" s="45"/>
      <c r="M496" s="45"/>
    </row>
    <row r="497" spans="5:13">
      <c r="E497" s="45"/>
      <c r="M497" s="45"/>
    </row>
    <row r="498" spans="5:13">
      <c r="E498" s="45"/>
      <c r="M498" s="45"/>
    </row>
    <row r="499" spans="5:13">
      <c r="E499" s="45"/>
      <c r="M499" s="45"/>
    </row>
    <row r="500" spans="5:13">
      <c r="E500" s="45"/>
      <c r="M500" s="45"/>
    </row>
    <row r="501" spans="5:13">
      <c r="E501" s="45"/>
      <c r="M501" s="45"/>
    </row>
    <row r="502" spans="5:13">
      <c r="E502" s="45"/>
      <c r="M502" s="45"/>
    </row>
    <row r="503" spans="5:13">
      <c r="E503" s="45"/>
      <c r="M503" s="45"/>
    </row>
    <row r="504" spans="5:13">
      <c r="E504" s="45"/>
      <c r="M504" s="45"/>
    </row>
    <row r="505" spans="5:13">
      <c r="E505" s="45"/>
      <c r="M505" s="45"/>
    </row>
    <row r="506" spans="5:13">
      <c r="E506" s="45"/>
      <c r="M506" s="45"/>
    </row>
    <row r="507" spans="5:13">
      <c r="E507" s="45"/>
      <c r="M507" s="45"/>
    </row>
    <row r="508" spans="5:13">
      <c r="E508" s="45"/>
      <c r="M508" s="45"/>
    </row>
    <row r="509" spans="5:13">
      <c r="E509" s="45"/>
      <c r="M509" s="45"/>
    </row>
    <row r="510" spans="5:13">
      <c r="E510" s="45"/>
      <c r="M510" s="45"/>
    </row>
    <row r="511" spans="5:13">
      <c r="E511" s="45"/>
      <c r="M511" s="45"/>
    </row>
    <row r="512" spans="5:13">
      <c r="E512" s="45"/>
      <c r="M512" s="45"/>
    </row>
    <row r="513" spans="5:13">
      <c r="E513" s="45"/>
      <c r="M513" s="45"/>
    </row>
    <row r="514" spans="5:13">
      <c r="E514" s="45"/>
      <c r="M514" s="45"/>
    </row>
    <row r="515" spans="5:13">
      <c r="E515" s="45"/>
      <c r="M515" s="45"/>
    </row>
    <row r="516" spans="5:13">
      <c r="E516" s="45"/>
      <c r="M516" s="45"/>
    </row>
    <row r="517" spans="5:13">
      <c r="E517" s="45"/>
      <c r="M517" s="45"/>
    </row>
    <row r="518" spans="5:13">
      <c r="E518" s="45"/>
      <c r="M518" s="45"/>
    </row>
    <row r="519" spans="5:13">
      <c r="E519" s="45"/>
      <c r="M519" s="45"/>
    </row>
    <row r="520" spans="5:13">
      <c r="E520" s="45"/>
      <c r="M520" s="45"/>
    </row>
    <row r="521" spans="5:13">
      <c r="E521" s="45"/>
      <c r="M521" s="45"/>
    </row>
    <row r="522" spans="5:13">
      <c r="E522" s="45"/>
      <c r="M522" s="45"/>
    </row>
    <row r="523" spans="5:13">
      <c r="E523" s="45"/>
      <c r="M523" s="45"/>
    </row>
    <row r="524" spans="5:13">
      <c r="E524" s="45"/>
      <c r="M524" s="45"/>
    </row>
    <row r="525" spans="5:13">
      <c r="E525" s="45"/>
      <c r="M525" s="45"/>
    </row>
    <row r="526" spans="5:13">
      <c r="E526" s="45"/>
      <c r="M526" s="45"/>
    </row>
    <row r="527" spans="5:13">
      <c r="E527" s="45"/>
      <c r="M527" s="45"/>
    </row>
    <row r="528" spans="5:13">
      <c r="E528" s="45"/>
      <c r="M528" s="45"/>
    </row>
    <row r="529" spans="5:13">
      <c r="E529" s="45"/>
      <c r="M529" s="45"/>
    </row>
    <row r="530" spans="5:13">
      <c r="E530" s="45"/>
      <c r="M530" s="45"/>
    </row>
    <row r="531" spans="5:13">
      <c r="E531" s="45"/>
      <c r="M531" s="45"/>
    </row>
    <row r="532" spans="5:13">
      <c r="E532" s="45"/>
      <c r="M532" s="45"/>
    </row>
    <row r="533" spans="5:13">
      <c r="E533" s="45"/>
      <c r="M533" s="45"/>
    </row>
    <row r="534" spans="5:13">
      <c r="E534" s="45"/>
      <c r="M534" s="45"/>
    </row>
    <row r="535" spans="5:13">
      <c r="E535" s="45"/>
      <c r="M535" s="45"/>
    </row>
    <row r="536" spans="5:13">
      <c r="E536" s="45"/>
      <c r="H536" s="46"/>
      <c r="M536" s="45"/>
    </row>
    <row r="537" spans="5:13">
      <c r="E537" s="45"/>
      <c r="M537" s="45"/>
    </row>
    <row r="538" spans="5:13">
      <c r="E538" s="45"/>
      <c r="M538" s="45"/>
    </row>
    <row r="539" spans="5:13">
      <c r="E539" s="45"/>
      <c r="M539" s="45"/>
    </row>
    <row r="540" spans="5:13">
      <c r="E540" s="45"/>
      <c r="M540" s="45"/>
    </row>
    <row r="541" spans="5:13">
      <c r="E541" s="45"/>
      <c r="M541" s="45"/>
    </row>
    <row r="542" spans="5:13">
      <c r="E542" s="45"/>
      <c r="M542" s="45"/>
    </row>
    <row r="543" spans="5:13">
      <c r="E543" s="45"/>
      <c r="M543" s="45"/>
    </row>
    <row r="544" spans="5:13">
      <c r="E544" s="45"/>
      <c r="M544" s="45"/>
    </row>
    <row r="545" spans="5:13">
      <c r="E545" s="45"/>
      <c r="M545" s="45"/>
    </row>
    <row r="546" spans="5:13">
      <c r="E546" s="45"/>
      <c r="M546" s="45"/>
    </row>
    <row r="547" spans="5:13">
      <c r="E547" s="45"/>
      <c r="M547" s="45"/>
    </row>
    <row r="548" spans="5:13">
      <c r="E548" s="45"/>
      <c r="M548" s="45"/>
    </row>
    <row r="549" spans="5:13">
      <c r="E549" s="45"/>
      <c r="M549" s="45"/>
    </row>
    <row r="550" spans="5:13">
      <c r="E550" s="45"/>
      <c r="M550" s="45"/>
    </row>
    <row r="551" spans="5:13">
      <c r="E551" s="45"/>
      <c r="M551" s="45"/>
    </row>
    <row r="552" spans="5:13">
      <c r="E552" s="45"/>
      <c r="M552" s="45"/>
    </row>
    <row r="553" spans="5:13">
      <c r="E553" s="45"/>
      <c r="M553" s="45"/>
    </row>
    <row r="554" spans="5:13">
      <c r="E554" s="45"/>
      <c r="M554" s="45"/>
    </row>
    <row r="555" spans="5:13">
      <c r="E555" s="45"/>
      <c r="M555" s="45"/>
    </row>
    <row r="556" spans="5:13">
      <c r="E556" s="45"/>
      <c r="M556" s="45"/>
    </row>
    <row r="557" spans="5:13">
      <c r="E557" s="45"/>
      <c r="M557" s="45"/>
    </row>
    <row r="558" spans="5:13">
      <c r="E558" s="45"/>
      <c r="M558" s="45"/>
    </row>
    <row r="559" spans="5:13">
      <c r="E559" s="45"/>
      <c r="M559" s="45"/>
    </row>
    <row r="560" spans="5:13">
      <c r="E560" s="45"/>
      <c r="M560" s="45"/>
    </row>
    <row r="561" spans="5:13">
      <c r="E561" s="45"/>
      <c r="M561" s="45"/>
    </row>
    <row r="562" spans="5:13">
      <c r="E562" s="45"/>
      <c r="M562" s="45"/>
    </row>
    <row r="563" spans="5:13">
      <c r="E563" s="45"/>
      <c r="M563" s="45"/>
    </row>
    <row r="564" spans="5:13">
      <c r="E564" s="45"/>
      <c r="M564" s="45"/>
    </row>
    <row r="565" spans="5:13">
      <c r="E565" s="45"/>
      <c r="M565" s="45"/>
    </row>
    <row r="566" spans="5:13">
      <c r="E566" s="45"/>
      <c r="M566" s="45"/>
    </row>
    <row r="567" spans="5:13">
      <c r="E567" s="45"/>
      <c r="M567" s="45"/>
    </row>
    <row r="568" spans="5:13">
      <c r="E568" s="45"/>
      <c r="M568" s="45"/>
    </row>
    <row r="569" spans="5:13">
      <c r="E569" s="45"/>
      <c r="M569" s="45"/>
    </row>
    <row r="570" spans="5:13">
      <c r="E570" s="45"/>
      <c r="M570" s="45"/>
    </row>
    <row r="571" spans="5:13">
      <c r="E571" s="45"/>
      <c r="M571" s="45"/>
    </row>
    <row r="572" spans="5:13">
      <c r="E572" s="45"/>
      <c r="M572" s="45"/>
    </row>
    <row r="573" spans="5:13">
      <c r="E573" s="45"/>
      <c r="M573" s="45"/>
    </row>
    <row r="574" spans="5:13">
      <c r="E574" s="45"/>
      <c r="M574" s="45"/>
    </row>
    <row r="575" spans="5:13">
      <c r="E575" s="45"/>
      <c r="M575" s="45"/>
    </row>
    <row r="576" spans="5:13">
      <c r="E576" s="45"/>
      <c r="M576" s="45"/>
    </row>
    <row r="577" spans="5:13">
      <c r="E577" s="45"/>
      <c r="M577" s="45"/>
    </row>
    <row r="578" spans="5:13">
      <c r="E578" s="45"/>
      <c r="M578" s="45"/>
    </row>
    <row r="579" spans="5:13">
      <c r="E579" s="45"/>
      <c r="M579" s="45"/>
    </row>
    <row r="580" spans="5:13">
      <c r="E580" s="45"/>
      <c r="M580" s="45"/>
    </row>
    <row r="581" spans="5:13">
      <c r="E581" s="45"/>
      <c r="M581" s="45"/>
    </row>
    <row r="582" spans="5:13">
      <c r="E582" s="45"/>
      <c r="M582" s="45"/>
    </row>
    <row r="583" spans="5:13">
      <c r="E583" s="45"/>
      <c r="M583" s="45"/>
    </row>
    <row r="584" spans="5:13">
      <c r="E584" s="45"/>
      <c r="M584" s="45"/>
    </row>
    <row r="585" spans="5:13">
      <c r="E585" s="45"/>
      <c r="M585" s="45"/>
    </row>
    <row r="586" spans="5:13">
      <c r="E586" s="45"/>
      <c r="M586" s="45"/>
    </row>
    <row r="587" spans="5:13">
      <c r="E587" s="45"/>
      <c r="M587" s="45"/>
    </row>
    <row r="588" spans="5:13">
      <c r="E588" s="45"/>
      <c r="M588" s="45"/>
    </row>
    <row r="589" spans="5:13">
      <c r="E589" s="45"/>
      <c r="M589" s="45"/>
    </row>
    <row r="590" spans="5:13">
      <c r="E590" s="45"/>
      <c r="M590" s="45"/>
    </row>
    <row r="591" spans="5:13">
      <c r="E591" s="45"/>
      <c r="M591" s="45"/>
    </row>
    <row r="592" spans="5:13">
      <c r="E592" s="45"/>
      <c r="M592" s="45"/>
    </row>
    <row r="593" spans="5:13">
      <c r="E593" s="45"/>
      <c r="M593" s="45"/>
    </row>
    <row r="594" spans="5:13">
      <c r="E594" s="45"/>
      <c r="M594" s="45"/>
    </row>
    <row r="595" spans="5:13">
      <c r="E595" s="45"/>
      <c r="M595" s="45"/>
    </row>
    <row r="596" spans="5:13">
      <c r="E596" s="45"/>
      <c r="M596" s="45"/>
    </row>
    <row r="597" spans="5:13">
      <c r="E597" s="45"/>
      <c r="M597" s="45"/>
    </row>
    <row r="598" spans="5:13">
      <c r="E598" s="45"/>
      <c r="M598" s="45"/>
    </row>
    <row r="599" spans="5:13">
      <c r="E599" s="45"/>
      <c r="M599" s="45"/>
    </row>
    <row r="600" spans="5:13">
      <c r="E600" s="45"/>
      <c r="M600" s="45"/>
    </row>
    <row r="601" spans="5:13">
      <c r="E601" s="45"/>
      <c r="M601" s="45"/>
    </row>
    <row r="602" spans="5:13">
      <c r="E602" s="45"/>
      <c r="M602" s="45"/>
    </row>
    <row r="603" spans="5:13">
      <c r="E603" s="45"/>
      <c r="M603" s="45"/>
    </row>
    <row r="604" spans="5:13">
      <c r="E604" s="45"/>
      <c r="M604" s="45"/>
    </row>
    <row r="605" spans="5:13">
      <c r="E605" s="45"/>
      <c r="M605" s="45"/>
    </row>
    <row r="606" spans="5:13">
      <c r="E606" s="45"/>
      <c r="M606" s="45"/>
    </row>
    <row r="607" spans="5:13">
      <c r="E607" s="45"/>
      <c r="M607" s="45"/>
    </row>
    <row r="608" spans="5:13">
      <c r="E608" s="45"/>
      <c r="M608" s="45"/>
    </row>
    <row r="609" spans="5:13">
      <c r="E609" s="45"/>
      <c r="M609" s="45"/>
    </row>
    <row r="610" spans="5:13">
      <c r="E610" s="45"/>
      <c r="M610" s="45"/>
    </row>
    <row r="611" spans="5:13">
      <c r="E611" s="45"/>
      <c r="M611" s="45"/>
    </row>
    <row r="612" spans="5:13">
      <c r="E612" s="45"/>
      <c r="M612" s="45"/>
    </row>
    <row r="613" spans="5:13">
      <c r="E613" s="45"/>
      <c r="M613" s="45"/>
    </row>
    <row r="614" spans="5:13">
      <c r="E614" s="45"/>
      <c r="M614" s="45"/>
    </row>
    <row r="615" spans="5:13">
      <c r="E615" s="45"/>
      <c r="M615" s="45"/>
    </row>
    <row r="616" spans="5:13">
      <c r="E616" s="45"/>
      <c r="M616" s="45"/>
    </row>
    <row r="617" spans="5:13">
      <c r="E617" s="45"/>
      <c r="M617" s="45"/>
    </row>
    <row r="618" spans="5:13">
      <c r="E618" s="45"/>
      <c r="M618" s="45"/>
    </row>
    <row r="619" spans="5:13">
      <c r="E619" s="45"/>
      <c r="M619" s="45"/>
    </row>
    <row r="620" spans="5:13">
      <c r="E620" s="45"/>
      <c r="M620" s="45"/>
    </row>
    <row r="621" spans="5:13">
      <c r="E621" s="45"/>
      <c r="M621" s="45"/>
    </row>
    <row r="622" spans="5:13">
      <c r="E622" s="45"/>
      <c r="M622" s="45"/>
    </row>
    <row r="623" spans="5:13">
      <c r="E623" s="45"/>
      <c r="M623" s="45"/>
    </row>
    <row r="624" spans="5:13">
      <c r="E624" s="45"/>
      <c r="M624" s="45"/>
    </row>
    <row r="625" spans="5:13">
      <c r="E625" s="45"/>
      <c r="M625" s="45"/>
    </row>
    <row r="626" spans="5:13">
      <c r="E626" s="45"/>
      <c r="M626" s="45"/>
    </row>
    <row r="627" spans="5:13">
      <c r="E627" s="45"/>
      <c r="M627" s="45"/>
    </row>
    <row r="628" spans="5:13">
      <c r="E628" s="45"/>
      <c r="M628" s="45"/>
    </row>
    <row r="629" spans="5:13">
      <c r="E629" s="45"/>
      <c r="M629" s="45"/>
    </row>
    <row r="630" spans="5:13">
      <c r="E630" s="45"/>
      <c r="M630" s="45"/>
    </row>
    <row r="631" spans="5:13">
      <c r="E631" s="45"/>
      <c r="M631" s="45"/>
    </row>
    <row r="632" spans="5:13">
      <c r="E632" s="45"/>
      <c r="M632" s="45"/>
    </row>
    <row r="633" spans="5:13">
      <c r="E633" s="45"/>
      <c r="M633" s="45"/>
    </row>
    <row r="634" spans="5:13">
      <c r="E634" s="45"/>
      <c r="M634" s="45"/>
    </row>
    <row r="635" spans="5:13">
      <c r="E635" s="45"/>
      <c r="M635" s="45"/>
    </row>
    <row r="636" spans="5:13">
      <c r="E636" s="45"/>
      <c r="M636" s="45"/>
    </row>
    <row r="637" spans="5:13">
      <c r="E637" s="45"/>
      <c r="M637" s="45"/>
    </row>
    <row r="638" spans="5:13">
      <c r="E638" s="45"/>
      <c r="M638" s="45"/>
    </row>
    <row r="639" spans="5:13">
      <c r="E639" s="45"/>
      <c r="M639" s="45"/>
    </row>
    <row r="640" spans="5:13">
      <c r="E640" s="45"/>
      <c r="M640" s="45"/>
    </row>
    <row r="641" spans="5:13">
      <c r="E641" s="45"/>
      <c r="M641" s="45"/>
    </row>
    <row r="642" spans="5:13">
      <c r="E642" s="45"/>
      <c r="M642" s="45"/>
    </row>
    <row r="643" spans="5:13">
      <c r="E643" s="45"/>
      <c r="M643" s="45"/>
    </row>
    <row r="644" spans="5:13">
      <c r="E644" s="45"/>
      <c r="M644" s="45"/>
    </row>
    <row r="645" spans="5:13">
      <c r="E645" s="45"/>
      <c r="M645" s="45"/>
    </row>
    <row r="646" spans="5:13">
      <c r="E646" s="45"/>
      <c r="M646" s="45"/>
    </row>
    <row r="647" spans="5:13">
      <c r="E647" s="45"/>
      <c r="M647" s="45"/>
    </row>
    <row r="648" spans="5:13">
      <c r="E648" s="45"/>
      <c r="M648" s="45"/>
    </row>
    <row r="649" spans="5:13">
      <c r="E649" s="45"/>
      <c r="M649" s="45"/>
    </row>
    <row r="650" spans="5:13">
      <c r="E650" s="45"/>
      <c r="M650" s="45"/>
    </row>
    <row r="651" spans="5:13">
      <c r="E651" s="45"/>
      <c r="M651" s="45"/>
    </row>
    <row r="652" spans="5:13">
      <c r="E652" s="45"/>
      <c r="M652" s="45"/>
    </row>
    <row r="653" spans="5:13">
      <c r="E653" s="45"/>
      <c r="M653" s="45"/>
    </row>
    <row r="654" spans="5:13">
      <c r="E654" s="45"/>
      <c r="M654" s="45"/>
    </row>
    <row r="655" spans="5:13">
      <c r="E655" s="45"/>
      <c r="M655" s="45"/>
    </row>
    <row r="656" spans="5:13">
      <c r="E656" s="45"/>
      <c r="M656" s="45"/>
    </row>
    <row r="657" spans="5:13">
      <c r="E657" s="45"/>
      <c r="M657" s="45"/>
    </row>
    <row r="658" spans="5:13">
      <c r="E658" s="45"/>
      <c r="M658" s="45"/>
    </row>
    <row r="659" spans="5:13">
      <c r="E659" s="45"/>
      <c r="M659" s="45"/>
    </row>
    <row r="660" spans="5:13">
      <c r="E660" s="45"/>
      <c r="M660" s="45"/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Y4"/>
  <sheetViews>
    <sheetView topLeftCell="G1" workbookViewId="0">
      <selection activeCell="H13" sqref="H13"/>
    </sheetView>
  </sheetViews>
  <sheetFormatPr defaultRowHeight="15"/>
  <cols>
    <col min="1" max="1" width="2.42578125" customWidth="1"/>
    <col min="2" max="2" width="44.85546875" bestFit="1" customWidth="1"/>
  </cols>
  <sheetData>
    <row r="1" spans="2:25" s="16" customFormat="1" ht="15" customHeight="1">
      <c r="B1" s="16" t="s">
        <v>0</v>
      </c>
      <c r="C1" s="52" t="s">
        <v>29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3" t="str">
        <f>Summary!AF2</f>
        <v>Enterococci, Membrane Filter</v>
      </c>
      <c r="X2" s="43" t="str">
        <f>Summary!AG2</f>
        <v>Coliform, Fecal (MF)</v>
      </c>
      <c r="Y2" s="43" t="str">
        <f>Summary!AH2</f>
        <v>Total Suspended Solids (TSS)</v>
      </c>
    </row>
    <row r="4" spans="2:25">
      <c r="B4" s="44" t="str">
        <f>Summary!B4</f>
        <v>SANLANDO SPRINGS SIP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</v>
      </c>
      <c r="I4" s="16">
        <f t="array" ref="I4">INDEX('Full Data'!$O:$O,MATCH($B4,IF('Full Data'!$G:$G=I$2,'Full Data'!$C:$C),0))</f>
        <v>0.01</v>
      </c>
      <c r="J4" s="16">
        <f t="array" ref="J4">INDEX('Full Data'!$O:$O,MATCH($B4,IF('Full Data'!$G:$G=J$2,'Full Data'!$C:$C),0))</f>
        <v>0.01</v>
      </c>
      <c r="K4" s="16">
        <f t="array" ref="K4">INDEX('Full Data'!$O:$O,MATCH($B4,IF('Full Data'!$G:$G=K$2,'Full Data'!$C:$C),0))</f>
        <v>0.5</v>
      </c>
      <c r="L4" s="16">
        <f t="array" ref="L4">INDEX('Full Data'!$O:$O,MATCH($B4,IF('Full Data'!$G:$G=L$2,'Full Data'!$C:$C),0))</f>
        <v>0.08</v>
      </c>
      <c r="M4" s="16">
        <f t="array" ref="M4">INDEX('Full Data'!$O:$O,MATCH($B4,IF('Full Data'!$G:$G=M$2,'Full Data'!$C:$C),0))</f>
        <v>0.04</v>
      </c>
      <c r="N4" s="16">
        <f t="array" ref="N4">INDEX('Full Data'!$O:$O,MATCH($B4,IF('Full Data'!$G:$G=N$2,'Full Data'!$C:$C),0))</f>
        <v>0.5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0.2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2</v>
      </c>
      <c r="S4" s="16">
        <f t="array" ref="S4">INDEX('Full Data'!$O:$O,MATCH($B4,IF('Full Data'!$G:$G=S$2,'Full Data'!$C:$C),0))</f>
        <v>15</v>
      </c>
      <c r="T4" s="16"/>
      <c r="U4" s="16">
        <f t="array" ref="U4">INDEX('Full Data'!$O:$O,MATCH($B4,IF('Full Data'!$G:$G=U$2,'Full Data'!$C:$C),0))</f>
        <v>0.04</v>
      </c>
      <c r="V4" s="16">
        <f t="array" ref="V4">INDEX('Full Data'!$O:$O,MATCH($B4,IF('Full Data'!$G:$G=V$2,'Full Data'!$C:$C),0))</f>
        <v>0.01</v>
      </c>
      <c r="W4" s="44" t="e">
        <f t="array" ref="W4">INDEX('Full Data'!$O:$O,MATCH($B4,IF('Full Data'!$G:$G=W$2,'Full Data'!$C:$C),0))</f>
        <v>#N/A</v>
      </c>
      <c r="X4" s="44" t="e">
        <f t="array" ref="X4">INDEX('Full Data'!$O:$O,MATCH($B4,IF('Full Data'!$G:$G=X$2,'Full Data'!$C:$C),0))</f>
        <v>#N/A</v>
      </c>
      <c r="Y4" s="44">
        <f t="array" ref="Y4">INDEX('Full Data'!$O:$O,MATCH($B4,IF('Full Data'!$G:$G=Y$2,'Full Data'!$C:$C),0))</f>
        <v>2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B11" sqref="B11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5" ht="15" customHeight="1">
      <c r="B1" s="16" t="s">
        <v>0</v>
      </c>
      <c r="C1" s="52" t="s">
        <v>29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3" t="str">
        <f>Summary!AF2</f>
        <v>Enterococci, Membrane Filter</v>
      </c>
      <c r="X2" s="38" t="s">
        <v>38</v>
      </c>
      <c r="Y2" s="43" t="s">
        <v>40</v>
      </c>
    </row>
    <row r="4" spans="2:25">
      <c r="B4" s="44" t="str">
        <f>Summary!B4</f>
        <v>SANLANDO SPRINGS SIP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0.01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0.01</v>
      </c>
      <c r="I4" s="16">
        <f t="array" ref="I4">INDEX('Full Data'!$P:$P,MATCH($B4,IF('Full Data'!$G:$G=I$2,'Full Data'!$C:$C),0))</f>
        <v>0.05</v>
      </c>
      <c r="J4" s="16">
        <f t="array" ref="J4">INDEX('Full Data'!$P:$P,MATCH($B4,IF('Full Data'!$G:$G=J$2,'Full Data'!$C:$C),0))</f>
        <v>0.02</v>
      </c>
      <c r="K4" s="16">
        <f t="array" ref="K4">INDEX('Full Data'!$P:$P,MATCH($B4,IF('Full Data'!$G:$G=K$2,'Full Data'!$C:$C),0))</f>
        <v>1</v>
      </c>
      <c r="L4" s="16">
        <f t="array" ref="L4">INDEX('Full Data'!$P:$P,MATCH($B4,IF('Full Data'!$G:$G=L$2,'Full Data'!$C:$C),0))</f>
        <v>0.3</v>
      </c>
      <c r="M4" s="16">
        <f t="array" ref="M4">INDEX('Full Data'!$P:$P,MATCH($B4,IF('Full Data'!$G:$G=M$2,'Full Data'!$C:$C),0))</f>
        <v>0.16</v>
      </c>
      <c r="N4" s="16">
        <f t="array" ref="N4">INDEX('Full Data'!$P:$P,MATCH($B4,IF('Full Data'!$G:$G=N$2,'Full Data'!$C:$C),0))</f>
        <v>2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0.5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8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>
        <f t="array" ref="U4">INDEX('Full Data'!$P:$P,MATCH($B4,IF('Full Data'!$G:$G=U$2,'Full Data'!$C:$C),0))</f>
        <v>0.1</v>
      </c>
      <c r="V4" s="16">
        <f t="array" ref="V4">INDEX('Full Data'!$P:$P,MATCH($B4,IF('Full Data'!$G:$G=V$2,'Full Data'!$C:$C),0))</f>
        <v>0.05</v>
      </c>
      <c r="W4" s="44" t="e">
        <f>INDEX('Full Data'!$P:$P,MATCH($B4,IF('Full Data'!$G:$G=W$2,'Full Data'!$C:$C),0))</f>
        <v>#N/A</v>
      </c>
      <c r="X4" s="44" t="e">
        <f t="array" ref="X4">INDEX('Full Data'!$P:$P,MATCH($B4,IF('Full Data'!$G:$G=X$2,'Full Data'!$C:$C),0))</f>
        <v>#N/A</v>
      </c>
      <c r="Y4" s="44">
        <f t="array" ref="Y4">INDEX('Full Data'!$P:$P,MATCH($B4,IF('Full Data'!$G:$G=Y$2,'Full Data'!$C:$C),0))</f>
        <v>10</v>
      </c>
    </row>
    <row r="5" spans="2:25">
      <c r="B5" s="44"/>
      <c r="W5" s="44"/>
      <c r="X5" s="44"/>
      <c r="Y5" s="44"/>
    </row>
    <row r="6" spans="2:25">
      <c r="B6" s="44"/>
      <c r="W6" s="44"/>
      <c r="X6" s="44"/>
      <c r="Y6" s="44"/>
    </row>
    <row r="7" spans="2:25">
      <c r="B7" s="44"/>
      <c r="W7" s="44"/>
      <c r="X7" s="44"/>
      <c r="Y7" s="44"/>
    </row>
    <row r="8" spans="2:25">
      <c r="B8" s="44"/>
      <c r="W8" s="44"/>
      <c r="X8" s="44"/>
      <c r="Y8" s="44"/>
    </row>
    <row r="9" spans="2:25">
      <c r="B9" s="44"/>
      <c r="W9" s="44"/>
      <c r="X9" s="44"/>
      <c r="Y9" s="44"/>
    </row>
    <row r="10" spans="2:25">
      <c r="B10" s="44"/>
      <c r="W10" s="44"/>
      <c r="X10" s="44"/>
      <c r="Y10" s="44"/>
    </row>
    <row r="11" spans="2:25">
      <c r="B11" s="44"/>
      <c r="W11" s="44"/>
      <c r="X11" s="44"/>
      <c r="Y11" s="44"/>
    </row>
    <row r="12" spans="2:25">
      <c r="B12" s="44"/>
      <c r="W12" s="44"/>
      <c r="X12" s="44"/>
      <c r="Y12" s="44"/>
    </row>
    <row r="13" spans="2:25">
      <c r="B13" s="44"/>
      <c r="W13" s="44"/>
      <c r="X13" s="44"/>
      <c r="Y13" s="44"/>
    </row>
    <row r="14" spans="2:25">
      <c r="B14" s="44"/>
      <c r="W14" s="44"/>
      <c r="X14" s="44"/>
      <c r="Y14" s="44"/>
    </row>
    <row r="15" spans="2:25">
      <c r="B15" s="44"/>
      <c r="W15" s="44"/>
      <c r="X15" s="44"/>
      <c r="Y15" s="44"/>
    </row>
    <row r="16" spans="2:25">
      <c r="B16" s="44"/>
      <c r="W16" s="44"/>
      <c r="X16" s="44"/>
      <c r="Y16" s="44"/>
    </row>
    <row r="17" spans="2:25">
      <c r="B17" s="44"/>
      <c r="W17" s="44"/>
      <c r="X17" s="44"/>
      <c r="Y17" s="44"/>
    </row>
    <row r="18" spans="2:25">
      <c r="B18" s="44"/>
      <c r="W18" s="44"/>
      <c r="X18" s="44"/>
      <c r="Y18" s="44"/>
    </row>
    <row r="19" spans="2:25">
      <c r="B19" s="44"/>
      <c r="W19" s="44"/>
      <c r="X19" s="44"/>
      <c r="Y19" s="44"/>
    </row>
    <row r="20" spans="2:25">
      <c r="B20" s="44"/>
      <c r="W20" s="44"/>
      <c r="X20" s="44"/>
      <c r="Y20" s="44"/>
    </row>
    <row r="21" spans="2:25">
      <c r="B21" s="44"/>
      <c r="W21" s="44"/>
      <c r="X21" s="44"/>
      <c r="Y21" s="44"/>
    </row>
    <row r="22" spans="2:25">
      <c r="B22" s="44"/>
      <c r="W22" s="44"/>
      <c r="X22" s="44"/>
      <c r="Y22" s="44"/>
    </row>
    <row r="23" spans="2:25">
      <c r="B23" s="44"/>
      <c r="W23" s="44"/>
      <c r="X23" s="44"/>
      <c r="Y23" s="44"/>
    </row>
    <row r="24" spans="2:25">
      <c r="B24" s="44"/>
      <c r="W24" s="44"/>
      <c r="X24" s="44"/>
      <c r="Y24" s="44"/>
    </row>
    <row r="25" spans="2:25">
      <c r="B25" s="44"/>
      <c r="W25" s="44"/>
      <c r="X25" s="44"/>
      <c r="Y25" s="44"/>
    </row>
    <row r="26" spans="2:25">
      <c r="B26" s="44"/>
      <c r="W26" s="44"/>
      <c r="X26" s="44"/>
      <c r="Y26" s="44"/>
    </row>
    <row r="27" spans="2:25">
      <c r="B27" s="44"/>
      <c r="W27" s="44"/>
      <c r="X27" s="44"/>
      <c r="Y27" s="44"/>
    </row>
    <row r="28" spans="2:25">
      <c r="B28" s="4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44"/>
      <c r="X28" s="44"/>
      <c r="Y28" s="44"/>
    </row>
    <row r="29" spans="2:25">
      <c r="B29" s="44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44"/>
      <c r="X29" s="44"/>
      <c r="Y29" s="44"/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2013-07-11T18:20:36Z</dcterms:modified>
</cp:coreProperties>
</file>