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Documents\2014\Springsheds\"/>
    </mc:Choice>
  </mc:AlternateContent>
  <bookViews>
    <workbookView xWindow="0" yWindow="108" windowWidth="9024" windowHeight="5484"/>
  </bookViews>
  <sheets>
    <sheet name="All_Best_Springshed_2014" sheetId="1" r:id="rId1"/>
    <sheet name="old" sheetId="2" r:id="rId2"/>
  </sheets>
  <definedNames>
    <definedName name="_xlnm.Database">All_Best_Springshed_2014!$B$1:$X$49</definedName>
  </definedNames>
  <calcPr calcId="152511"/>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2" i="2" l="1"/>
  <c r="A39" i="1" s="1"/>
  <c r="A40" i="1" s="1"/>
  <c r="A41" i="1" s="1"/>
  <c r="A42" i="1" s="1"/>
  <c r="A43" i="1" s="1"/>
  <c r="A49" i="1" s="1"/>
</calcChain>
</file>

<file path=xl/sharedStrings.xml><?xml version="1.0" encoding="utf-8"?>
<sst xmlns="http://schemas.openxmlformats.org/spreadsheetml/2006/main" count="460" uniqueCount="237">
  <si>
    <t>SS_NAME</t>
  </si>
  <si>
    <t>ALIAS</t>
  </si>
  <si>
    <t>SPR_MAG</t>
  </si>
  <si>
    <t>DATASRC</t>
  </si>
  <si>
    <t>DATAYEAR</t>
  </si>
  <si>
    <t>DELMETH</t>
  </si>
  <si>
    <t>DEL_YR</t>
  </si>
  <si>
    <t>DELSOURCE</t>
  </si>
  <si>
    <t>POC_NAME</t>
  </si>
  <si>
    <t>POC_PHONE</t>
  </si>
  <si>
    <t>AREA_M</t>
  </si>
  <si>
    <t>PERIMETER</t>
  </si>
  <si>
    <t>ACRES</t>
  </si>
  <si>
    <t>HECTARES</t>
  </si>
  <si>
    <t>SQ_MILES</t>
  </si>
  <si>
    <t>USESCALE</t>
  </si>
  <si>
    <t>FILENAME</t>
  </si>
  <si>
    <t>COMMENTS</t>
  </si>
  <si>
    <t>REF_PUB</t>
  </si>
  <si>
    <t>SS_UID</t>
  </si>
  <si>
    <t>CURRENT</t>
  </si>
  <si>
    <t>SANTA FE</t>
  </si>
  <si>
    <t>1st Magnitude</t>
  </si>
  <si>
    <t>1995</t>
  </si>
  <si>
    <t>POT</t>
  </si>
  <si>
    <t>1999</t>
  </si>
  <si>
    <t>SRWMD</t>
  </si>
  <si>
    <t>DAVID HORNSBY</t>
  </si>
  <si>
    <t>(800) 226-1066</t>
  </si>
  <si>
    <t>santa_fe_ss.shp</t>
  </si>
  <si>
    <t>SANTA FE-1999-SRWMD</t>
  </si>
  <si>
    <t>MADISON BLUE</t>
  </si>
  <si>
    <t>UPCHURCH</t>
  </si>
  <si>
    <t>Madison_Blue_Upchurch_Revised.shp</t>
  </si>
  <si>
    <t>TROY</t>
  </si>
  <si>
    <t>Troy_Upchurch_Revised.shp</t>
  </si>
  <si>
    <t>ICHETUCKNEE</t>
  </si>
  <si>
    <t>Ichetucknee_Upchurch_Revised.shp</t>
  </si>
  <si>
    <t>FANNING AND MANATEE</t>
  </si>
  <si>
    <t>Fanning_Manatee_Upchurch_Revised.shp</t>
  </si>
  <si>
    <t>JACKSON BLUE SPRING</t>
  </si>
  <si>
    <t>NWFWMD</t>
  </si>
  <si>
    <t>Jacksonblue_basin_NWFWMD_Barrios_2007.shp</t>
  </si>
  <si>
    <t>Jackson Blue Spring Basin</t>
  </si>
  <si>
    <t>SJRWMD</t>
  </si>
  <si>
    <t>ss_02y_capz.shp</t>
  </si>
  <si>
    <t>Silver Spring 2 yr capture zone</t>
  </si>
  <si>
    <t>ss_10y_capz.shp</t>
  </si>
  <si>
    <t>Silver Spring 10 yr capture zone</t>
  </si>
  <si>
    <t>ss_100y_capz.shp</t>
  </si>
  <si>
    <t>Silver Spring 100 yr capture zone</t>
  </si>
  <si>
    <t>ss_1000y_capz.shp</t>
  </si>
  <si>
    <t>Silver Spring 1000 yr capture zone</t>
  </si>
  <si>
    <t>ss_1000y_capz2.shp</t>
  </si>
  <si>
    <t>2nd Magnitude</t>
  </si>
  <si>
    <t>USGS POTENTIOMETRIC SURFACE</t>
  </si>
  <si>
    <t>1994</t>
  </si>
  <si>
    <t>1998</t>
  </si>
  <si>
    <t>SWFWMD</t>
  </si>
  <si>
    <t>DAVID DEWITT</t>
  </si>
  <si>
    <t>(352) 796-7211 EXT 451</t>
  </si>
  <si>
    <t>rainbow_group_ss.shp</t>
  </si>
  <si>
    <t>WAKULLA FL GA EXTENT</t>
  </si>
  <si>
    <t>2008_WSP_REFINEMENT.shp</t>
  </si>
  <si>
    <t>wakulla with GA</t>
  </si>
  <si>
    <t>WAKULLA FL EXTENT</t>
  </si>
  <si>
    <t>2008_WSP_REFINEMENT_clipFL.shp</t>
  </si>
  <si>
    <t>wakulla Florida only</t>
  </si>
  <si>
    <t>VOLUSIA BLUE</t>
  </si>
  <si>
    <t>volusia_blue_capz.shp</t>
  </si>
  <si>
    <t>HISTORIC</t>
  </si>
  <si>
    <t>WEKIVA GW BASIN</t>
  </si>
  <si>
    <t>1980</t>
  </si>
  <si>
    <t>1990</t>
  </si>
  <si>
    <t>USGS</t>
  </si>
  <si>
    <t>C. H. TRIBBALS</t>
  </si>
  <si>
    <t>(386) 329-4507</t>
  </si>
  <si>
    <t>wekiwa_1980.shp</t>
  </si>
  <si>
    <t>WEKIWA-1990-USGS</t>
  </si>
  <si>
    <t>APOPKA</t>
  </si>
  <si>
    <t>apopka.shp</t>
  </si>
  <si>
    <t>WEKIWA SPRING</t>
  </si>
  <si>
    <t>wekiwa_spring_only.shp</t>
  </si>
  <si>
    <t>WEEKI WACHEE</t>
  </si>
  <si>
    <t>1997</t>
  </si>
  <si>
    <t>weeki_wachee_ss.shp</t>
  </si>
  <si>
    <t>SWFWMD 1997, Water Quality and Hydrology of the Homosassa, Chassahowitzka, Weeki Wachee, and Aripeka Spring Complexes, Citrus and Hernando Counties, Florida - Origin of Increasing Nitrate Concentr</t>
  </si>
  <si>
    <t>WEEKI WACHEE-1997-SWFWMD</t>
  </si>
  <si>
    <t>ST. MARKS</t>
  </si>
  <si>
    <t>st_marks_basin.shp</t>
  </si>
  <si>
    <t>ECONFINA SPRING</t>
  </si>
  <si>
    <t>econfina_springs_cs.shp</t>
  </si>
  <si>
    <t>MORRISON</t>
  </si>
  <si>
    <t>morrison_springshed.shp</t>
  </si>
  <si>
    <t>DELEON</t>
  </si>
  <si>
    <t>ARIPEKA</t>
  </si>
  <si>
    <t>BOB HILL / MAGNOLIA / BOAT</t>
  </si>
  <si>
    <t>3rd Magnitude</t>
  </si>
  <si>
    <t>bob_hill_magnolia_boat_ss.shp</t>
  </si>
  <si>
    <t>Rough delineations - dashed markings</t>
  </si>
  <si>
    <t>ARIPEKA-1997-SWFWMD</t>
  </si>
  <si>
    <t>SULPHUR</t>
  </si>
  <si>
    <t>sulphur_ss.shp</t>
  </si>
  <si>
    <t>SULPHUR-1999-SWFWMD</t>
  </si>
  <si>
    <t>BUCKHORN</t>
  </si>
  <si>
    <t>LITHIA-BUCKHORN</t>
  </si>
  <si>
    <t>1989</t>
  </si>
  <si>
    <t>1993</t>
  </si>
  <si>
    <t>buckhorn_ss.shp</t>
  </si>
  <si>
    <t>SWFWMD 1993, Origin of Nutrients in Ground Water Discharging from Lithia and Buckhorn Springs, Jones, et.al.</t>
  </si>
  <si>
    <t>BUCKHORN-1993-SWFWMD</t>
  </si>
  <si>
    <t>CRYSTAL</t>
  </si>
  <si>
    <t>CRYSTAL RIVER</t>
  </si>
  <si>
    <t>1992</t>
  </si>
  <si>
    <t>crystal_cluster.shp</t>
  </si>
  <si>
    <t>SWFWMD, 2000, Origin of Nitrate in Ground Water Discharging from Crystal Springs; Pasco County, Florida, by Champion and DeWitt</t>
  </si>
  <si>
    <t>CRYSTAL-1998-SWFWMD</t>
  </si>
  <si>
    <t>CHASSAHOWITSKA</t>
  </si>
  <si>
    <t>chassahowitska_ss.shp</t>
  </si>
  <si>
    <t>CHASSAHOWITSKA-1997-SWFWMD</t>
  </si>
  <si>
    <t>HOMOSASSA</t>
  </si>
  <si>
    <t>POT/CDT</t>
  </si>
  <si>
    <t>homosassa_ss.shp</t>
  </si>
  <si>
    <t>HOMOSASSA-1997-SWFWMD</t>
  </si>
  <si>
    <t>PANASOFFKEE</t>
  </si>
  <si>
    <t>FENNY-SHADY BROOK</t>
  </si>
  <si>
    <t>2003</t>
  </si>
  <si>
    <t>fenny_shadybrook_ss.shp</t>
  </si>
  <si>
    <t>PANASOFFKEE-2003-SWFWMD</t>
  </si>
  <si>
    <t>KINGS BAY</t>
  </si>
  <si>
    <t>kings_bay_ss.shp</t>
  </si>
  <si>
    <t>SWFWMD, 1994 (revised 1998) Origin of Nutrients in Ground Water Discharging from the Kings Bay Springs, by G.W.Jones, et.al</t>
  </si>
  <si>
    <t>KINGS BAY-1998-SWFWMD</t>
  </si>
  <si>
    <t>GUM</t>
  </si>
  <si>
    <t>WILSON-HEAD</t>
  </si>
  <si>
    <t>wilson_head_ss.shp</t>
  </si>
  <si>
    <t>GUM-2003-SWFWMD</t>
  </si>
  <si>
    <t>JUNIPER</t>
  </si>
  <si>
    <t>2000</t>
  </si>
  <si>
    <t>Juniper_ss_00pot.shp</t>
  </si>
  <si>
    <t>JUNIPER-2000-SJRWMD</t>
  </si>
  <si>
    <t>SILVER GLEN A</t>
  </si>
  <si>
    <t>SILVER GLEN - A</t>
  </si>
  <si>
    <t>MODEL</t>
  </si>
  <si>
    <t>W. BARCLAY SHOEMAKER</t>
  </si>
  <si>
    <t>(954) 377-5956</t>
  </si>
  <si>
    <t>silver_glenn_a.shp</t>
  </si>
  <si>
    <t>MULTIPART FEATURE</t>
  </si>
  <si>
    <t>USGS OFR 03-448: Comparison of Estimated Areas Contributing Recharge to Selected Springs in North-Central Florida by Using Multiple Ground-Water Flow Models</t>
  </si>
  <si>
    <t>SILVER GLEN-2003-USGS</t>
  </si>
  <si>
    <t>SILVER GLEN B</t>
  </si>
  <si>
    <t>SILVER GLEN - B</t>
  </si>
  <si>
    <t>silver_glenn_b.shp</t>
  </si>
  <si>
    <t>SILVER GLEN C</t>
  </si>
  <si>
    <t>SILVER GLEN - C</t>
  </si>
  <si>
    <t>silver_glenn_c.shp</t>
  </si>
  <si>
    <t>SILVER GLEN D</t>
  </si>
  <si>
    <t>SILVER GLEN - D</t>
  </si>
  <si>
    <t>silver_glenn_d.shp</t>
  </si>
  <si>
    <t>ALEXANDER</t>
  </si>
  <si>
    <t>alexander_ss_2005.shp</t>
  </si>
  <si>
    <t>ALEXANDER-2003-USGS</t>
  </si>
  <si>
    <t>GAINER</t>
  </si>
  <si>
    <t>ECONFINA</t>
  </si>
  <si>
    <t>2004</t>
  </si>
  <si>
    <t>KRIS BARRIOS</t>
  </si>
  <si>
    <t>(850) 539-5999</t>
  </si>
  <si>
    <t>gainer.shp</t>
  </si>
  <si>
    <t>GAINER-2004-NWFWMD</t>
  </si>
  <si>
    <t>WACISSA</t>
  </si>
  <si>
    <t>HAL DAVIS</t>
  </si>
  <si>
    <t>(850) 942-9500 EXT 303</t>
  </si>
  <si>
    <t>wacissa_ss.shp</t>
  </si>
  <si>
    <t>WACISSA-1995-USGS</t>
  </si>
  <si>
    <t>PONCE DE LEON</t>
  </si>
  <si>
    <t>2005</t>
  </si>
  <si>
    <t>PonceDeLeon_00pot.shp</t>
  </si>
  <si>
    <t>PONCE DE LEON-2005-NWFWMD</t>
  </si>
  <si>
    <t>Merritt's Mill Pond Spring Basin</t>
  </si>
  <si>
    <t>JACKSON BLUE MERRITTS MILL POND</t>
  </si>
  <si>
    <t>JACKSON BLUE SPRING BASIN</t>
  </si>
  <si>
    <t>RAINBOW-2005-SWFWMD</t>
  </si>
  <si>
    <t>RAINBOW 2005</t>
  </si>
  <si>
    <t>rainbow_shed_2005.shp</t>
  </si>
  <si>
    <t>RAINBOW-1996-SWFWMD</t>
  </si>
  <si>
    <t>USGS POTENTIOMETRIC SURFACE 1994</t>
  </si>
  <si>
    <t>RAINBOW 1996</t>
  </si>
  <si>
    <t>Jones et al. 1996 - Figure 1.5 shows the estimated springshed that was drawn based on the 1994 potentiometric surface in the Rainbow Springs ground water basin.</t>
  </si>
  <si>
    <t>Jones, G.W., S.B. Upchurch, K.M. Champion, and E.C. DeHaven. 1996. Origin of nitrate in ground water discharging from Rainbow Springs, Marion County, Florida. Southwest Florida Water Management District; Holland and Hicks, 2013, Nutrient TMDL for Rainbow Springs Group and Rainbow Springs Group Run (WBIDs 1320A and 1320B)</t>
  </si>
  <si>
    <t>Haber, 2005, Designing a Network to Monitor Nutrients in the Upper Floridan Aquifer, West-Central Florida</t>
  </si>
  <si>
    <t>The Rainbow Springs delineation in the SWFWMD 1996 report was re-interpreted using the May 1998 USGS potentiometric surface map for the Upper Floridan aquifer, which infers a more apparent divide between the Rainbow Springs basin and the Silver Springs basin. This interpretation is in a SWFWMD 2005 report by Joseph Haber on the design of a groundwater monitoring network for nutrients in the Upper Floridan aquifer.</t>
  </si>
  <si>
    <t>ID</t>
  </si>
  <si>
    <t>SILVER SPRING 10 YR Capture Zone</t>
  </si>
  <si>
    <t>SILVER SPRING 100 YR Capture Zone</t>
  </si>
  <si>
    <t>SILVER SPRING 1000 YR Capture Zone</t>
  </si>
  <si>
    <t>SILVER SPRING 1000 YR Capture Zone2</t>
  </si>
  <si>
    <t>SILVER SPRING 2 YR Capture Zone</t>
  </si>
  <si>
    <t>(386) 329.4336 - office</t>
  </si>
  <si>
    <t>SJRWMD - Jill Stokes</t>
  </si>
  <si>
    <t xml:space="preserve">http://www.sjrwmd.com/technicalreports/pdfs/TP/SJ2006-4.pdf ; SJRWMD regional model of the Volusia County model as documented by S. Williams in SJ2006-4; </t>
  </si>
  <si>
    <t>Williams, 2006</t>
  </si>
  <si>
    <t>VOLUSIA BLUE REFINEMENT</t>
  </si>
  <si>
    <t>SJRWMD GIS WEB</t>
  </si>
  <si>
    <t>SHAPE_AREA</t>
  </si>
  <si>
    <t>SHAPE_LEN</t>
  </si>
  <si>
    <t>May-June 2010</t>
  </si>
  <si>
    <t>CapZone2</t>
  </si>
  <si>
    <t>100-Year CapZone</t>
  </si>
  <si>
    <t>Regional GW Flow Models</t>
  </si>
  <si>
    <t xml:space="preserve">Delineated using gw levels, flow directions, gw movement, MODFLOW-MODPATH particle tracking, etc.  This dataset should be referred to in tandem with the SJRWMD's MODFLOW-MODPATH delineated 100-yr springshed capture zone. </t>
  </si>
  <si>
    <t>GWPLIB.BlueSpringVol_CapZone.shp</t>
  </si>
  <si>
    <t>GWPLIB.BlueSpringVol_CapZone_Refinement.shp</t>
  </si>
  <si>
    <t>VOLUSIA BLUE SPRING - 2010 - SJRWMD</t>
  </si>
  <si>
    <t>VOLUSIA BLUE SPRING - 2006 - SJRWMD</t>
  </si>
  <si>
    <t xml:space="preserve">This shape file represents the estimated recharge area for Blue Spring in southwest Volusia County, Florida. The purpose was to delineate the composite area contribing recharge to Blue Spring (Volusia County).  The MODPATH analysis is based upon the SJRWMD regional gw model of the Volusia County model as documented by S. Williams in SJ2006-4 </t>
  </si>
  <si>
    <t>LAYER STATUS</t>
  </si>
  <si>
    <t>GWPLIB.PonceDeLeon_CaptZone.shp</t>
  </si>
  <si>
    <t>PONCE DE LEON (VOLUSIA)</t>
  </si>
  <si>
    <t>DELEON-2006-SJRWMD</t>
  </si>
  <si>
    <t>http://www.sjrwmd.com/technicalreports/pdfs/TP/SJ20064.pdf</t>
  </si>
  <si>
    <t xml:space="preserve">The purpose of this shapefile was to delineate the composite area contributing recharge to Ponce de Leon Springs (Volusia County, Florida) based on regional groundwater flow models. This shapefile represents the estimated recharge area for Ponce de Leon Springs in northwest Volusia County, Florida. The area was created by manual interpretation of the simulated average 1995 potentiometric surface of the Upper Floridan aquifer. The potentiometric surface used was developed as a result of the final calibration for the Volusia regional ground water flow model (Williams, 2006). </t>
  </si>
  <si>
    <t>Regional groundwater flow models</t>
  </si>
  <si>
    <t>WEKIVA-2003-SJRWMD</t>
  </si>
  <si>
    <t>GWPLIB.Wekiva95_RechArea.shp</t>
  </si>
  <si>
    <t xml:space="preserve">This is the delineated area of groundwater recharge to the Wekiva River, not the complete spring recharge basin/springshed capture zone; delineates the composite area contributing recharge to the known second &amp; third magnitude springs in the Wekiva Basin; based on a regional groundwater flow model;  area created based on particle tracking methodology, using the USGS model MODPATH as the simulation tool; and MODPATH analysis is based upon the SJRWMD regional model of the East-Central Florida (ECF) model, as documented by B. McGurk in SJ2002-3. </t>
  </si>
  <si>
    <t xml:space="preserve">Particle tracking methodology, using the USGS model MODPATH </t>
  </si>
  <si>
    <t>http://www.sjrwmd.com/technicalreports/pdfs/TP/SJ2002-3.pdf</t>
  </si>
  <si>
    <t>"wek95springshed", "wekiva95shed", or "wek95_capz", now named "wekiva95_recharea"</t>
  </si>
  <si>
    <t>WEKIVA RECHARGE AREA 1 - 1995</t>
  </si>
  <si>
    <t>WEKIVA RECHARGE AREA 2 - 1995</t>
  </si>
  <si>
    <t>WEKIVA RECHARGE AREA 3 - 1995</t>
  </si>
  <si>
    <t>WEKIVA RECHARGE AREA COMBINED 1995</t>
  </si>
  <si>
    <t>WEKIVA REFINEMENT</t>
  </si>
  <si>
    <t>GWPLIB.Wekiva_Refinement</t>
  </si>
  <si>
    <t>http://www.sjrwmd.com/technicalreports/pdfs/TP/SJ2002-2.pdf</t>
  </si>
  <si>
    <t>There are maps of Tribbels 1990 basins in the SJRWMD SJ2002-2 document</t>
  </si>
  <si>
    <t>??CURRENT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</si>
</sst>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000000"/>
    <numFmt numFmtId="165" formatCode="0.00000000"/>
  </numFmts>
  <fonts count="8" x14ac:knownFonts="1">
    <font>
      <sz val="10"/>
      <name val="Arial"/>
    </font>
    <font>
      <sz val="10"/>
      <name val="Calibri"/>
      <family val="2"/>
      <scheme val="minor"/>
    </font>
    <font>
      <b/>
      <sz val="10"/>
      <name val="Calibri"/>
      <family val="2"/>
      <scheme val="minor"/>
    </font>
    <font>
      <sz val="10"/>
      <color rgb="FFC00000"/>
      <name val="Calibri"/>
      <family val="2"/>
      <scheme val="minor"/>
    </font>
    <font>
      <b/>
      <sz val="10"/>
      <color rgb="FFC00000"/>
      <name val="Calibri"/>
      <family val="2"/>
      <scheme val="minor"/>
    </font>
    <font>
      <u/>
      <sz val="10"/>
      <color theme="10"/>
      <name val="Arial"/>
    </font>
    <font>
      <sz val="11"/>
      <name val="Calibri"/>
      <family val="2"/>
    </font>
    <font>
      <sz val="11"/>
      <color rgb="FFC00000"/>
      <name val="Calibri"/>
      <family val="2"/>
    </font>
  </fonts>
  <fills count="9">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rgb="FFECDEF6"/>
        <bgColor indexed="64"/>
      </patternFill>
    </fill>
    <fill>
      <patternFill patternType="solid">
        <fgColor theme="5" tint="0.79998168889431442"/>
        <bgColor indexed="64"/>
      </patternFill>
    </fill>
  </fills>
  <borders count="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1" fillId="0" borderId="0" xfId="0" applyFont="1" applyAlignment="1">
      <alignment horizontal="center" vertical="center" wrapText="1"/>
    </xf>
    <xf numFmtId="1" fontId="1" fillId="0" borderId="0" xfId="0" applyNumberFormat="1" applyFont="1" applyAlignment="1">
      <alignment horizontal="left" vertical="center" wrapText="1"/>
    </xf>
    <xf numFmtId="0" fontId="1" fillId="0" borderId="0" xfId="0" applyFont="1" applyAlignment="1">
      <alignment horizontal="left" vertical="center" wrapText="1"/>
    </xf>
    <xf numFmtId="1" fontId="1" fillId="3" borderId="0" xfId="0" applyNumberFormat="1" applyFont="1" applyFill="1" applyAlignment="1">
      <alignment horizontal="left" vertical="center" wrapText="1"/>
    </xf>
    <xf numFmtId="0" fontId="1" fillId="3" borderId="0" xfId="0" applyFont="1" applyFill="1" applyAlignment="1">
      <alignment horizontal="left" vertical="center" wrapText="1"/>
    </xf>
    <xf numFmtId="1" fontId="1" fillId="4" borderId="0" xfId="0" applyNumberFormat="1" applyFont="1" applyFill="1" applyAlignment="1">
      <alignment horizontal="left" vertical="center" wrapText="1"/>
    </xf>
    <xf numFmtId="0" fontId="1" fillId="4" borderId="0" xfId="0" applyFont="1" applyFill="1" applyAlignment="1">
      <alignment horizontal="left" vertical="center" wrapText="1"/>
    </xf>
    <xf numFmtId="1" fontId="2" fillId="0" borderId="0" xfId="0" applyNumberFormat="1" applyFont="1" applyAlignment="1">
      <alignment horizontal="left" vertical="center" wrapText="1"/>
    </xf>
    <xf numFmtId="1" fontId="2" fillId="3" borderId="0" xfId="0" applyNumberFormat="1" applyFont="1" applyFill="1" applyAlignment="1">
      <alignment horizontal="left" vertical="center" wrapText="1"/>
    </xf>
    <xf numFmtId="1" fontId="2" fillId="4" borderId="0" xfId="0" applyNumberFormat="1" applyFont="1" applyFill="1" applyAlignment="1">
      <alignment horizontal="left" vertical="center" wrapText="1"/>
    </xf>
    <xf numFmtId="0" fontId="1" fillId="0" borderId="1" xfId="0" applyFont="1" applyFill="1" applyBorder="1" applyAlignment="1">
      <alignment horizontal="center" vertical="center" wrapText="1"/>
    </xf>
    <xf numFmtId="1" fontId="1" fillId="0" borderId="1" xfId="0" applyNumberFormat="1" applyFont="1" applyFill="1" applyBorder="1" applyAlignment="1">
      <alignment horizontal="left" vertical="center" wrapText="1"/>
    </xf>
    <xf numFmtId="1" fontId="2"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2" fontId="1" fillId="0" borderId="0" xfId="0" applyNumberFormat="1" applyFont="1" applyAlignment="1">
      <alignment horizontal="center" vertical="center" wrapText="1"/>
    </xf>
    <xf numFmtId="2" fontId="1" fillId="3" borderId="0" xfId="0" applyNumberFormat="1" applyFont="1" applyFill="1" applyAlignment="1">
      <alignment horizontal="center" vertical="center" wrapText="1"/>
    </xf>
    <xf numFmtId="2" fontId="1" fillId="4" borderId="0" xfId="0" applyNumberFormat="1" applyFont="1" applyFill="1" applyAlignment="1">
      <alignment horizontal="center" vertical="center" wrapText="1"/>
    </xf>
    <xf numFmtId="2" fontId="1"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 fontId="1" fillId="2" borderId="1" xfId="0" applyNumberFormat="1" applyFont="1" applyFill="1" applyBorder="1" applyAlignment="1">
      <alignment horizontal="left" vertical="center" wrapText="1"/>
    </xf>
    <xf numFmtId="1" fontId="2" fillId="2" borderId="1" xfId="0" applyNumberFormat="1" applyFont="1" applyFill="1" applyBorder="1" applyAlignment="1">
      <alignment horizontal="left" vertical="center" wrapText="1"/>
    </xf>
    <xf numFmtId="2"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2" fontId="1" fillId="2" borderId="1" xfId="0" applyNumberFormat="1" applyFont="1" applyFill="1" applyBorder="1" applyAlignment="1">
      <alignment horizontal="left" vertical="center" wrapText="1"/>
    </xf>
    <xf numFmtId="0" fontId="3" fillId="5" borderId="1" xfId="0" applyFont="1" applyFill="1" applyBorder="1" applyAlignment="1">
      <alignment horizontal="center" vertical="center" wrapText="1"/>
    </xf>
    <xf numFmtId="1" fontId="3" fillId="5" borderId="1" xfId="0" applyNumberFormat="1" applyFont="1" applyFill="1" applyBorder="1" applyAlignment="1">
      <alignment horizontal="left" vertical="center" wrapText="1"/>
    </xf>
    <xf numFmtId="1" fontId="4" fillId="5" borderId="1" xfId="0" applyNumberFormat="1" applyFont="1" applyFill="1" applyBorder="1" applyAlignment="1">
      <alignment horizontal="left" vertical="center" wrapText="1"/>
    </xf>
    <xf numFmtId="2" fontId="3" fillId="5" borderId="1" xfId="0" applyNumberFormat="1" applyFont="1" applyFill="1" applyBorder="1" applyAlignment="1">
      <alignment horizontal="center" vertical="center" wrapText="1"/>
    </xf>
    <xf numFmtId="0" fontId="3" fillId="5" borderId="1" xfId="0" applyFont="1" applyFill="1" applyBorder="1" applyAlignment="1">
      <alignment horizontal="left" vertical="center" wrapText="1"/>
    </xf>
    <xf numFmtId="1" fontId="3" fillId="2" borderId="1" xfId="0" applyNumberFormat="1" applyFont="1" applyFill="1" applyBorder="1" applyAlignment="1">
      <alignment horizontal="left" vertical="center" wrapText="1"/>
    </xf>
    <xf numFmtId="0" fontId="1" fillId="6" borderId="0" xfId="0" applyFont="1" applyFill="1" applyAlignment="1">
      <alignment horizontal="center" vertical="center" wrapText="1"/>
    </xf>
    <xf numFmtId="1" fontId="1" fillId="6" borderId="0" xfId="0" applyNumberFormat="1" applyFont="1" applyFill="1" applyAlignment="1">
      <alignment horizontal="left" vertical="center" wrapText="1"/>
    </xf>
    <xf numFmtId="1" fontId="2" fillId="6" borderId="0" xfId="0" applyNumberFormat="1" applyFont="1" applyFill="1" applyAlignment="1">
      <alignment horizontal="left" vertical="center" wrapText="1"/>
    </xf>
    <xf numFmtId="2" fontId="1" fillId="6" borderId="0" xfId="0" applyNumberFormat="1" applyFont="1" applyFill="1" applyAlignment="1">
      <alignment horizontal="center" vertical="center" wrapText="1"/>
    </xf>
    <xf numFmtId="0" fontId="1" fillId="6" borderId="0" xfId="0" applyFont="1" applyFill="1" applyAlignment="1">
      <alignment horizontal="left" vertical="center" wrapText="1"/>
    </xf>
    <xf numFmtId="0" fontId="1" fillId="7" borderId="0" xfId="0" applyFont="1" applyFill="1" applyAlignment="1">
      <alignment horizontal="center" vertical="center" wrapText="1"/>
    </xf>
    <xf numFmtId="1" fontId="1" fillId="7" borderId="0" xfId="0" applyNumberFormat="1" applyFont="1" applyFill="1" applyAlignment="1">
      <alignment horizontal="left" vertical="center" wrapText="1"/>
    </xf>
    <xf numFmtId="1" fontId="2" fillId="7" borderId="0" xfId="0" applyNumberFormat="1" applyFont="1" applyFill="1" applyAlignment="1">
      <alignment horizontal="left" vertical="center" wrapText="1"/>
    </xf>
    <xf numFmtId="2" fontId="1" fillId="7" borderId="0" xfId="0" applyNumberFormat="1" applyFont="1" applyFill="1" applyAlignment="1">
      <alignment horizontal="center" vertical="center" wrapText="1"/>
    </xf>
    <xf numFmtId="0" fontId="1" fillId="7" borderId="0" xfId="0" applyFont="1" applyFill="1" applyAlignment="1">
      <alignment horizontal="left" vertical="center" wrapText="1"/>
    </xf>
    <xf numFmtId="2" fontId="1" fillId="7" borderId="0" xfId="0" applyNumberFormat="1" applyFont="1" applyFill="1" applyAlignment="1">
      <alignment horizontal="left" vertical="center" wrapText="1"/>
    </xf>
    <xf numFmtId="0" fontId="1" fillId="8" borderId="2" xfId="0" applyFont="1" applyFill="1" applyBorder="1" applyAlignment="1">
      <alignment horizontal="center" vertical="center" wrapText="1"/>
    </xf>
    <xf numFmtId="1" fontId="1" fillId="8" borderId="2" xfId="0" applyNumberFormat="1" applyFont="1" applyFill="1" applyBorder="1" applyAlignment="1">
      <alignment horizontal="left" vertical="center" wrapText="1"/>
    </xf>
    <xf numFmtId="1" fontId="2" fillId="8" borderId="2" xfId="0" applyNumberFormat="1" applyFont="1" applyFill="1" applyBorder="1" applyAlignment="1">
      <alignment horizontal="left" vertical="center" wrapText="1"/>
    </xf>
    <xf numFmtId="2" fontId="1" fillId="8" borderId="2" xfId="0" applyNumberFormat="1" applyFont="1" applyFill="1" applyBorder="1" applyAlignment="1">
      <alignment horizontal="center" vertical="center" wrapText="1"/>
    </xf>
    <xf numFmtId="0" fontId="6" fillId="8" borderId="2" xfId="0" applyFont="1" applyFill="1" applyBorder="1" applyAlignment="1">
      <alignment wrapText="1"/>
    </xf>
    <xf numFmtId="1" fontId="5" fillId="8" borderId="2" xfId="1" applyNumberFormat="1" applyFill="1" applyBorder="1" applyAlignment="1">
      <alignment horizontal="left" vertical="center" wrapText="1"/>
    </xf>
    <xf numFmtId="0" fontId="1" fillId="8" borderId="2" xfId="0" applyFont="1" applyFill="1" applyBorder="1" applyAlignment="1">
      <alignment horizontal="left" vertical="center" wrapText="1"/>
    </xf>
    <xf numFmtId="164" fontId="0" fillId="8" borderId="0" xfId="0" applyNumberFormat="1" applyFill="1"/>
    <xf numFmtId="165" fontId="0" fillId="8" borderId="0" xfId="0" applyNumberFormat="1" applyFill="1"/>
    <xf numFmtId="2" fontId="1" fillId="8" borderId="0" xfId="0" applyNumberFormat="1" applyFont="1" applyFill="1" applyBorder="1" applyAlignment="1">
      <alignment horizontal="center" vertical="center" wrapText="1"/>
    </xf>
    <xf numFmtId="0" fontId="0" fillId="2" borderId="0" xfId="0" applyFill="1" applyAlignment="1">
      <alignment wrapText="1"/>
    </xf>
    <xf numFmtId="0" fontId="7" fillId="8" borderId="2" xfId="0"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ECDE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jrwmd.com/technicalreports/pdfs/TP/SJ20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
  <sheetViews>
    <sheetView tabSelected="1" zoomScale="75" zoomScaleNormal="75" workbookViewId="0">
      <pane ySplit="1" topLeftCell="A34" activePane="bottomLeft" state="frozen"/>
      <selection pane="bottomLeft" activeCell="B45" sqref="B45"/>
    </sheetView>
  </sheetViews>
  <sheetFormatPr defaultRowHeight="13.8" x14ac:dyDescent="0.25"/>
  <cols>
    <col min="1" max="1" width="8.88671875" style="1"/>
    <col min="2" max="2" width="14" style="2" customWidth="1"/>
    <col min="3" max="3" width="37.44140625" style="8" customWidth="1"/>
    <col min="4" max="4" width="26.88671875" style="2" customWidth="1"/>
    <col min="5" max="5" width="13.5546875" style="2" customWidth="1"/>
    <col min="6" max="6" width="50.6640625" style="2" customWidth="1"/>
    <col min="7" max="7" width="15.6640625" style="2" customWidth="1"/>
    <col min="8" max="8" width="20.6640625" style="2" customWidth="1"/>
    <col min="9" max="10" width="15.6640625" style="2" customWidth="1"/>
    <col min="11" max="12" width="50.6640625" style="2" customWidth="1"/>
    <col min="13" max="13" width="23" style="2" customWidth="1"/>
    <col min="14" max="14" width="20.5546875" style="2" customWidth="1"/>
    <col min="15" max="15" width="22.44140625" style="15" customWidth="1"/>
    <col min="16" max="19" width="19.6640625" style="15" customWidth="1"/>
    <col min="20" max="20" width="9.6640625" style="2" customWidth="1"/>
    <col min="21" max="21" width="33.21875" style="2" customWidth="1"/>
    <col min="22" max="22" width="51.6640625" style="2" customWidth="1"/>
    <col min="23" max="23" width="48.44140625" style="2" customWidth="1"/>
    <col min="24" max="24" width="75.6640625" style="2" customWidth="1"/>
    <col min="25" max="16384" width="8.88671875" style="3"/>
  </cols>
  <sheetData>
    <row r="1" spans="1:24" ht="27.6" x14ac:dyDescent="0.25">
      <c r="A1" s="1" t="s">
        <v>191</v>
      </c>
      <c r="B1" s="2" t="s">
        <v>215</v>
      </c>
      <c r="C1" s="8" t="s">
        <v>0</v>
      </c>
      <c r="D1" s="2" t="s">
        <v>1</v>
      </c>
      <c r="E1" s="2" t="s">
        <v>2</v>
      </c>
      <c r="F1" s="2" t="s">
        <v>3</v>
      </c>
      <c r="G1" s="2" t="s">
        <v>4</v>
      </c>
      <c r="H1" s="2" t="s">
        <v>5</v>
      </c>
      <c r="I1" s="2" t="s">
        <v>6</v>
      </c>
      <c r="J1" s="2" t="s">
        <v>7</v>
      </c>
      <c r="K1" s="2" t="s">
        <v>8</v>
      </c>
      <c r="L1" s="2" t="s">
        <v>9</v>
      </c>
      <c r="M1" s="2" t="s">
        <v>203</v>
      </c>
      <c r="N1" s="2" t="s">
        <v>204</v>
      </c>
      <c r="O1" s="15" t="s">
        <v>10</v>
      </c>
      <c r="P1" s="15" t="s">
        <v>11</v>
      </c>
      <c r="Q1" s="15" t="s">
        <v>12</v>
      </c>
      <c r="R1" s="15" t="s">
        <v>13</v>
      </c>
      <c r="S1" s="15" t="s">
        <v>14</v>
      </c>
      <c r="T1" s="2" t="s">
        <v>15</v>
      </c>
      <c r="U1" s="2" t="s">
        <v>16</v>
      </c>
      <c r="V1" s="2" t="s">
        <v>17</v>
      </c>
      <c r="W1" s="2" t="s">
        <v>18</v>
      </c>
      <c r="X1" s="2" t="s">
        <v>19</v>
      </c>
    </row>
    <row r="2" spans="1:24" ht="41.4" x14ac:dyDescent="0.25">
      <c r="A2" s="1">
        <v>1</v>
      </c>
      <c r="B2" s="2" t="s">
        <v>20</v>
      </c>
      <c r="C2" s="8" t="s">
        <v>159</v>
      </c>
      <c r="E2" s="2" t="s">
        <v>22</v>
      </c>
      <c r="G2" s="2" t="s">
        <v>138</v>
      </c>
      <c r="H2" s="2" t="s">
        <v>143</v>
      </c>
      <c r="I2" s="2" t="s">
        <v>126</v>
      </c>
      <c r="J2" s="2" t="s">
        <v>74</v>
      </c>
      <c r="K2" s="2" t="s">
        <v>144</v>
      </c>
      <c r="O2" s="15">
        <v>928428375.92999995</v>
      </c>
      <c r="P2" s="15">
        <v>217876.55</v>
      </c>
      <c r="Q2" s="15">
        <v>229419.65</v>
      </c>
      <c r="R2" s="15">
        <v>92842.84</v>
      </c>
      <c r="S2" s="15">
        <v>358.47</v>
      </c>
      <c r="T2" s="2">
        <v>250000</v>
      </c>
      <c r="U2" s="2" t="s">
        <v>160</v>
      </c>
      <c r="W2" s="2" t="s">
        <v>148</v>
      </c>
      <c r="X2" s="2" t="s">
        <v>161</v>
      </c>
    </row>
    <row r="3" spans="1:24" x14ac:dyDescent="0.25">
      <c r="A3" s="1">
        <f t="shared" ref="A3:A38" si="0">+A2+1</f>
        <v>2</v>
      </c>
      <c r="C3" s="8" t="s">
        <v>79</v>
      </c>
      <c r="F3" s="2" t="s">
        <v>44</v>
      </c>
      <c r="O3" s="15">
        <v>174386297.87</v>
      </c>
      <c r="P3" s="15">
        <v>57573.59</v>
      </c>
      <c r="Q3" s="15">
        <v>0</v>
      </c>
      <c r="R3" s="15">
        <v>0</v>
      </c>
      <c r="S3" s="15">
        <v>0</v>
      </c>
      <c r="T3" s="2">
        <v>0</v>
      </c>
      <c r="U3" s="2" t="s">
        <v>80</v>
      </c>
    </row>
    <row r="4" spans="1:24" ht="55.2" x14ac:dyDescent="0.25">
      <c r="A4" s="1">
        <f t="shared" si="0"/>
        <v>3</v>
      </c>
      <c r="B4" s="2" t="s">
        <v>20</v>
      </c>
      <c r="C4" s="8" t="s">
        <v>95</v>
      </c>
      <c r="D4" s="2" t="s">
        <v>96</v>
      </c>
      <c r="E4" s="2" t="s">
        <v>97</v>
      </c>
      <c r="F4" s="2" t="s">
        <v>55</v>
      </c>
      <c r="G4" s="2" t="s">
        <v>56</v>
      </c>
      <c r="H4" s="2" t="s">
        <v>24</v>
      </c>
      <c r="I4" s="2" t="s">
        <v>84</v>
      </c>
      <c r="J4" s="2" t="s">
        <v>58</v>
      </c>
      <c r="K4" s="2" t="s">
        <v>59</v>
      </c>
      <c r="L4" s="2" t="s">
        <v>60</v>
      </c>
      <c r="O4" s="15">
        <v>118617871.87</v>
      </c>
      <c r="P4" s="15">
        <v>56180.75</v>
      </c>
      <c r="Q4" s="15">
        <v>29311.11</v>
      </c>
      <c r="R4" s="15">
        <v>11861.79</v>
      </c>
      <c r="S4" s="15">
        <v>45.8</v>
      </c>
      <c r="T4" s="2">
        <v>100000</v>
      </c>
      <c r="U4" s="2" t="s">
        <v>98</v>
      </c>
      <c r="V4" s="2" t="s">
        <v>99</v>
      </c>
      <c r="W4" s="2" t="s">
        <v>86</v>
      </c>
      <c r="X4" s="2" t="s">
        <v>100</v>
      </c>
    </row>
    <row r="5" spans="1:24" ht="27.6" x14ac:dyDescent="0.25">
      <c r="A5" s="1">
        <f t="shared" si="0"/>
        <v>4</v>
      </c>
      <c r="B5" s="2" t="s">
        <v>20</v>
      </c>
      <c r="C5" s="8" t="s">
        <v>104</v>
      </c>
      <c r="D5" s="2" t="s">
        <v>105</v>
      </c>
      <c r="E5" s="2" t="s">
        <v>54</v>
      </c>
      <c r="F5" s="2" t="s">
        <v>55</v>
      </c>
      <c r="G5" s="2" t="s">
        <v>106</v>
      </c>
      <c r="H5" s="2" t="s">
        <v>24</v>
      </c>
      <c r="I5" s="2" t="s">
        <v>107</v>
      </c>
      <c r="J5" s="2" t="s">
        <v>58</v>
      </c>
      <c r="K5" s="2" t="s">
        <v>59</v>
      </c>
      <c r="L5" s="2" t="s">
        <v>60</v>
      </c>
      <c r="O5" s="15">
        <v>197984339.61000001</v>
      </c>
      <c r="P5" s="15">
        <v>58083.73</v>
      </c>
      <c r="Q5" s="15">
        <v>48923</v>
      </c>
      <c r="R5" s="15">
        <v>19798.43</v>
      </c>
      <c r="S5" s="15">
        <v>76.44</v>
      </c>
      <c r="T5" s="2">
        <v>150000</v>
      </c>
      <c r="U5" s="2" t="s">
        <v>108</v>
      </c>
      <c r="V5" s="2" t="s">
        <v>99</v>
      </c>
      <c r="W5" s="2" t="s">
        <v>109</v>
      </c>
      <c r="X5" s="2" t="s">
        <v>110</v>
      </c>
    </row>
    <row r="6" spans="1:24" ht="55.2" x14ac:dyDescent="0.25">
      <c r="A6" s="1">
        <f t="shared" si="0"/>
        <v>5</v>
      </c>
      <c r="B6" s="2" t="s">
        <v>20</v>
      </c>
      <c r="C6" s="8" t="s">
        <v>117</v>
      </c>
      <c r="E6" s="2" t="s">
        <v>22</v>
      </c>
      <c r="F6" s="2" t="s">
        <v>55</v>
      </c>
      <c r="G6" s="2" t="s">
        <v>56</v>
      </c>
      <c r="H6" s="2" t="s">
        <v>24</v>
      </c>
      <c r="I6" s="2" t="s">
        <v>84</v>
      </c>
      <c r="J6" s="2" t="s">
        <v>58</v>
      </c>
      <c r="K6" s="2" t="s">
        <v>59</v>
      </c>
      <c r="L6" s="2" t="s">
        <v>60</v>
      </c>
      <c r="O6" s="15">
        <v>492451775.62</v>
      </c>
      <c r="P6" s="15">
        <v>103953.06</v>
      </c>
      <c r="Q6" s="15">
        <v>121687.48</v>
      </c>
      <c r="R6" s="15">
        <v>49245.18</v>
      </c>
      <c r="S6" s="15">
        <v>190.14</v>
      </c>
      <c r="T6" s="2">
        <v>200000</v>
      </c>
      <c r="U6" s="2" t="s">
        <v>118</v>
      </c>
      <c r="V6" s="2" t="s">
        <v>99</v>
      </c>
      <c r="W6" s="2" t="s">
        <v>86</v>
      </c>
      <c r="X6" s="2" t="s">
        <v>119</v>
      </c>
    </row>
    <row r="7" spans="1:24" ht="41.4" x14ac:dyDescent="0.25">
      <c r="A7" s="1">
        <f t="shared" si="0"/>
        <v>6</v>
      </c>
      <c r="B7" s="2" t="s">
        <v>20</v>
      </c>
      <c r="C7" s="8" t="s">
        <v>111</v>
      </c>
      <c r="D7" s="2" t="s">
        <v>112</v>
      </c>
      <c r="E7" s="2" t="s">
        <v>54</v>
      </c>
      <c r="F7" s="2" t="s">
        <v>55</v>
      </c>
      <c r="G7" s="2" t="s">
        <v>113</v>
      </c>
      <c r="H7" s="2" t="s">
        <v>24</v>
      </c>
      <c r="I7" s="2" t="s">
        <v>57</v>
      </c>
      <c r="J7" s="2" t="s">
        <v>58</v>
      </c>
      <c r="K7" s="2" t="s">
        <v>59</v>
      </c>
      <c r="L7" s="2" t="s">
        <v>60</v>
      </c>
      <c r="O7" s="15">
        <v>199272964.50999999</v>
      </c>
      <c r="P7" s="15">
        <v>59226.12</v>
      </c>
      <c r="Q7" s="15">
        <v>49241.42</v>
      </c>
      <c r="R7" s="15">
        <v>19927.3</v>
      </c>
      <c r="S7" s="15">
        <v>76.94</v>
      </c>
      <c r="T7" s="2">
        <v>100000</v>
      </c>
      <c r="U7" s="2" t="s">
        <v>114</v>
      </c>
      <c r="V7" s="2" t="s">
        <v>99</v>
      </c>
      <c r="W7" s="2" t="s">
        <v>115</v>
      </c>
      <c r="X7" s="2" t="s">
        <v>116</v>
      </c>
    </row>
    <row r="8" spans="1:24" s="40" customFormat="1" ht="141" customHeight="1" x14ac:dyDescent="0.25">
      <c r="A8" s="36">
        <f t="shared" si="0"/>
        <v>7</v>
      </c>
      <c r="B8" s="37" t="s">
        <v>20</v>
      </c>
      <c r="C8" s="38" t="s">
        <v>94</v>
      </c>
      <c r="D8" s="37" t="s">
        <v>217</v>
      </c>
      <c r="E8" s="37" t="s">
        <v>54</v>
      </c>
      <c r="F8" s="37" t="s">
        <v>202</v>
      </c>
      <c r="G8" s="37">
        <v>1995</v>
      </c>
      <c r="H8" s="37" t="s">
        <v>221</v>
      </c>
      <c r="I8" s="37">
        <v>2006</v>
      </c>
      <c r="J8" s="37" t="s">
        <v>44</v>
      </c>
      <c r="K8" s="37" t="s">
        <v>198</v>
      </c>
      <c r="L8" s="37" t="s">
        <v>197</v>
      </c>
      <c r="M8" s="41">
        <v>197620716.81900001</v>
      </c>
      <c r="N8" s="41">
        <v>59400.580212100002</v>
      </c>
      <c r="O8" s="39">
        <v>197620716.81999999</v>
      </c>
      <c r="P8" s="39">
        <v>369097359.60000002</v>
      </c>
      <c r="Q8" s="39">
        <v>48832.947283070003</v>
      </c>
      <c r="R8" s="39">
        <v>0</v>
      </c>
      <c r="S8" s="39">
        <v>76.301481899999999</v>
      </c>
      <c r="T8" s="37">
        <v>0</v>
      </c>
      <c r="U8" s="37" t="s">
        <v>216</v>
      </c>
      <c r="V8" s="37" t="s">
        <v>220</v>
      </c>
      <c r="W8" s="37" t="s">
        <v>219</v>
      </c>
      <c r="X8" s="37" t="s">
        <v>218</v>
      </c>
    </row>
    <row r="9" spans="1:24" x14ac:dyDescent="0.25">
      <c r="A9" s="1">
        <f t="shared" si="0"/>
        <v>8</v>
      </c>
      <c r="C9" s="8" t="s">
        <v>90</v>
      </c>
      <c r="O9" s="15">
        <v>515965741.39999998</v>
      </c>
      <c r="P9" s="15">
        <v>90411.86</v>
      </c>
      <c r="Q9" s="15">
        <v>0</v>
      </c>
      <c r="R9" s="15">
        <v>0</v>
      </c>
      <c r="S9" s="15">
        <v>0</v>
      </c>
      <c r="T9" s="2">
        <v>0</v>
      </c>
      <c r="U9" s="2" t="s">
        <v>91</v>
      </c>
    </row>
    <row r="10" spans="1:24" ht="27.6" x14ac:dyDescent="0.25">
      <c r="A10" s="1">
        <f t="shared" si="0"/>
        <v>9</v>
      </c>
      <c r="C10" s="8" t="s">
        <v>38</v>
      </c>
      <c r="F10" s="2" t="s">
        <v>32</v>
      </c>
      <c r="O10" s="15">
        <v>532368073.32999998</v>
      </c>
      <c r="P10" s="15">
        <v>142006.48000000001</v>
      </c>
      <c r="Q10" s="15">
        <v>141412.96</v>
      </c>
      <c r="R10" s="15">
        <v>0</v>
      </c>
      <c r="S10" s="15">
        <v>0</v>
      </c>
      <c r="T10" s="2">
        <v>0</v>
      </c>
      <c r="U10" s="2" t="s">
        <v>39</v>
      </c>
    </row>
    <row r="11" spans="1:24" x14ac:dyDescent="0.25">
      <c r="A11" s="1">
        <f t="shared" si="0"/>
        <v>10</v>
      </c>
      <c r="B11" s="2" t="s">
        <v>20</v>
      </c>
      <c r="C11" s="8" t="s">
        <v>162</v>
      </c>
      <c r="D11" s="2" t="s">
        <v>163</v>
      </c>
      <c r="E11" s="2" t="s">
        <v>22</v>
      </c>
      <c r="F11" s="2" t="s">
        <v>41</v>
      </c>
      <c r="G11" s="2" t="s">
        <v>57</v>
      </c>
      <c r="H11" s="2" t="s">
        <v>24</v>
      </c>
      <c r="I11" s="2" t="s">
        <v>164</v>
      </c>
      <c r="J11" s="2" t="s">
        <v>41</v>
      </c>
      <c r="K11" s="2" t="s">
        <v>165</v>
      </c>
      <c r="L11" s="2" t="s">
        <v>166</v>
      </c>
      <c r="O11" s="15">
        <v>386789253.97000003</v>
      </c>
      <c r="P11" s="15">
        <v>78814.81</v>
      </c>
      <c r="Q11" s="15">
        <v>95577.71</v>
      </c>
      <c r="R11" s="15">
        <v>38678.93</v>
      </c>
      <c r="S11" s="15">
        <v>149.34</v>
      </c>
      <c r="T11" s="2">
        <v>100000</v>
      </c>
      <c r="U11" s="2" t="s">
        <v>167</v>
      </c>
      <c r="X11" s="2" t="s">
        <v>168</v>
      </c>
    </row>
    <row r="12" spans="1:24" x14ac:dyDescent="0.25">
      <c r="A12" s="1">
        <f t="shared" si="0"/>
        <v>11</v>
      </c>
      <c r="B12" s="2" t="s">
        <v>20</v>
      </c>
      <c r="C12" s="8" t="s">
        <v>133</v>
      </c>
      <c r="D12" s="2" t="s">
        <v>134</v>
      </c>
      <c r="E12" s="2" t="s">
        <v>54</v>
      </c>
      <c r="G12" s="2" t="s">
        <v>57</v>
      </c>
      <c r="H12" s="2" t="s">
        <v>24</v>
      </c>
      <c r="I12" s="2" t="s">
        <v>126</v>
      </c>
      <c r="J12" s="2" t="s">
        <v>58</v>
      </c>
      <c r="K12" s="2" t="s">
        <v>59</v>
      </c>
      <c r="L12" s="2" t="s">
        <v>60</v>
      </c>
      <c r="O12" s="15">
        <v>265265528.93000001</v>
      </c>
      <c r="P12" s="15">
        <v>59499.33</v>
      </c>
      <c r="Q12" s="15">
        <v>65548.539999999994</v>
      </c>
      <c r="R12" s="15">
        <v>26526.55</v>
      </c>
      <c r="S12" s="15">
        <v>102.42</v>
      </c>
      <c r="T12" s="2">
        <v>100000</v>
      </c>
      <c r="U12" s="2" t="s">
        <v>135</v>
      </c>
      <c r="V12" s="2" t="s">
        <v>99</v>
      </c>
      <c r="X12" s="2" t="s">
        <v>136</v>
      </c>
    </row>
    <row r="13" spans="1:24" ht="55.2" x14ac:dyDescent="0.25">
      <c r="A13" s="1">
        <f t="shared" si="0"/>
        <v>12</v>
      </c>
      <c r="B13" s="2" t="s">
        <v>20</v>
      </c>
      <c r="C13" s="8" t="s">
        <v>120</v>
      </c>
      <c r="E13" s="2" t="s">
        <v>22</v>
      </c>
      <c r="F13" s="2" t="s">
        <v>55</v>
      </c>
      <c r="G13" s="2" t="s">
        <v>56</v>
      </c>
      <c r="H13" s="2" t="s">
        <v>121</v>
      </c>
      <c r="I13" s="2" t="s">
        <v>84</v>
      </c>
      <c r="J13" s="2" t="s">
        <v>58</v>
      </c>
      <c r="K13" s="2" t="s">
        <v>59</v>
      </c>
      <c r="L13" s="2" t="s">
        <v>60</v>
      </c>
      <c r="O13" s="15">
        <v>748871026.25999999</v>
      </c>
      <c r="P13" s="15">
        <v>151537.46</v>
      </c>
      <c r="Q13" s="15">
        <v>185050.06</v>
      </c>
      <c r="R13" s="15">
        <v>74887.100000000006</v>
      </c>
      <c r="S13" s="15">
        <v>289.14</v>
      </c>
      <c r="T13" s="2">
        <v>100000</v>
      </c>
      <c r="U13" s="2" t="s">
        <v>122</v>
      </c>
      <c r="W13" s="2" t="s">
        <v>86</v>
      </c>
      <c r="X13" s="2" t="s">
        <v>123</v>
      </c>
    </row>
    <row r="14" spans="1:24" x14ac:dyDescent="0.25">
      <c r="A14" s="1">
        <f t="shared" si="0"/>
        <v>13</v>
      </c>
      <c r="C14" s="8" t="s">
        <v>36</v>
      </c>
      <c r="F14" s="2" t="s">
        <v>32</v>
      </c>
      <c r="O14" s="15">
        <v>993156896.50999999</v>
      </c>
      <c r="P14" s="15">
        <v>130268.15</v>
      </c>
      <c r="Q14" s="15">
        <v>245388.86</v>
      </c>
      <c r="R14" s="15">
        <v>0</v>
      </c>
      <c r="S14" s="15">
        <v>0</v>
      </c>
      <c r="T14" s="2">
        <v>0</v>
      </c>
      <c r="U14" s="2" t="s">
        <v>37</v>
      </c>
    </row>
    <row r="15" spans="1:24" ht="27.6" x14ac:dyDescent="0.25">
      <c r="A15" s="1">
        <f t="shared" si="0"/>
        <v>14</v>
      </c>
      <c r="C15" s="8" t="s">
        <v>40</v>
      </c>
      <c r="F15" s="2" t="s">
        <v>41</v>
      </c>
      <c r="O15" s="15">
        <v>326327742.20999998</v>
      </c>
      <c r="P15" s="15">
        <v>86101.82</v>
      </c>
      <c r="Q15" s="15">
        <v>80639.03</v>
      </c>
      <c r="R15" s="15">
        <v>0</v>
      </c>
      <c r="S15" s="15">
        <v>0</v>
      </c>
      <c r="T15" s="2">
        <v>0</v>
      </c>
      <c r="U15" s="2" t="s">
        <v>42</v>
      </c>
      <c r="V15" s="2" t="s">
        <v>43</v>
      </c>
    </row>
    <row r="16" spans="1:24" s="35" customFormat="1" ht="27.6" x14ac:dyDescent="0.25">
      <c r="A16" s="31">
        <f t="shared" si="0"/>
        <v>15</v>
      </c>
      <c r="B16" s="32"/>
      <c r="C16" s="33" t="s">
        <v>179</v>
      </c>
      <c r="D16" s="32"/>
      <c r="E16" s="32"/>
      <c r="F16" s="32" t="s">
        <v>41</v>
      </c>
      <c r="G16" s="32"/>
      <c r="H16" s="32"/>
      <c r="I16" s="32"/>
      <c r="J16" s="32"/>
      <c r="K16" s="32"/>
      <c r="L16" s="32"/>
      <c r="M16" s="32"/>
      <c r="N16" s="32"/>
      <c r="O16" s="34">
        <v>20386439.48</v>
      </c>
      <c r="P16" s="34">
        <v>47838.41</v>
      </c>
      <c r="Q16" s="34">
        <v>0</v>
      </c>
      <c r="R16" s="34">
        <v>0</v>
      </c>
      <c r="S16" s="34">
        <v>0</v>
      </c>
      <c r="T16" s="32">
        <v>0</v>
      </c>
      <c r="U16" s="32" t="s">
        <v>42</v>
      </c>
      <c r="V16" s="32" t="s">
        <v>178</v>
      </c>
      <c r="W16" s="32"/>
      <c r="X16" s="32"/>
    </row>
    <row r="17" spans="1:24" s="35" customFormat="1" ht="27.6" x14ac:dyDescent="0.25">
      <c r="A17" s="31">
        <f t="shared" si="0"/>
        <v>16</v>
      </c>
      <c r="B17" s="32"/>
      <c r="C17" s="33" t="s">
        <v>180</v>
      </c>
      <c r="D17" s="32"/>
      <c r="E17" s="32"/>
      <c r="F17" s="32" t="s">
        <v>41</v>
      </c>
      <c r="G17" s="32"/>
      <c r="H17" s="32"/>
      <c r="I17" s="32"/>
      <c r="J17" s="32"/>
      <c r="K17" s="32"/>
      <c r="L17" s="32"/>
      <c r="M17" s="32"/>
      <c r="N17" s="32"/>
      <c r="O17" s="34">
        <v>274788607.94</v>
      </c>
      <c r="P17" s="34">
        <v>77712.070000000007</v>
      </c>
      <c r="Q17" s="34">
        <v>0</v>
      </c>
      <c r="R17" s="34">
        <v>0</v>
      </c>
      <c r="S17" s="34">
        <v>0</v>
      </c>
      <c r="T17" s="32">
        <v>0</v>
      </c>
      <c r="U17" s="32" t="s">
        <v>42</v>
      </c>
      <c r="V17" s="32" t="s">
        <v>43</v>
      </c>
      <c r="W17" s="32"/>
      <c r="X17" s="32"/>
    </row>
    <row r="18" spans="1:24" x14ac:dyDescent="0.25">
      <c r="A18" s="1">
        <f t="shared" si="0"/>
        <v>17</v>
      </c>
      <c r="B18" s="2" t="s">
        <v>20</v>
      </c>
      <c r="C18" s="8" t="s">
        <v>137</v>
      </c>
      <c r="E18" s="2" t="s">
        <v>54</v>
      </c>
      <c r="H18" s="2" t="s">
        <v>24</v>
      </c>
      <c r="I18" s="2" t="s">
        <v>138</v>
      </c>
      <c r="J18" s="2" t="s">
        <v>44</v>
      </c>
      <c r="O18" s="15">
        <v>110383099.8</v>
      </c>
      <c r="P18" s="15">
        <v>64366.62</v>
      </c>
      <c r="Q18" s="15">
        <v>27276.26</v>
      </c>
      <c r="R18" s="15">
        <v>11038.31</v>
      </c>
      <c r="S18" s="15">
        <v>42.62</v>
      </c>
      <c r="T18" s="2">
        <v>100000</v>
      </c>
      <c r="U18" s="2" t="s">
        <v>139</v>
      </c>
      <c r="X18" s="2" t="s">
        <v>140</v>
      </c>
    </row>
    <row r="19" spans="1:24" ht="41.4" x14ac:dyDescent="0.25">
      <c r="A19" s="1">
        <f t="shared" si="0"/>
        <v>18</v>
      </c>
      <c r="B19" s="2" t="s">
        <v>20</v>
      </c>
      <c r="C19" s="8" t="s">
        <v>129</v>
      </c>
      <c r="E19" s="2" t="s">
        <v>22</v>
      </c>
      <c r="F19" s="2" t="s">
        <v>55</v>
      </c>
      <c r="G19" s="2" t="s">
        <v>73</v>
      </c>
      <c r="H19" s="2" t="s">
        <v>24</v>
      </c>
      <c r="I19" s="2" t="s">
        <v>57</v>
      </c>
      <c r="J19" s="2" t="s">
        <v>58</v>
      </c>
      <c r="K19" s="2" t="s">
        <v>59</v>
      </c>
      <c r="L19" s="2" t="s">
        <v>60</v>
      </c>
      <c r="O19" s="15">
        <v>637437008.71000004</v>
      </c>
      <c r="P19" s="15">
        <v>96430.84</v>
      </c>
      <c r="Q19" s="15">
        <v>157514.12</v>
      </c>
      <c r="R19" s="15">
        <v>63743.7</v>
      </c>
      <c r="S19" s="15">
        <v>246.11</v>
      </c>
      <c r="T19" s="2">
        <v>100000</v>
      </c>
      <c r="U19" s="2" t="s">
        <v>130</v>
      </c>
      <c r="W19" s="2" t="s">
        <v>131</v>
      </c>
      <c r="X19" s="2" t="s">
        <v>132</v>
      </c>
    </row>
    <row r="20" spans="1:24" x14ac:dyDescent="0.25">
      <c r="A20" s="1">
        <f t="shared" si="0"/>
        <v>19</v>
      </c>
      <c r="C20" s="8" t="s">
        <v>31</v>
      </c>
      <c r="F20" s="2" t="s">
        <v>32</v>
      </c>
      <c r="O20" s="15">
        <v>320727938.18000001</v>
      </c>
      <c r="P20" s="15">
        <v>67630.84</v>
      </c>
      <c r="Q20" s="15">
        <v>79248.479999999996</v>
      </c>
      <c r="R20" s="15">
        <v>0</v>
      </c>
      <c r="S20" s="15">
        <v>0</v>
      </c>
      <c r="T20" s="2">
        <v>0</v>
      </c>
      <c r="U20" s="2" t="s">
        <v>33</v>
      </c>
    </row>
    <row r="21" spans="1:24" x14ac:dyDescent="0.25">
      <c r="A21" s="1">
        <f t="shared" si="0"/>
        <v>20</v>
      </c>
      <c r="C21" s="8" t="s">
        <v>92</v>
      </c>
      <c r="F21" s="2" t="s">
        <v>41</v>
      </c>
      <c r="O21" s="15">
        <v>146614272.38999999</v>
      </c>
      <c r="P21" s="15">
        <v>79430.559999999998</v>
      </c>
      <c r="Q21" s="15">
        <v>0</v>
      </c>
      <c r="R21" s="15">
        <v>0</v>
      </c>
      <c r="S21" s="15">
        <v>0</v>
      </c>
      <c r="T21" s="2">
        <v>0</v>
      </c>
      <c r="U21" s="2" t="s">
        <v>93</v>
      </c>
    </row>
    <row r="22" spans="1:24" x14ac:dyDescent="0.25">
      <c r="A22" s="1">
        <f t="shared" si="0"/>
        <v>21</v>
      </c>
      <c r="B22" s="2" t="s">
        <v>20</v>
      </c>
      <c r="C22" s="8" t="s">
        <v>124</v>
      </c>
      <c r="D22" s="2" t="s">
        <v>125</v>
      </c>
      <c r="E22" s="2" t="s">
        <v>54</v>
      </c>
      <c r="G22" s="2" t="s">
        <v>57</v>
      </c>
      <c r="H22" s="2" t="s">
        <v>24</v>
      </c>
      <c r="I22" s="2" t="s">
        <v>126</v>
      </c>
      <c r="J22" s="2" t="s">
        <v>58</v>
      </c>
      <c r="K22" s="2" t="s">
        <v>59</v>
      </c>
      <c r="L22" s="2" t="s">
        <v>60</v>
      </c>
      <c r="O22" s="15">
        <v>254245262.88</v>
      </c>
      <c r="P22" s="15">
        <v>61112.4</v>
      </c>
      <c r="Q22" s="15">
        <v>62825.37</v>
      </c>
      <c r="R22" s="15">
        <v>25424.53</v>
      </c>
      <c r="S22" s="15">
        <v>98.16</v>
      </c>
      <c r="T22" s="2">
        <v>100000</v>
      </c>
      <c r="U22" s="2" t="s">
        <v>127</v>
      </c>
      <c r="V22" s="2" t="s">
        <v>99</v>
      </c>
      <c r="X22" s="2" t="s">
        <v>128</v>
      </c>
    </row>
    <row r="23" spans="1:24" x14ac:dyDescent="0.25">
      <c r="A23" s="1">
        <f t="shared" si="0"/>
        <v>22</v>
      </c>
      <c r="B23" s="2" t="s">
        <v>20</v>
      </c>
      <c r="C23" s="8" t="s">
        <v>174</v>
      </c>
      <c r="E23" s="2" t="s">
        <v>54</v>
      </c>
      <c r="F23" s="2" t="s">
        <v>41</v>
      </c>
      <c r="G23" s="2" t="s">
        <v>138</v>
      </c>
      <c r="H23" s="2" t="s">
        <v>24</v>
      </c>
      <c r="I23" s="2" t="s">
        <v>175</v>
      </c>
      <c r="J23" s="2" t="s">
        <v>41</v>
      </c>
      <c r="K23" s="2" t="s">
        <v>165</v>
      </c>
      <c r="L23" s="2" t="s">
        <v>166</v>
      </c>
      <c r="O23" s="15">
        <v>209139630.34</v>
      </c>
      <c r="P23" s="15">
        <v>54478.32</v>
      </c>
      <c r="Q23" s="15">
        <v>51679.53</v>
      </c>
      <c r="R23" s="15">
        <v>20913.96</v>
      </c>
      <c r="S23" s="15">
        <v>80.75</v>
      </c>
      <c r="T23" s="2">
        <v>100000</v>
      </c>
      <c r="U23" s="2" t="s">
        <v>176</v>
      </c>
      <c r="X23" s="2" t="s">
        <v>177</v>
      </c>
    </row>
    <row r="24" spans="1:24" s="5" customFormat="1" ht="97.2" customHeight="1" x14ac:dyDescent="0.25">
      <c r="A24" s="1">
        <f t="shared" si="0"/>
        <v>23</v>
      </c>
      <c r="B24" s="4"/>
      <c r="C24" s="9" t="s">
        <v>186</v>
      </c>
      <c r="D24" s="4"/>
      <c r="E24" s="4" t="s">
        <v>54</v>
      </c>
      <c r="F24" s="4" t="s">
        <v>185</v>
      </c>
      <c r="G24" s="4" t="s">
        <v>56</v>
      </c>
      <c r="H24" s="4" t="s">
        <v>24</v>
      </c>
      <c r="I24" s="4">
        <v>1996</v>
      </c>
      <c r="J24" s="4" t="s">
        <v>58</v>
      </c>
      <c r="K24" s="4" t="s">
        <v>59</v>
      </c>
      <c r="L24" s="4" t="s">
        <v>60</v>
      </c>
      <c r="M24" s="4"/>
      <c r="N24" s="4"/>
      <c r="O24" s="16">
        <v>1777372411.75</v>
      </c>
      <c r="P24" s="16">
        <v>199132.72</v>
      </c>
      <c r="Q24" s="16">
        <v>439198.29</v>
      </c>
      <c r="R24" s="16">
        <v>177737.24</v>
      </c>
      <c r="S24" s="16">
        <v>686.24</v>
      </c>
      <c r="T24" s="4">
        <v>100000</v>
      </c>
      <c r="U24" s="4" t="s">
        <v>61</v>
      </c>
      <c r="V24" s="4" t="s">
        <v>187</v>
      </c>
      <c r="W24" s="4" t="s">
        <v>188</v>
      </c>
      <c r="X24" s="4" t="s">
        <v>184</v>
      </c>
    </row>
    <row r="25" spans="1:24" s="7" customFormat="1" ht="110.4" x14ac:dyDescent="0.25">
      <c r="A25" s="1">
        <f t="shared" si="0"/>
        <v>24</v>
      </c>
      <c r="B25" s="6" t="s">
        <v>20</v>
      </c>
      <c r="C25" s="10" t="s">
        <v>182</v>
      </c>
      <c r="D25" s="6"/>
      <c r="E25" s="6" t="s">
        <v>54</v>
      </c>
      <c r="F25" s="6"/>
      <c r="G25" s="6">
        <v>1998</v>
      </c>
      <c r="H25" s="6" t="s">
        <v>24</v>
      </c>
      <c r="I25" s="6">
        <v>1998</v>
      </c>
      <c r="J25" s="6" t="s">
        <v>58</v>
      </c>
      <c r="K25" s="6" t="s">
        <v>59</v>
      </c>
      <c r="L25" s="4" t="s">
        <v>60</v>
      </c>
      <c r="M25" s="4"/>
      <c r="N25" s="4"/>
      <c r="O25" s="17"/>
      <c r="P25" s="17"/>
      <c r="Q25" s="17"/>
      <c r="R25" s="17"/>
      <c r="S25" s="17"/>
      <c r="T25" s="6"/>
      <c r="U25" s="6" t="s">
        <v>183</v>
      </c>
      <c r="V25" s="6" t="s">
        <v>190</v>
      </c>
      <c r="W25" s="6" t="s">
        <v>189</v>
      </c>
      <c r="X25" s="6" t="s">
        <v>181</v>
      </c>
    </row>
    <row r="26" spans="1:24" x14ac:dyDescent="0.25">
      <c r="A26" s="1">
        <f t="shared" si="0"/>
        <v>25</v>
      </c>
      <c r="B26" s="2" t="s">
        <v>20</v>
      </c>
      <c r="C26" s="8" t="s">
        <v>21</v>
      </c>
      <c r="E26" s="2" t="s">
        <v>22</v>
      </c>
      <c r="G26" s="2" t="s">
        <v>23</v>
      </c>
      <c r="H26" s="2" t="s">
        <v>24</v>
      </c>
      <c r="I26" s="2" t="s">
        <v>25</v>
      </c>
      <c r="J26" s="2" t="s">
        <v>26</v>
      </c>
      <c r="K26" s="2" t="s">
        <v>27</v>
      </c>
      <c r="L26" s="2" t="s">
        <v>28</v>
      </c>
      <c r="O26" s="15">
        <v>3575592282.6300001</v>
      </c>
      <c r="P26" s="15">
        <v>242625.35</v>
      </c>
      <c r="Q26" s="15">
        <v>883548.09</v>
      </c>
      <c r="R26" s="15">
        <v>357559.23</v>
      </c>
      <c r="S26" s="15">
        <v>1380.54</v>
      </c>
      <c r="T26" s="2">
        <v>100000</v>
      </c>
      <c r="U26" s="2" t="s">
        <v>29</v>
      </c>
      <c r="X26" s="2" t="s">
        <v>30</v>
      </c>
    </row>
    <row r="27" spans="1:24" ht="41.4" x14ac:dyDescent="0.25">
      <c r="A27" s="1">
        <f t="shared" si="0"/>
        <v>26</v>
      </c>
      <c r="B27" s="2" t="s">
        <v>20</v>
      </c>
      <c r="C27" s="8" t="s">
        <v>141</v>
      </c>
      <c r="D27" s="2" t="s">
        <v>142</v>
      </c>
      <c r="E27" s="2" t="s">
        <v>22</v>
      </c>
      <c r="F27" s="2" t="s">
        <v>74</v>
      </c>
      <c r="G27" s="2" t="s">
        <v>138</v>
      </c>
      <c r="H27" s="2" t="s">
        <v>143</v>
      </c>
      <c r="I27" s="2" t="s">
        <v>126</v>
      </c>
      <c r="J27" s="2" t="s">
        <v>74</v>
      </c>
      <c r="K27" s="2" t="s">
        <v>144</v>
      </c>
      <c r="L27" s="2" t="s">
        <v>145</v>
      </c>
      <c r="O27" s="15">
        <v>714214644.75</v>
      </c>
      <c r="P27" s="15">
        <v>161389.91</v>
      </c>
      <c r="Q27" s="15">
        <v>176486.28</v>
      </c>
      <c r="R27" s="15">
        <v>71421.460000000006</v>
      </c>
      <c r="S27" s="15">
        <v>275.76</v>
      </c>
      <c r="T27" s="2">
        <v>100000</v>
      </c>
      <c r="U27" s="2" t="s">
        <v>146</v>
      </c>
      <c r="V27" s="2" t="s">
        <v>147</v>
      </c>
      <c r="W27" s="2" t="s">
        <v>148</v>
      </c>
      <c r="X27" s="2" t="s">
        <v>149</v>
      </c>
    </row>
    <row r="28" spans="1:24" ht="41.4" x14ac:dyDescent="0.25">
      <c r="A28" s="1">
        <f t="shared" si="0"/>
        <v>27</v>
      </c>
      <c r="B28" s="2" t="s">
        <v>20</v>
      </c>
      <c r="C28" s="8" t="s">
        <v>150</v>
      </c>
      <c r="D28" s="2" t="s">
        <v>151</v>
      </c>
      <c r="E28" s="2" t="s">
        <v>22</v>
      </c>
      <c r="F28" s="2" t="s">
        <v>74</v>
      </c>
      <c r="G28" s="2" t="s">
        <v>138</v>
      </c>
      <c r="H28" s="2" t="s">
        <v>143</v>
      </c>
      <c r="I28" s="2" t="s">
        <v>126</v>
      </c>
      <c r="J28" s="2" t="s">
        <v>74</v>
      </c>
      <c r="K28" s="2" t="s">
        <v>144</v>
      </c>
      <c r="L28" s="2" t="s">
        <v>145</v>
      </c>
      <c r="O28" s="15">
        <v>117046065.3</v>
      </c>
      <c r="P28" s="15">
        <v>49755.46</v>
      </c>
      <c r="Q28" s="15">
        <v>28922.71</v>
      </c>
      <c r="R28" s="15">
        <v>11704.61</v>
      </c>
      <c r="S28" s="15">
        <v>45.19</v>
      </c>
      <c r="T28" s="2">
        <v>100000</v>
      </c>
      <c r="U28" s="2" t="s">
        <v>152</v>
      </c>
      <c r="V28" s="2" t="s">
        <v>147</v>
      </c>
      <c r="W28" s="2" t="s">
        <v>148</v>
      </c>
      <c r="X28" s="2" t="s">
        <v>149</v>
      </c>
    </row>
    <row r="29" spans="1:24" ht="41.4" x14ac:dyDescent="0.25">
      <c r="A29" s="1">
        <f t="shared" si="0"/>
        <v>28</v>
      </c>
      <c r="B29" s="2" t="s">
        <v>20</v>
      </c>
      <c r="C29" s="8" t="s">
        <v>153</v>
      </c>
      <c r="D29" s="2" t="s">
        <v>154</v>
      </c>
      <c r="E29" s="2" t="s">
        <v>22</v>
      </c>
      <c r="F29" s="2" t="s">
        <v>74</v>
      </c>
      <c r="G29" s="2" t="s">
        <v>138</v>
      </c>
      <c r="H29" s="2" t="s">
        <v>143</v>
      </c>
      <c r="I29" s="2" t="s">
        <v>126</v>
      </c>
      <c r="J29" s="2" t="s">
        <v>74</v>
      </c>
      <c r="K29" s="2" t="s">
        <v>144</v>
      </c>
      <c r="L29" s="2" t="s">
        <v>145</v>
      </c>
      <c r="O29" s="15">
        <v>44294407.170000002</v>
      </c>
      <c r="P29" s="15">
        <v>37355.160000000003</v>
      </c>
      <c r="Q29" s="15">
        <v>10945.39</v>
      </c>
      <c r="R29" s="15">
        <v>4429.4399999999996</v>
      </c>
      <c r="S29" s="15">
        <v>17.100000000000001</v>
      </c>
      <c r="T29" s="2">
        <v>100000</v>
      </c>
      <c r="U29" s="2" t="s">
        <v>155</v>
      </c>
      <c r="V29" s="2" t="s">
        <v>147</v>
      </c>
      <c r="W29" s="2" t="s">
        <v>148</v>
      </c>
      <c r="X29" s="2" t="s">
        <v>149</v>
      </c>
    </row>
    <row r="30" spans="1:24" ht="41.4" x14ac:dyDescent="0.25">
      <c r="A30" s="1">
        <f t="shared" si="0"/>
        <v>29</v>
      </c>
      <c r="B30" s="2" t="s">
        <v>20</v>
      </c>
      <c r="C30" s="8" t="s">
        <v>156</v>
      </c>
      <c r="D30" s="2" t="s">
        <v>157</v>
      </c>
      <c r="E30" s="2" t="s">
        <v>22</v>
      </c>
      <c r="F30" s="2" t="s">
        <v>74</v>
      </c>
      <c r="G30" s="2" t="s">
        <v>138</v>
      </c>
      <c r="H30" s="2" t="s">
        <v>143</v>
      </c>
      <c r="I30" s="2" t="s">
        <v>126</v>
      </c>
      <c r="J30" s="2" t="s">
        <v>74</v>
      </c>
      <c r="K30" s="2" t="s">
        <v>144</v>
      </c>
      <c r="L30" s="2" t="s">
        <v>145</v>
      </c>
      <c r="O30" s="15">
        <v>40707569.640000001</v>
      </c>
      <c r="P30" s="15">
        <v>29968.39</v>
      </c>
      <c r="Q30" s="15">
        <v>10059.06</v>
      </c>
      <c r="R30" s="15">
        <v>4070.76</v>
      </c>
      <c r="S30" s="15">
        <v>15.72</v>
      </c>
      <c r="T30" s="2">
        <v>100000</v>
      </c>
      <c r="U30" s="2" t="s">
        <v>158</v>
      </c>
      <c r="V30" s="2" t="s">
        <v>147</v>
      </c>
      <c r="W30" s="2" t="s">
        <v>148</v>
      </c>
      <c r="X30" s="2" t="s">
        <v>149</v>
      </c>
    </row>
    <row r="31" spans="1:24" x14ac:dyDescent="0.25">
      <c r="A31" s="1">
        <f t="shared" si="0"/>
        <v>30</v>
      </c>
      <c r="C31" s="8" t="s">
        <v>192</v>
      </c>
      <c r="E31" s="2" t="s">
        <v>22</v>
      </c>
      <c r="F31" s="2" t="s">
        <v>44</v>
      </c>
      <c r="O31" s="15">
        <v>554636542.75</v>
      </c>
      <c r="P31" s="15">
        <v>87677.04</v>
      </c>
      <c r="Q31" s="15">
        <v>136794.51999999999</v>
      </c>
      <c r="R31" s="15">
        <v>0</v>
      </c>
      <c r="S31" s="15">
        <v>213.74</v>
      </c>
      <c r="T31" s="2">
        <v>0</v>
      </c>
      <c r="U31" s="2" t="s">
        <v>47</v>
      </c>
      <c r="V31" s="2" t="s">
        <v>48</v>
      </c>
    </row>
    <row r="32" spans="1:24" x14ac:dyDescent="0.25">
      <c r="A32" s="1">
        <f t="shared" si="0"/>
        <v>31</v>
      </c>
      <c r="C32" s="8" t="s">
        <v>193</v>
      </c>
      <c r="E32" s="2" t="s">
        <v>22</v>
      </c>
      <c r="F32" s="2" t="s">
        <v>44</v>
      </c>
      <c r="O32" s="15">
        <v>1282362145.96</v>
      </c>
      <c r="P32" s="15">
        <v>140535.12</v>
      </c>
      <c r="Q32" s="15">
        <v>321235.71999999997</v>
      </c>
      <c r="R32" s="15">
        <v>0</v>
      </c>
      <c r="S32" s="15">
        <v>501.93</v>
      </c>
      <c r="T32" s="2">
        <v>0</v>
      </c>
      <c r="U32" s="2" t="s">
        <v>49</v>
      </c>
      <c r="V32" s="2" t="s">
        <v>50</v>
      </c>
    </row>
    <row r="33" spans="1:24" x14ac:dyDescent="0.25">
      <c r="A33" s="1">
        <f t="shared" si="0"/>
        <v>32</v>
      </c>
      <c r="C33" s="8" t="s">
        <v>194</v>
      </c>
      <c r="E33" s="2" t="s">
        <v>22</v>
      </c>
      <c r="F33" s="2" t="s">
        <v>44</v>
      </c>
      <c r="O33" s="15">
        <v>1883858169.0599999</v>
      </c>
      <c r="P33" s="15">
        <v>197107.6</v>
      </c>
      <c r="Q33" s="15">
        <v>465268.04</v>
      </c>
      <c r="R33" s="15">
        <v>0</v>
      </c>
      <c r="S33" s="15">
        <v>726.98</v>
      </c>
      <c r="T33" s="2">
        <v>0</v>
      </c>
      <c r="U33" s="2" t="s">
        <v>51</v>
      </c>
      <c r="V33" s="2" t="s">
        <v>52</v>
      </c>
    </row>
    <row r="34" spans="1:24" x14ac:dyDescent="0.25">
      <c r="A34" s="1">
        <f t="shared" si="0"/>
        <v>33</v>
      </c>
      <c r="C34" s="8" t="s">
        <v>195</v>
      </c>
      <c r="E34" s="2" t="s">
        <v>22</v>
      </c>
      <c r="F34" s="2" t="s">
        <v>44</v>
      </c>
      <c r="O34" s="15">
        <v>2238402485.52</v>
      </c>
      <c r="P34" s="15">
        <v>246012.59</v>
      </c>
      <c r="Q34" s="15">
        <v>552822.17000000004</v>
      </c>
      <c r="R34" s="15">
        <v>0</v>
      </c>
      <c r="S34" s="15">
        <v>0</v>
      </c>
      <c r="T34" s="2">
        <v>0</v>
      </c>
      <c r="U34" s="2" t="s">
        <v>53</v>
      </c>
      <c r="V34" s="2" t="s">
        <v>52</v>
      </c>
    </row>
    <row r="35" spans="1:24" x14ac:dyDescent="0.25">
      <c r="A35" s="1">
        <f t="shared" si="0"/>
        <v>34</v>
      </c>
      <c r="C35" s="8" t="s">
        <v>196</v>
      </c>
      <c r="E35" s="2" t="s">
        <v>22</v>
      </c>
      <c r="F35" s="2" t="s">
        <v>44</v>
      </c>
      <c r="O35" s="15">
        <v>136534876.44</v>
      </c>
      <c r="P35" s="15">
        <v>41689.519999999997</v>
      </c>
      <c r="Q35" s="15">
        <v>33720.400000000001</v>
      </c>
      <c r="R35" s="15">
        <v>0</v>
      </c>
      <c r="S35" s="15">
        <v>0</v>
      </c>
      <c r="T35" s="2">
        <v>0</v>
      </c>
      <c r="U35" s="2" t="s">
        <v>45</v>
      </c>
      <c r="V35" s="2" t="s">
        <v>46</v>
      </c>
    </row>
    <row r="36" spans="1:24" x14ac:dyDescent="0.25">
      <c r="A36" s="1">
        <f t="shared" si="0"/>
        <v>35</v>
      </c>
      <c r="C36" s="8" t="s">
        <v>88</v>
      </c>
      <c r="E36" s="2" t="s">
        <v>22</v>
      </c>
      <c r="F36" s="2" t="s">
        <v>41</v>
      </c>
      <c r="O36" s="15">
        <v>1804066570.6800001</v>
      </c>
      <c r="P36" s="15">
        <v>217689</v>
      </c>
      <c r="Q36" s="15">
        <v>0</v>
      </c>
      <c r="R36" s="15">
        <v>0</v>
      </c>
      <c r="S36" s="15">
        <v>0</v>
      </c>
      <c r="T36" s="2">
        <v>0</v>
      </c>
      <c r="U36" s="2" t="s">
        <v>89</v>
      </c>
    </row>
    <row r="37" spans="1:24" x14ac:dyDescent="0.25">
      <c r="A37" s="1">
        <f t="shared" si="0"/>
        <v>36</v>
      </c>
      <c r="B37" s="2" t="s">
        <v>20</v>
      </c>
      <c r="C37" s="8" t="s">
        <v>101</v>
      </c>
      <c r="E37" s="2" t="s">
        <v>54</v>
      </c>
      <c r="G37" s="2" t="s">
        <v>23</v>
      </c>
      <c r="H37" s="2" t="s">
        <v>24</v>
      </c>
      <c r="I37" s="2" t="s">
        <v>25</v>
      </c>
      <c r="J37" s="2" t="s">
        <v>58</v>
      </c>
      <c r="K37" s="2" t="s">
        <v>59</v>
      </c>
      <c r="L37" s="2" t="s">
        <v>60</v>
      </c>
      <c r="O37" s="15">
        <v>64794253.619999997</v>
      </c>
      <c r="P37" s="15">
        <v>33153.79</v>
      </c>
      <c r="Q37" s="15">
        <v>16011.01</v>
      </c>
      <c r="R37" s="15">
        <v>6479.43</v>
      </c>
      <c r="S37" s="15">
        <v>25.02</v>
      </c>
      <c r="T37" s="2">
        <v>100000</v>
      </c>
      <c r="U37" s="2" t="s">
        <v>102</v>
      </c>
      <c r="X37" s="2" t="s">
        <v>103</v>
      </c>
    </row>
    <row r="38" spans="1:24" x14ac:dyDescent="0.25">
      <c r="A38" s="1">
        <f t="shared" si="0"/>
        <v>37</v>
      </c>
      <c r="C38" s="8" t="s">
        <v>34</v>
      </c>
      <c r="F38" s="2" t="s">
        <v>32</v>
      </c>
      <c r="O38" s="15">
        <v>303616534.57999998</v>
      </c>
      <c r="P38" s="15">
        <v>66590.11</v>
      </c>
      <c r="Q38" s="15">
        <v>75017.36</v>
      </c>
      <c r="R38" s="15">
        <v>0</v>
      </c>
      <c r="S38" s="15">
        <v>0</v>
      </c>
      <c r="T38" s="2">
        <v>0</v>
      </c>
      <c r="U38" s="2" t="s">
        <v>35</v>
      </c>
    </row>
    <row r="39" spans="1:24" x14ac:dyDescent="0.25">
      <c r="A39" s="1">
        <f>+old!A2+1</f>
        <v>39</v>
      </c>
      <c r="B39" s="2" t="s">
        <v>20</v>
      </c>
      <c r="C39" s="8" t="s">
        <v>169</v>
      </c>
      <c r="E39" s="2" t="s">
        <v>54</v>
      </c>
      <c r="F39" s="2" t="s">
        <v>55</v>
      </c>
      <c r="G39" s="2" t="s">
        <v>73</v>
      </c>
      <c r="H39" s="2" t="s">
        <v>24</v>
      </c>
      <c r="I39" s="2" t="s">
        <v>23</v>
      </c>
      <c r="J39" s="2" t="s">
        <v>74</v>
      </c>
      <c r="K39" s="2" t="s">
        <v>170</v>
      </c>
      <c r="L39" s="2" t="s">
        <v>171</v>
      </c>
      <c r="O39" s="15">
        <v>2670224533.6900001</v>
      </c>
      <c r="P39" s="15">
        <v>296545.55</v>
      </c>
      <c r="Q39" s="15">
        <v>659826.85</v>
      </c>
      <c r="R39" s="15">
        <v>267022.45</v>
      </c>
      <c r="S39" s="15">
        <v>1030.98</v>
      </c>
      <c r="T39" s="2">
        <v>200000</v>
      </c>
      <c r="U39" s="2" t="s">
        <v>172</v>
      </c>
      <c r="X39" s="2" t="s">
        <v>173</v>
      </c>
    </row>
    <row r="40" spans="1:24" x14ac:dyDescent="0.25">
      <c r="A40" s="1">
        <f>+A39+1</f>
        <v>40</v>
      </c>
      <c r="C40" s="8" t="s">
        <v>65</v>
      </c>
      <c r="O40" s="15">
        <v>2306124713.5500002</v>
      </c>
      <c r="P40" s="15">
        <v>202512.26</v>
      </c>
      <c r="Q40" s="15">
        <v>0</v>
      </c>
      <c r="R40" s="15">
        <v>0</v>
      </c>
      <c r="S40" s="15">
        <v>0</v>
      </c>
      <c r="T40" s="2">
        <v>0</v>
      </c>
      <c r="U40" s="2" t="s">
        <v>66</v>
      </c>
      <c r="V40" s="2" t="s">
        <v>67</v>
      </c>
    </row>
    <row r="41" spans="1:24" x14ac:dyDescent="0.25">
      <c r="A41" s="1">
        <f>+A40+1</f>
        <v>41</v>
      </c>
      <c r="C41" s="8" t="s">
        <v>62</v>
      </c>
      <c r="O41" s="15">
        <v>3166147225.54</v>
      </c>
      <c r="P41" s="15">
        <v>245923.09</v>
      </c>
      <c r="Q41" s="15">
        <v>0</v>
      </c>
      <c r="R41" s="15">
        <v>0</v>
      </c>
      <c r="S41" s="15">
        <v>0</v>
      </c>
      <c r="T41" s="2">
        <v>0</v>
      </c>
      <c r="U41" s="2" t="s">
        <v>63</v>
      </c>
      <c r="V41" s="2" t="s">
        <v>64</v>
      </c>
    </row>
    <row r="42" spans="1:24" ht="55.2" x14ac:dyDescent="0.25">
      <c r="A42" s="1">
        <f>+A41+1</f>
        <v>42</v>
      </c>
      <c r="B42" s="2" t="s">
        <v>20</v>
      </c>
      <c r="C42" s="8" t="s">
        <v>83</v>
      </c>
      <c r="E42" s="2" t="s">
        <v>22</v>
      </c>
      <c r="F42" s="2" t="s">
        <v>55</v>
      </c>
      <c r="G42" s="2" t="s">
        <v>56</v>
      </c>
      <c r="H42" s="2" t="s">
        <v>24</v>
      </c>
      <c r="I42" s="2" t="s">
        <v>84</v>
      </c>
      <c r="J42" s="2" t="s">
        <v>58</v>
      </c>
      <c r="K42" s="2" t="s">
        <v>59</v>
      </c>
      <c r="L42" s="2" t="s">
        <v>60</v>
      </c>
      <c r="O42" s="15">
        <v>622132870.12</v>
      </c>
      <c r="P42" s="15">
        <v>112245.55</v>
      </c>
      <c r="Q42" s="15">
        <v>153732.38</v>
      </c>
      <c r="R42" s="15">
        <v>62213.29</v>
      </c>
      <c r="S42" s="15">
        <v>240.21</v>
      </c>
      <c r="T42" s="2">
        <v>200000</v>
      </c>
      <c r="U42" s="2" t="s">
        <v>85</v>
      </c>
      <c r="W42" s="2" t="s">
        <v>86</v>
      </c>
      <c r="X42" s="2" t="s">
        <v>87</v>
      </c>
    </row>
    <row r="43" spans="1:24" s="48" customFormat="1" ht="55.8" customHeight="1" x14ac:dyDescent="0.3">
      <c r="A43" s="42">
        <f>+A42+1</f>
        <v>43</v>
      </c>
      <c r="B43" s="43" t="s">
        <v>70</v>
      </c>
      <c r="C43" s="44" t="s">
        <v>71</v>
      </c>
      <c r="D43" s="43"/>
      <c r="E43" s="43" t="s">
        <v>54</v>
      </c>
      <c r="F43" s="43" t="s">
        <v>55</v>
      </c>
      <c r="G43" s="43" t="s">
        <v>72</v>
      </c>
      <c r="H43" s="43" t="s">
        <v>24</v>
      </c>
      <c r="I43" s="43" t="s">
        <v>73</v>
      </c>
      <c r="J43" s="43" t="s">
        <v>74</v>
      </c>
      <c r="K43" s="43" t="s">
        <v>75</v>
      </c>
      <c r="L43" s="43" t="s">
        <v>76</v>
      </c>
      <c r="M43" s="49"/>
      <c r="N43" s="49"/>
      <c r="O43" s="50">
        <v>2282997760.5999999</v>
      </c>
      <c r="P43" s="50">
        <v>200185.66</v>
      </c>
      <c r="Q43" s="50">
        <v>564141.03</v>
      </c>
      <c r="R43" s="45">
        <v>228299.78</v>
      </c>
      <c r="S43" s="50">
        <v>881.47</v>
      </c>
      <c r="T43" s="43">
        <v>100000</v>
      </c>
      <c r="U43" s="43" t="s">
        <v>77</v>
      </c>
      <c r="V43" s="46" t="s">
        <v>235</v>
      </c>
      <c r="W43" s="47" t="s">
        <v>234</v>
      </c>
      <c r="X43" s="43" t="s">
        <v>78</v>
      </c>
    </row>
    <row r="44" spans="1:24" s="48" customFormat="1" ht="55.8" customHeight="1" x14ac:dyDescent="0.3">
      <c r="A44" s="42"/>
      <c r="B44" s="43" t="s">
        <v>236</v>
      </c>
      <c r="C44" s="44" t="s">
        <v>231</v>
      </c>
      <c r="D44" s="43" t="s">
        <v>227</v>
      </c>
      <c r="E44" s="43"/>
      <c r="F44" s="43" t="s">
        <v>202</v>
      </c>
      <c r="G44" s="43">
        <v>1995</v>
      </c>
      <c r="H44" s="43" t="s">
        <v>225</v>
      </c>
      <c r="I44" s="43"/>
      <c r="J44" s="43" t="s">
        <v>44</v>
      </c>
      <c r="K44" s="43" t="s">
        <v>198</v>
      </c>
      <c r="L44" s="43" t="s">
        <v>197</v>
      </c>
      <c r="M44" s="43"/>
      <c r="N44" s="43"/>
      <c r="O44" s="45"/>
      <c r="P44" s="45"/>
      <c r="Q44" s="45"/>
      <c r="R44" s="45"/>
      <c r="S44" s="45"/>
      <c r="T44" s="43"/>
      <c r="U44" s="43" t="s">
        <v>223</v>
      </c>
      <c r="V44" s="53" t="s">
        <v>224</v>
      </c>
      <c r="W44" s="47" t="s">
        <v>226</v>
      </c>
      <c r="X44" s="43" t="s">
        <v>222</v>
      </c>
    </row>
    <row r="45" spans="1:24" s="48" customFormat="1" ht="55.8" customHeight="1" x14ac:dyDescent="0.3">
      <c r="A45" s="42"/>
      <c r="B45" s="43"/>
      <c r="C45" s="44" t="s">
        <v>232</v>
      </c>
      <c r="D45" s="43"/>
      <c r="E45" s="43"/>
      <c r="F45" s="43" t="s">
        <v>202</v>
      </c>
      <c r="G45" s="43">
        <v>1995</v>
      </c>
      <c r="H45" s="43"/>
      <c r="I45" s="43"/>
      <c r="J45" s="43" t="s">
        <v>44</v>
      </c>
      <c r="K45" s="43" t="s">
        <v>198</v>
      </c>
      <c r="L45" s="43" t="s">
        <v>197</v>
      </c>
      <c r="M45" s="49">
        <v>2285820662.4400001</v>
      </c>
      <c r="N45" s="49">
        <v>211662.16081299999</v>
      </c>
      <c r="O45" s="51"/>
      <c r="P45" s="51"/>
      <c r="Q45" s="51"/>
      <c r="R45" s="45"/>
      <c r="S45" s="51"/>
      <c r="T45" s="43"/>
      <c r="U45" s="43" t="s">
        <v>233</v>
      </c>
      <c r="V45" s="46"/>
      <c r="W45" s="47"/>
      <c r="X45" s="43"/>
    </row>
    <row r="46" spans="1:24" s="48" customFormat="1" ht="55.8" customHeight="1" x14ac:dyDescent="0.3">
      <c r="A46" s="42"/>
      <c r="B46" s="43"/>
      <c r="C46" s="44" t="s">
        <v>228</v>
      </c>
      <c r="D46" s="43"/>
      <c r="E46" s="43"/>
      <c r="F46" s="43" t="s">
        <v>202</v>
      </c>
      <c r="G46" s="43">
        <v>1995</v>
      </c>
      <c r="H46" s="43"/>
      <c r="I46" s="43"/>
      <c r="J46" s="43"/>
      <c r="K46" s="43"/>
      <c r="L46" s="43"/>
      <c r="M46" s="49">
        <v>734087486.37899995</v>
      </c>
      <c r="N46" s="49">
        <v>267954.56299200002</v>
      </c>
      <c r="O46" s="50">
        <v>734087486.38</v>
      </c>
      <c r="P46" s="50">
        <v>267.95456299</v>
      </c>
      <c r="Q46" s="50">
        <v>181396.24276487</v>
      </c>
      <c r="R46" s="45"/>
      <c r="S46" s="50">
        <v>283.4316359</v>
      </c>
      <c r="T46" s="43"/>
      <c r="U46" s="43" t="s">
        <v>223</v>
      </c>
      <c r="V46" s="46"/>
      <c r="W46" s="47"/>
      <c r="X46" s="43"/>
    </row>
    <row r="47" spans="1:24" s="48" customFormat="1" ht="55.8" customHeight="1" x14ac:dyDescent="0.3">
      <c r="A47" s="42"/>
      <c r="B47" s="43"/>
      <c r="C47" s="44" t="s">
        <v>229</v>
      </c>
      <c r="D47" s="43"/>
      <c r="E47" s="43"/>
      <c r="F47" s="43" t="s">
        <v>202</v>
      </c>
      <c r="G47" s="43">
        <v>1995</v>
      </c>
      <c r="H47" s="43"/>
      <c r="I47" s="43"/>
      <c r="J47" s="43"/>
      <c r="K47" s="43"/>
      <c r="L47" s="43"/>
      <c r="M47" s="49">
        <v>25999521.747400001</v>
      </c>
      <c r="N47" s="49">
        <v>19893.2923696</v>
      </c>
      <c r="O47" s="50">
        <v>259995217.5</v>
      </c>
      <c r="P47" s="50">
        <v>19.893292370000001</v>
      </c>
      <c r="Q47" s="50">
        <v>6424.59604089</v>
      </c>
      <c r="R47" s="45"/>
      <c r="S47" s="50">
        <v>10.03843155</v>
      </c>
      <c r="T47" s="43"/>
      <c r="U47" s="43" t="s">
        <v>223</v>
      </c>
      <c r="V47" s="46"/>
      <c r="W47" s="47"/>
      <c r="X47" s="43"/>
    </row>
    <row r="48" spans="1:24" s="48" customFormat="1" ht="55.8" customHeight="1" x14ac:dyDescent="0.3">
      <c r="A48" s="42"/>
      <c r="B48" s="43"/>
      <c r="C48" s="44" t="s">
        <v>230</v>
      </c>
      <c r="D48" s="43"/>
      <c r="E48" s="43"/>
      <c r="F48" s="43" t="s">
        <v>202</v>
      </c>
      <c r="G48" s="43">
        <v>1995</v>
      </c>
      <c r="H48" s="43"/>
      <c r="I48" s="43"/>
      <c r="J48" s="43"/>
      <c r="K48" s="43"/>
      <c r="L48" s="43"/>
      <c r="M48" s="49">
        <v>284385840.02399999</v>
      </c>
      <c r="N48" s="49">
        <v>98347.398146899999</v>
      </c>
      <c r="O48" s="50">
        <v>284385840.01999998</v>
      </c>
      <c r="P48" s="50">
        <v>98.347398150000004</v>
      </c>
      <c r="Q48" s="50">
        <v>70272.990390179999</v>
      </c>
      <c r="R48" s="45"/>
      <c r="S48" s="50">
        <v>109.80155004</v>
      </c>
      <c r="T48" s="43"/>
      <c r="U48" s="43" t="s">
        <v>223</v>
      </c>
      <c r="V48" s="46"/>
      <c r="W48" s="47"/>
      <c r="X48" s="43"/>
    </row>
    <row r="49" spans="1:24" s="48" customFormat="1" ht="55.8" customHeight="1" x14ac:dyDescent="0.3">
      <c r="A49" s="42">
        <f>+A43+1</f>
        <v>44</v>
      </c>
      <c r="B49" s="43"/>
      <c r="C49" s="44" t="s">
        <v>81</v>
      </c>
      <c r="D49" s="43"/>
      <c r="E49" s="43"/>
      <c r="F49" s="43" t="s">
        <v>44</v>
      </c>
      <c r="G49" s="43"/>
      <c r="H49" s="43"/>
      <c r="I49" s="43"/>
      <c r="J49" s="43"/>
      <c r="K49" s="43"/>
      <c r="L49" s="43"/>
      <c r="M49" s="49"/>
      <c r="N49" s="49"/>
      <c r="O49" s="50">
        <v>312335783.63</v>
      </c>
      <c r="P49" s="50">
        <v>125612.82</v>
      </c>
      <c r="Q49" s="50">
        <v>0</v>
      </c>
      <c r="R49" s="45">
        <v>0</v>
      </c>
      <c r="S49" s="50">
        <v>0</v>
      </c>
      <c r="T49" s="43">
        <v>0</v>
      </c>
      <c r="U49" s="43" t="s">
        <v>82</v>
      </c>
      <c r="V49" s="46"/>
      <c r="W49" s="47" t="s">
        <v>234</v>
      </c>
      <c r="X49" s="43"/>
    </row>
    <row r="50" spans="1:24" s="23" customFormat="1" ht="41.4" customHeight="1" x14ac:dyDescent="0.25">
      <c r="A50" s="19">
        <v>45</v>
      </c>
      <c r="B50" s="20" t="s">
        <v>20</v>
      </c>
      <c r="C50" s="21" t="s">
        <v>68</v>
      </c>
      <c r="D50" s="20" t="s">
        <v>207</v>
      </c>
      <c r="E50" s="20">
        <v>1</v>
      </c>
      <c r="F50" s="20" t="s">
        <v>202</v>
      </c>
      <c r="G50" s="20"/>
      <c r="H50" s="20" t="s">
        <v>225</v>
      </c>
      <c r="I50" s="20">
        <v>2006</v>
      </c>
      <c r="J50" s="20" t="s">
        <v>200</v>
      </c>
      <c r="K50" s="20" t="s">
        <v>198</v>
      </c>
      <c r="L50" s="20" t="s">
        <v>197</v>
      </c>
      <c r="M50" s="24">
        <v>270088712.23799998</v>
      </c>
      <c r="N50" s="24">
        <v>63414.456457699998</v>
      </c>
      <c r="O50" s="22">
        <v>270088712.24000001</v>
      </c>
      <c r="P50" s="22">
        <v>63414.46</v>
      </c>
      <c r="Q50" s="22">
        <v>66740.107306239996</v>
      </c>
      <c r="R50" s="22"/>
      <c r="S50" s="22">
        <v>104.28142009</v>
      </c>
      <c r="T50" s="20"/>
      <c r="U50" s="30" t="s">
        <v>210</v>
      </c>
      <c r="V50" s="20" t="s">
        <v>214</v>
      </c>
      <c r="W50" s="52" t="s">
        <v>199</v>
      </c>
      <c r="X50" s="20" t="s">
        <v>213</v>
      </c>
    </row>
    <row r="51" spans="1:24" s="23" customFormat="1" ht="69" x14ac:dyDescent="0.25">
      <c r="A51" s="19">
        <v>46</v>
      </c>
      <c r="B51" s="20" t="s">
        <v>20</v>
      </c>
      <c r="C51" s="21" t="s">
        <v>201</v>
      </c>
      <c r="D51" s="20" t="s">
        <v>206</v>
      </c>
      <c r="E51" s="20">
        <v>1</v>
      </c>
      <c r="F51" s="20" t="s">
        <v>202</v>
      </c>
      <c r="G51" s="20" t="s">
        <v>205</v>
      </c>
      <c r="H51" s="20" t="s">
        <v>208</v>
      </c>
      <c r="I51" s="20">
        <v>2013</v>
      </c>
      <c r="J51" s="20" t="s">
        <v>44</v>
      </c>
      <c r="K51" s="20" t="s">
        <v>198</v>
      </c>
      <c r="L51" s="20" t="s">
        <v>197</v>
      </c>
      <c r="M51" s="24">
        <v>636481196.86300004</v>
      </c>
      <c r="N51" s="24">
        <v>109829.44710200001</v>
      </c>
      <c r="O51" s="22"/>
      <c r="P51" s="22"/>
      <c r="Q51" s="22"/>
      <c r="R51" s="22"/>
      <c r="S51" s="22"/>
      <c r="T51" s="20"/>
      <c r="U51" s="30" t="s">
        <v>211</v>
      </c>
      <c r="V51" s="20" t="s">
        <v>209</v>
      </c>
      <c r="W51" s="20"/>
      <c r="X51" s="20" t="s">
        <v>212</v>
      </c>
    </row>
    <row r="52" spans="1:24" s="14" customFormat="1" x14ac:dyDescent="0.25">
      <c r="A52" s="11"/>
      <c r="B52" s="12"/>
      <c r="C52" s="13"/>
      <c r="D52" s="12"/>
      <c r="E52" s="12"/>
      <c r="F52" s="12"/>
      <c r="G52" s="12"/>
      <c r="H52" s="12"/>
      <c r="I52" s="12"/>
      <c r="J52" s="12"/>
      <c r="K52" s="12"/>
      <c r="L52" s="12"/>
      <c r="M52" s="12"/>
      <c r="N52" s="12"/>
      <c r="O52" s="18"/>
      <c r="P52" s="18"/>
      <c r="Q52" s="18"/>
      <c r="R52" s="18"/>
      <c r="S52" s="18"/>
      <c r="T52" s="12"/>
      <c r="U52" s="12"/>
      <c r="V52" s="12"/>
      <c r="W52" s="12"/>
      <c r="X52" s="12"/>
    </row>
  </sheetData>
  <sortState ref="B2:V42">
    <sortCondition ref="C2:C42"/>
  </sortState>
  <phoneticPr fontId="0" type="noConversion"/>
  <hyperlinks>
    <hyperlink ref="W44" r:id="rId1"/>
  </hyperlinks>
  <pageMargins left="0.75" right="0.75" top="1" bottom="1" header="0.5" footer="0.5"/>
  <pageSetup orientation="portrait" horizontalDpi="200" verticalDpi="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2"/>
  <sheetViews>
    <sheetView workbookViewId="0">
      <selection activeCell="C11" sqref="C11"/>
    </sheetView>
  </sheetViews>
  <sheetFormatPr defaultRowHeight="13.2" x14ac:dyDescent="0.25"/>
  <sheetData>
    <row r="2" spans="1:24" s="29" customFormat="1" ht="41.4" x14ac:dyDescent="0.25">
      <c r="A2" s="25">
        <f>+All_Best_Springshed_2014!A38+1</f>
        <v>38</v>
      </c>
      <c r="B2" s="26"/>
      <c r="C2" s="27" t="s">
        <v>68</v>
      </c>
      <c r="D2" s="26"/>
      <c r="E2" s="26"/>
      <c r="F2" s="26"/>
      <c r="G2" s="26"/>
      <c r="H2" s="26"/>
      <c r="I2" s="26"/>
      <c r="J2" s="26"/>
      <c r="K2" s="26"/>
      <c r="L2" s="26"/>
      <c r="M2" s="26"/>
      <c r="N2" s="26"/>
      <c r="O2" s="28">
        <v>270300169.68000001</v>
      </c>
      <c r="P2" s="28">
        <v>63432.6</v>
      </c>
      <c r="Q2" s="28">
        <v>0</v>
      </c>
      <c r="R2" s="28">
        <v>0</v>
      </c>
      <c r="S2" s="28">
        <v>0</v>
      </c>
      <c r="T2" s="26">
        <v>0</v>
      </c>
      <c r="U2" s="26" t="s">
        <v>69</v>
      </c>
      <c r="V2" s="26"/>
      <c r="W2" s="26"/>
      <c r="X2"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All_Best_Springshed_2014</vt:lpstr>
      <vt:lpstr>old</vt:lpstr>
      <vt:lpstr>Database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Harrington, Debra</dc:creator>
  <cp:lastModifiedBy>Harrington, Debra</cp:lastModifiedBy>
  <dcterms:created xsi:type="dcterms:W3CDTF">2010-07-12T20:06:33Z</dcterms:created>
  <dcterms:modified xsi:type="dcterms:W3CDTF">2014-09-18T19:02:38Z</dcterms:modified>
</cp:coreProperties>
</file>