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hared\Environmental Compliance\DEP Reporting\WW Treatment Plans\Due February 1 2024\"/>
    </mc:Choice>
  </mc:AlternateContent>
  <xr:revisionPtr revIDLastSave="40" documentId="13_ncr:1_{D0C21AD1-38B7-42C5-846C-F4CBCA64E647}" xr6:coauthVersionLast="47" xr6:coauthVersionMax="47" xr10:uidLastSave="{7443B7FA-733E-4091-8AD6-D54AE78BF078}"/>
  <bookViews>
    <workbookView xWindow="-120" yWindow="-120" windowWidth="29040" windowHeight="15720" firstSheet="3" activeTab="3" xr2:uid="{BAFDA7D3-1263-4760-BDBA-92D0F601DC0E}"/>
  </bookViews>
  <sheets>
    <sheet name="Background (Parts 1 &amp; 2)" sheetId="1" r:id="rId1"/>
    <sheet name="Annual TN &amp; TP Loads (Part 3)" sheetId="2" r:id="rId2"/>
    <sheet name="Capacity Analysis (Part 4)" sheetId="3" r:id="rId3"/>
    <sheet name="Projects (Parts 5 &amp; 6)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2" l="1"/>
  <c r="K10" i="2"/>
  <c r="K18" i="2"/>
  <c r="K9" i="2"/>
  <c r="K17" i="2"/>
  <c r="K8" i="2"/>
  <c r="K16" i="2"/>
  <c r="K7" i="2"/>
  <c r="K15" i="2"/>
  <c r="K6" i="2"/>
  <c r="J19" i="2"/>
  <c r="J10" i="2"/>
  <c r="J18" i="2"/>
  <c r="J9" i="2"/>
  <c r="J17" i="2"/>
  <c r="J8" i="2"/>
  <c r="J16" i="2"/>
  <c r="J7" i="2"/>
  <c r="J15" i="2"/>
  <c r="J6" i="2"/>
  <c r="F67" i="2"/>
  <c r="E67" i="2"/>
  <c r="F66" i="2" l="1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</calcChain>
</file>

<file path=xl/sharedStrings.xml><?xml version="1.0" encoding="utf-8"?>
<sst xmlns="http://schemas.openxmlformats.org/spreadsheetml/2006/main" count="71" uniqueCount="57">
  <si>
    <t>Municipality</t>
  </si>
  <si>
    <t>City of Eustis</t>
  </si>
  <si>
    <t>Facility Name</t>
  </si>
  <si>
    <t>Bates Ave WWTF</t>
  </si>
  <si>
    <t>Permitted Capacity in Avg Annual Gallons Per Day</t>
  </si>
  <si>
    <t>MGD</t>
  </si>
  <si>
    <t>WWTF Upgrade is currently under construction.  Upon completion of the upgrade, Permitted Capacity will be 2.99 MGD.</t>
  </si>
  <si>
    <t>Permitted TN Effluent Limits</t>
  </si>
  <si>
    <t>Nitrogen, Nitrate, Total (as N) mg/L Max 10.0 Single Sample</t>
  </si>
  <si>
    <t>Permitted TP Effluent Limits</t>
  </si>
  <si>
    <t>Phosphorus, Total (as P) mg/L.  Max (Report) Annual Average = 4.3</t>
  </si>
  <si>
    <t>BATES WWTF</t>
  </si>
  <si>
    <t>(FLOWxCONCENTRATION)x8.34</t>
  </si>
  <si>
    <t>ANNUAL LOADS</t>
  </si>
  <si>
    <t>DATE</t>
  </si>
  <si>
    <t>FLOW (MG)</t>
  </si>
  <si>
    <t>TN (mg/L)</t>
  </si>
  <si>
    <t>TP (mg/L)</t>
  </si>
  <si>
    <t>TN (lbs)</t>
  </si>
  <si>
    <t>TP (lbs)</t>
  </si>
  <si>
    <t>Year</t>
  </si>
  <si>
    <t>See Bates WWTF Capacity Analysis PDF attachment</t>
  </si>
  <si>
    <t>Estimated Expenditures (in thousands $)</t>
  </si>
  <si>
    <t>Project Name</t>
  </si>
  <si>
    <t>Project Ranking</t>
  </si>
  <si>
    <t>Planned Years</t>
  </si>
  <si>
    <t>FY 2023-24 to 2027-28</t>
  </si>
  <si>
    <t>FY 2028-29 to 2032-33</t>
  </si>
  <si>
    <t>FY 2033-34 to 2037-38</t>
  </si>
  <si>
    <t>FY 2038-39 to 2042-43</t>
  </si>
  <si>
    <t>Projected Begin Year</t>
  </si>
  <si>
    <t>Projected Completion Year</t>
  </si>
  <si>
    <t>Projected Operations Begin Year</t>
  </si>
  <si>
    <t>Bates WWTP Expansion (BMAP OKLA, Project IDs 5379, 6643, and 7033)</t>
  </si>
  <si>
    <t>Currently Under Construction</t>
  </si>
  <si>
    <t>Lift Station 9 (BMAP OKLA, Project ID 6393)</t>
  </si>
  <si>
    <t>Lift Station 3 Generator</t>
  </si>
  <si>
    <t>Coolidge Sewer Main Expansion (BMAP OKLA, Project ID 7034)</t>
  </si>
  <si>
    <t>23-24(Const)</t>
  </si>
  <si>
    <t>Sewer Mains: Inspection/Rehab/Sliplining/Inflow &amp; Infiltration (BMAP OKLA, Current Project ID 7041)</t>
  </si>
  <si>
    <t>Ongoing</t>
  </si>
  <si>
    <t>CR44 Force Main Upsize &amp; Replace</t>
  </si>
  <si>
    <t>23-24(Design) &amp; 25-26(Const)</t>
  </si>
  <si>
    <t>Bates Ave Plant Sewer Upgrade</t>
  </si>
  <si>
    <t>24-25(Design) &amp; 26-27(Const)</t>
  </si>
  <si>
    <t>Master Liftstation Motor Control Upgrade</t>
  </si>
  <si>
    <t>24-25(Engineer) &amp; 26-27(Const)</t>
  </si>
  <si>
    <t>Process &amp; Clarification Tank Rehabilitation</t>
  </si>
  <si>
    <t>26-27(Engineer) &amp; 28-29(Const)</t>
  </si>
  <si>
    <t>Bates WWTP Improvements for Capacity Expansion</t>
  </si>
  <si>
    <t>29-30(Start)</t>
  </si>
  <si>
    <t>Wastewater Masterplan Projects - Liftstations</t>
  </si>
  <si>
    <t>27-28(Start)</t>
  </si>
  <si>
    <t>$100 (Engineer)</t>
  </si>
  <si>
    <t>Wastewater Masterplan Projects - Force Mains</t>
  </si>
  <si>
    <t>Wastewater Masterplan Projects - Gravity Mains</t>
  </si>
  <si>
    <t>$50 (Engineer)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</si>
</sst>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0" fillId="0" borderId="0" xfId="0"/>
    <xf numFmtId="165" fontId="1" fillId="0" borderId="2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Fill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vertical="center" wrapText="1"/>
    </xf>
    <xf numFmtId="165" fontId="1" fillId="0" borderId="3" xfId="0" applyNumberFormat="1" applyFont="1" applyFill="1" applyBorder="1" applyAlignment="1">
      <alignment vertical="center" wrapText="1"/>
    </xf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0" xfId="0" applyBorder="1"/>
    <xf numFmtId="14" fontId="3" fillId="0" borderId="2" xfId="0" applyNumberFormat="1" applyFont="1" applyBorder="1" applyAlignment="1">
      <alignment horizontal="center"/>
    </xf>
    <xf numFmtId="2" fontId="0" fillId="0" borderId="2" xfId="0" applyNumberFormat="1" applyBorder="1"/>
    <xf numFmtId="164" fontId="0" fillId="0" borderId="2" xfId="0" applyNumberFormat="1" applyBorder="1"/>
    <xf numFmtId="14" fontId="3" fillId="0" borderId="3" xfId="0" applyNumberFormat="1" applyFont="1" applyBorder="1" applyAlignment="1">
      <alignment horizontal="center"/>
    </xf>
    <xf numFmtId="2" fontId="0" fillId="0" borderId="3" xfId="0" applyNumberFormat="1" applyBorder="1"/>
    <xf numFmtId="164" fontId="0" fillId="0" borderId="3" xfId="0" applyNumberFormat="1" applyBorder="1"/>
    <xf numFmtId="0" fontId="3" fillId="0" borderId="1" xfId="0" applyFont="1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3" xfId="0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6DA3-E3D3-465A-9BEB-0352191CEE82}">
  <dimension ref="A2:O9"/>
  <sheetViews>
    <sheetView workbookViewId="0">
      <selection activeCell="C9" sqref="C9:I9"/>
    </sheetView>
  </sheetViews>
  <sheetFormatPr defaultRowHeight="15"/>
  <cols>
    <col min="1" max="1" width="14.42578125" customWidth="1"/>
    <col min="2" max="2" width="35.5703125" customWidth="1"/>
  </cols>
  <sheetData>
    <row r="2" spans="1:15" ht="15.75">
      <c r="A2" s="2" t="s">
        <v>0</v>
      </c>
      <c r="B2" s="1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.75">
      <c r="A3" s="2" t="s">
        <v>2</v>
      </c>
      <c r="B3" s="1" t="s">
        <v>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6" spans="1:15" ht="15.75">
      <c r="A6" s="59" t="s">
        <v>4</v>
      </c>
      <c r="B6" s="59"/>
      <c r="C6" s="1">
        <v>2.4</v>
      </c>
      <c r="D6" s="2" t="s">
        <v>5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15.75">
      <c r="A7" s="58"/>
      <c r="B7" s="58"/>
      <c r="C7" s="60" t="s">
        <v>6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15.75">
      <c r="A8" s="59" t="s">
        <v>7</v>
      </c>
      <c r="B8" s="59"/>
      <c r="C8" s="61" t="s">
        <v>8</v>
      </c>
      <c r="D8" s="61"/>
      <c r="E8" s="61"/>
      <c r="F8" s="61"/>
      <c r="G8" s="61"/>
      <c r="H8" s="61"/>
      <c r="I8" s="39"/>
      <c r="J8" s="39"/>
      <c r="K8" s="39"/>
      <c r="L8" s="39"/>
      <c r="M8" s="39"/>
      <c r="N8" s="39"/>
      <c r="O8" s="39"/>
    </row>
    <row r="9" spans="1:15" ht="15.75">
      <c r="A9" s="59" t="s">
        <v>9</v>
      </c>
      <c r="B9" s="59"/>
      <c r="C9" s="61" t="s">
        <v>10</v>
      </c>
      <c r="D9" s="61"/>
      <c r="E9" s="61"/>
      <c r="F9" s="61"/>
      <c r="G9" s="61"/>
      <c r="H9" s="61"/>
      <c r="I9" s="61"/>
      <c r="J9" s="39"/>
      <c r="K9" s="39"/>
      <c r="L9" s="39"/>
      <c r="M9" s="39"/>
      <c r="N9" s="39"/>
      <c r="O9" s="39"/>
    </row>
  </sheetData>
  <mergeCells count="6">
    <mergeCell ref="A6:B6"/>
    <mergeCell ref="A8:B8"/>
    <mergeCell ref="A9:B9"/>
    <mergeCell ref="C7:O7"/>
    <mergeCell ref="C8:H8"/>
    <mergeCell ref="C9:I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94D2-C9C9-441D-9E40-832A44717EE0}">
  <dimension ref="A1:K67"/>
  <sheetViews>
    <sheetView topLeftCell="A18" workbookViewId="0">
      <selection activeCell="K23" sqref="K23"/>
    </sheetView>
  </sheetViews>
  <sheetFormatPr defaultRowHeight="15"/>
  <cols>
    <col min="1" max="6" width="12.7109375" customWidth="1"/>
    <col min="8" max="8" width="9.140625" style="7"/>
  </cols>
  <sheetData>
    <row r="1" spans="1:11" ht="15.75">
      <c r="A1" s="62" t="s">
        <v>11</v>
      </c>
      <c r="B1" s="63"/>
      <c r="C1" s="63"/>
      <c r="D1" s="63"/>
      <c r="E1" s="63"/>
      <c r="F1" s="64"/>
      <c r="G1" s="39"/>
      <c r="H1" s="39"/>
      <c r="I1" s="39"/>
      <c r="J1" s="39"/>
      <c r="K1" s="39"/>
    </row>
    <row r="2" spans="1:11" ht="15.75" thickBot="1">
      <c r="A2" s="50"/>
      <c r="B2" s="65" t="s">
        <v>12</v>
      </c>
      <c r="C2" s="65"/>
      <c r="D2" s="65"/>
      <c r="E2" s="65"/>
      <c r="F2" s="51"/>
      <c r="G2" s="39"/>
      <c r="H2" s="39"/>
      <c r="I2" s="39"/>
      <c r="J2" s="39"/>
      <c r="K2" s="39"/>
    </row>
    <row r="3" spans="1:11" ht="15.75" thickBot="1">
      <c r="A3" s="40"/>
      <c r="B3" s="42"/>
      <c r="C3" s="42"/>
      <c r="D3" s="42"/>
      <c r="E3" s="42"/>
      <c r="F3" s="41"/>
      <c r="G3" s="39"/>
      <c r="H3" s="39"/>
      <c r="I3" s="39"/>
      <c r="J3" s="39"/>
      <c r="K3" s="39"/>
    </row>
    <row r="4" spans="1:11" ht="16.5" thickBot="1">
      <c r="A4" s="40"/>
      <c r="B4" s="42"/>
      <c r="C4" s="42"/>
      <c r="D4" s="42"/>
      <c r="E4" s="42"/>
      <c r="F4" s="41"/>
      <c r="G4" s="39"/>
      <c r="H4" s="39"/>
      <c r="I4" s="66" t="s">
        <v>13</v>
      </c>
      <c r="J4" s="66"/>
      <c r="K4" s="66"/>
    </row>
    <row r="5" spans="1:11" ht="16.5" thickBot="1">
      <c r="A5" s="49" t="s">
        <v>14</v>
      </c>
      <c r="B5" s="49" t="s">
        <v>15</v>
      </c>
      <c r="C5" s="49" t="s">
        <v>16</v>
      </c>
      <c r="D5" s="49" t="s">
        <v>17</v>
      </c>
      <c r="E5" s="49" t="s">
        <v>18</v>
      </c>
      <c r="F5" s="49" t="s">
        <v>19</v>
      </c>
      <c r="G5" s="39"/>
      <c r="H5" s="39"/>
      <c r="I5" s="52" t="s">
        <v>20</v>
      </c>
      <c r="J5" s="53" t="s">
        <v>18</v>
      </c>
      <c r="K5" s="53" t="s">
        <v>19</v>
      </c>
    </row>
    <row r="6" spans="1:11">
      <c r="A6" s="43">
        <v>43405</v>
      </c>
      <c r="B6" s="44">
        <v>1.3280666666666667</v>
      </c>
      <c r="C6" s="45">
        <v>5.0999999999999996</v>
      </c>
      <c r="D6" s="45">
        <v>2</v>
      </c>
      <c r="E6" s="45">
        <f>(B6*C6)*8.34</f>
        <v>56.487987599999997</v>
      </c>
      <c r="F6" s="45">
        <f>(B6*D6)*8.34</f>
        <v>22.152152000000001</v>
      </c>
      <c r="G6" s="39"/>
      <c r="H6" s="39"/>
      <c r="I6" s="54">
        <v>2019</v>
      </c>
      <c r="J6" s="55">
        <f>(SUM(E8:E19))/12</f>
        <v>75.193949933563758</v>
      </c>
      <c r="K6" s="55">
        <f>(SUM(F8:F19))/12</f>
        <v>51.67449330268817</v>
      </c>
    </row>
    <row r="7" spans="1:11">
      <c r="A7" s="43">
        <v>43435</v>
      </c>
      <c r="B7" s="44">
        <v>1.3773225806451614</v>
      </c>
      <c r="C7" s="45">
        <v>5.0999999999999996</v>
      </c>
      <c r="D7" s="45">
        <v>4.3</v>
      </c>
      <c r="E7" s="45">
        <f t="shared" ref="E7:E67" si="0">(B7*C7)*8.34</f>
        <v>58.583038645161288</v>
      </c>
      <c r="F7" s="45">
        <f t="shared" ref="F7:F67" si="1">(B7*D7)*8.34</f>
        <v>49.39354238709678</v>
      </c>
      <c r="G7" s="39"/>
      <c r="H7" s="39"/>
      <c r="I7" s="54">
        <v>2020</v>
      </c>
      <c r="J7" s="55">
        <f>(SUM(E20:E31))/12</f>
        <v>48.178905524100855</v>
      </c>
      <c r="K7" s="55">
        <f>(SUM(F20:F31))/12</f>
        <v>44.39722289729329</v>
      </c>
    </row>
    <row r="8" spans="1:11">
      <c r="A8" s="43">
        <v>43466</v>
      </c>
      <c r="B8" s="44">
        <v>1.4683870967741937</v>
      </c>
      <c r="C8" s="45">
        <v>6.9</v>
      </c>
      <c r="D8" s="45">
        <v>3.6</v>
      </c>
      <c r="E8" s="45">
        <f t="shared" si="0"/>
        <v>84.499803870967753</v>
      </c>
      <c r="F8" s="45">
        <f t="shared" si="1"/>
        <v>44.08685419354839</v>
      </c>
      <c r="G8" s="39"/>
      <c r="H8" s="39"/>
      <c r="I8" s="54">
        <v>2021</v>
      </c>
      <c r="J8" s="55">
        <f>(SUM(E32:E43))/12</f>
        <v>66.153359133640549</v>
      </c>
      <c r="K8" s="55">
        <f>(SUM(F32:F43))/12</f>
        <v>40.95203000384025</v>
      </c>
    </row>
    <row r="9" spans="1:11">
      <c r="A9" s="43">
        <v>43497</v>
      </c>
      <c r="B9" s="44">
        <v>1.459642857142857</v>
      </c>
      <c r="C9" s="45">
        <v>5.2</v>
      </c>
      <c r="D9" s="45">
        <v>8.4</v>
      </c>
      <c r="E9" s="45">
        <f t="shared" si="0"/>
        <v>63.30179142857142</v>
      </c>
      <c r="F9" s="45">
        <f t="shared" si="1"/>
        <v>102.25673999999999</v>
      </c>
      <c r="G9" s="39"/>
      <c r="H9" s="39"/>
      <c r="I9" s="54">
        <v>2022</v>
      </c>
      <c r="J9" s="55">
        <f>(SUM(E44:E55))/12</f>
        <v>82.585838758986171</v>
      </c>
      <c r="K9" s="55">
        <f>(SUM(F44:F55))/12</f>
        <v>65.280112344854061</v>
      </c>
    </row>
    <row r="10" spans="1:11" ht="15.75" thickBot="1">
      <c r="A10" s="43">
        <v>43525</v>
      </c>
      <c r="B10" s="44">
        <v>1.3112903225806452</v>
      </c>
      <c r="C10" s="45">
        <v>5.9</v>
      </c>
      <c r="D10" s="45">
        <v>3.2</v>
      </c>
      <c r="E10" s="45">
        <f t="shared" si="0"/>
        <v>64.523351612903227</v>
      </c>
      <c r="F10" s="45">
        <f t="shared" si="1"/>
        <v>34.99571612903226</v>
      </c>
      <c r="G10" s="39"/>
      <c r="H10" s="39"/>
      <c r="I10" s="56">
        <v>2023</v>
      </c>
      <c r="J10" s="57">
        <f>(SUM(E56:E67))/12</f>
        <v>83.175274515053772</v>
      </c>
      <c r="K10" s="57">
        <f>(SUM(F56:F67))/12</f>
        <v>53.112391571044547</v>
      </c>
    </row>
    <row r="11" spans="1:11">
      <c r="A11" s="43">
        <v>43556</v>
      </c>
      <c r="B11" s="44">
        <v>1.2879333333333334</v>
      </c>
      <c r="C11" s="45">
        <v>8.1999999999999993</v>
      </c>
      <c r="D11" s="45">
        <v>5.8</v>
      </c>
      <c r="E11" s="45">
        <f t="shared" si="0"/>
        <v>88.079184800000007</v>
      </c>
      <c r="F11" s="45">
        <f t="shared" si="1"/>
        <v>62.299911199999997</v>
      </c>
      <c r="G11" s="39"/>
      <c r="H11" s="39"/>
      <c r="I11" s="39"/>
      <c r="J11" s="39"/>
      <c r="K11" s="39"/>
    </row>
    <row r="12" spans="1:11">
      <c r="A12" s="43">
        <v>43586</v>
      </c>
      <c r="B12" s="44">
        <v>0.82735483870967741</v>
      </c>
      <c r="C12" s="45">
        <v>6.62</v>
      </c>
      <c r="D12" s="45">
        <v>3.9</v>
      </c>
      <c r="E12" s="45">
        <f t="shared" si="0"/>
        <v>45.678922529032256</v>
      </c>
      <c r="F12" s="45">
        <f t="shared" si="1"/>
        <v>26.910543483870967</v>
      </c>
      <c r="G12" s="39"/>
      <c r="H12" s="39"/>
      <c r="I12" s="39"/>
      <c r="J12" s="39"/>
      <c r="K12" s="39"/>
    </row>
    <row r="13" spans="1:11" ht="15.75">
      <c r="A13" s="43">
        <v>43617</v>
      </c>
      <c r="B13" s="44">
        <v>1.3780666666666666</v>
      </c>
      <c r="C13" s="45">
        <v>7.5</v>
      </c>
      <c r="D13" s="45">
        <v>4.2</v>
      </c>
      <c r="E13" s="45">
        <f t="shared" si="0"/>
        <v>86.198070000000001</v>
      </c>
      <c r="F13" s="45">
        <f t="shared" si="1"/>
        <v>48.270919199999994</v>
      </c>
      <c r="G13" s="39"/>
      <c r="H13" s="39"/>
      <c r="I13" s="66" t="s">
        <v>13</v>
      </c>
      <c r="J13" s="66"/>
      <c r="K13" s="66"/>
    </row>
    <row r="14" spans="1:11" ht="15.75">
      <c r="A14" s="43">
        <v>43647</v>
      </c>
      <c r="B14" s="44">
        <v>1.4824193548387097</v>
      </c>
      <c r="C14" s="45">
        <v>4.8499999999999996</v>
      </c>
      <c r="D14" s="45">
        <v>4.3499999999999996</v>
      </c>
      <c r="E14" s="45">
        <f t="shared" si="0"/>
        <v>59.962380483870966</v>
      </c>
      <c r="F14" s="45">
        <f t="shared" si="1"/>
        <v>53.780691774193549</v>
      </c>
      <c r="G14" s="39"/>
      <c r="H14" s="39"/>
      <c r="I14" s="52" t="s">
        <v>20</v>
      </c>
      <c r="J14" s="53" t="s">
        <v>16</v>
      </c>
      <c r="K14" s="53" t="s">
        <v>17</v>
      </c>
    </row>
    <row r="15" spans="1:11">
      <c r="A15" s="43">
        <v>43678</v>
      </c>
      <c r="B15" s="44">
        <v>1.6787419354838709</v>
      </c>
      <c r="C15" s="45">
        <v>6.2</v>
      </c>
      <c r="D15" s="45">
        <v>3.6</v>
      </c>
      <c r="E15" s="45">
        <f t="shared" si="0"/>
        <v>86.804387999999989</v>
      </c>
      <c r="F15" s="45">
        <f t="shared" si="1"/>
        <v>50.402547870967744</v>
      </c>
      <c r="G15" s="39"/>
      <c r="H15" s="39"/>
      <c r="I15" s="54">
        <v>2019</v>
      </c>
      <c r="J15" s="55">
        <f>(SUM(C8:C19))/12</f>
        <v>6.4058333333333337</v>
      </c>
      <c r="K15" s="55">
        <f>(SUM(D8:D19))/12</f>
        <v>4.3566666666666665</v>
      </c>
    </row>
    <row r="16" spans="1:11">
      <c r="A16" s="43">
        <v>43709</v>
      </c>
      <c r="B16" s="44">
        <v>1.7193666666666667</v>
      </c>
      <c r="C16" s="45">
        <v>7.6</v>
      </c>
      <c r="D16" s="45">
        <v>5.4</v>
      </c>
      <c r="E16" s="45">
        <f t="shared" si="0"/>
        <v>108.98033679999999</v>
      </c>
      <c r="F16" s="45">
        <f t="shared" si="1"/>
        <v>77.433397200000002</v>
      </c>
      <c r="G16" s="39"/>
      <c r="H16" s="39"/>
      <c r="I16" s="54">
        <v>2020</v>
      </c>
      <c r="J16" s="55">
        <f>(SUM(C20:C31))/12</f>
        <v>4.0133333333333328</v>
      </c>
      <c r="K16" s="55">
        <f>(SUM(D20:D31))/12</f>
        <v>3.7166666666666668</v>
      </c>
    </row>
    <row r="17" spans="1:11">
      <c r="A17" s="43">
        <v>43739</v>
      </c>
      <c r="B17" s="44">
        <v>1.5107741935483872</v>
      </c>
      <c r="C17" s="45">
        <v>7.3</v>
      </c>
      <c r="D17" s="45">
        <v>6</v>
      </c>
      <c r="E17" s="45">
        <f t="shared" si="0"/>
        <v>91.978954451612907</v>
      </c>
      <c r="F17" s="45">
        <f t="shared" si="1"/>
        <v>75.599140645161285</v>
      </c>
      <c r="G17" s="39"/>
      <c r="H17" s="39"/>
      <c r="I17" s="54">
        <v>2021</v>
      </c>
      <c r="J17" s="55">
        <f>(SUM(C32:C43))/12</f>
        <v>6.3483333333333336</v>
      </c>
      <c r="K17" s="55">
        <f>(SUM(D32:D43))/12</f>
        <v>3.8491666666666666</v>
      </c>
    </row>
    <row r="18" spans="1:11">
      <c r="A18" s="43">
        <v>43770</v>
      </c>
      <c r="B18" s="44">
        <v>1.3743333333333332</v>
      </c>
      <c r="C18" s="45">
        <v>6.8</v>
      </c>
      <c r="D18" s="45">
        <v>3.1</v>
      </c>
      <c r="E18" s="45">
        <f t="shared" si="0"/>
        <v>77.941191999999987</v>
      </c>
      <c r="F18" s="45">
        <f t="shared" si="1"/>
        <v>35.532013999999997</v>
      </c>
      <c r="G18" s="39"/>
      <c r="H18" s="39"/>
      <c r="I18" s="54">
        <v>2022</v>
      </c>
      <c r="J18" s="55">
        <f>(SUM(C44:C55))/12</f>
        <v>6.7416666666666671</v>
      </c>
      <c r="K18" s="55">
        <f>(SUM(D44:D55))/12</f>
        <v>5.3416666666666659</v>
      </c>
    </row>
    <row r="19" spans="1:11">
      <c r="A19" s="43">
        <v>43800</v>
      </c>
      <c r="B19" s="44">
        <v>1.4003225806451611</v>
      </c>
      <c r="C19" s="45">
        <v>3.8</v>
      </c>
      <c r="D19" s="45">
        <v>0.73</v>
      </c>
      <c r="E19" s="45">
        <f t="shared" si="0"/>
        <v>44.379023225806442</v>
      </c>
      <c r="F19" s="45">
        <f t="shared" si="1"/>
        <v>8.5254439354838691</v>
      </c>
      <c r="G19" s="39"/>
      <c r="H19" s="39"/>
      <c r="I19" s="56">
        <v>2023</v>
      </c>
      <c r="J19" s="57">
        <f>(SUM(C56:C67))/12</f>
        <v>6.4833333333333334</v>
      </c>
      <c r="K19" s="57">
        <f>(SUM(D56:D67))/12</f>
        <v>4.1916666666666673</v>
      </c>
    </row>
    <row r="20" spans="1:11">
      <c r="A20" s="43">
        <v>43831</v>
      </c>
      <c r="B20" s="44">
        <v>1.4509677419354838</v>
      </c>
      <c r="C20" s="45">
        <v>5</v>
      </c>
      <c r="D20" s="45">
        <v>1.4</v>
      </c>
      <c r="E20" s="45">
        <f t="shared" si="0"/>
        <v>60.505354838709678</v>
      </c>
      <c r="F20" s="45">
        <f t="shared" si="1"/>
        <v>16.941499354838708</v>
      </c>
      <c r="G20" s="39"/>
      <c r="H20" s="39"/>
      <c r="I20" s="39"/>
      <c r="J20" s="39"/>
      <c r="K20" s="39"/>
    </row>
    <row r="21" spans="1:11">
      <c r="A21" s="43">
        <v>43862</v>
      </c>
      <c r="B21" s="44">
        <v>1.3941379310344828</v>
      </c>
      <c r="C21" s="45">
        <v>4.3</v>
      </c>
      <c r="D21" s="45">
        <v>2.6</v>
      </c>
      <c r="E21" s="45">
        <f t="shared" si="0"/>
        <v>49.996574482758625</v>
      </c>
      <c r="F21" s="45">
        <f t="shared" si="1"/>
        <v>30.230486896551728</v>
      </c>
      <c r="G21" s="39"/>
      <c r="H21" s="39"/>
      <c r="I21" s="39"/>
      <c r="J21" s="39"/>
      <c r="K21" s="39"/>
    </row>
    <row r="22" spans="1:11">
      <c r="A22" s="43">
        <v>43891</v>
      </c>
      <c r="B22" s="44">
        <v>1.3890322580645162</v>
      </c>
      <c r="C22" s="45">
        <v>4</v>
      </c>
      <c r="D22" s="45">
        <v>2.8</v>
      </c>
      <c r="E22" s="45">
        <f t="shared" si="0"/>
        <v>46.338116129032258</v>
      </c>
      <c r="F22" s="45">
        <f t="shared" si="1"/>
        <v>32.436681290322582</v>
      </c>
      <c r="G22" s="39"/>
      <c r="H22" s="39"/>
      <c r="I22" s="39"/>
      <c r="J22" s="39"/>
      <c r="K22" s="39"/>
    </row>
    <row r="23" spans="1:11">
      <c r="A23" s="43">
        <v>43922</v>
      </c>
      <c r="B23" s="44">
        <v>1.2883333333333333</v>
      </c>
      <c r="C23" s="45">
        <v>3.16</v>
      </c>
      <c r="D23" s="45">
        <v>3.5</v>
      </c>
      <c r="E23" s="45">
        <f t="shared" si="0"/>
        <v>33.953252000000006</v>
      </c>
      <c r="F23" s="45">
        <f t="shared" si="1"/>
        <v>37.606449999999995</v>
      </c>
      <c r="G23" s="39"/>
      <c r="H23" s="39"/>
      <c r="I23" s="39"/>
      <c r="J23" s="39"/>
      <c r="K23" s="39"/>
    </row>
    <row r="24" spans="1:11">
      <c r="A24" s="43">
        <v>43952</v>
      </c>
      <c r="B24" s="44">
        <v>1.2373870967741936</v>
      </c>
      <c r="C24" s="45">
        <v>3.2</v>
      </c>
      <c r="D24" s="45">
        <v>5.7</v>
      </c>
      <c r="E24" s="45">
        <f t="shared" si="0"/>
        <v>33.023386838709676</v>
      </c>
      <c r="F24" s="45">
        <f t="shared" si="1"/>
        <v>58.82290780645161</v>
      </c>
      <c r="G24" s="39"/>
      <c r="H24" s="39"/>
      <c r="I24" s="39"/>
      <c r="J24" s="39"/>
      <c r="K24" s="39"/>
    </row>
    <row r="25" spans="1:11">
      <c r="A25" s="43">
        <v>43983</v>
      </c>
      <c r="B25" s="44">
        <v>1.5276666666666665</v>
      </c>
      <c r="C25" s="45">
        <v>2.6</v>
      </c>
      <c r="D25" s="45">
        <v>4</v>
      </c>
      <c r="E25" s="45">
        <f t="shared" si="0"/>
        <v>33.125923999999998</v>
      </c>
      <c r="F25" s="45">
        <f t="shared" si="1"/>
        <v>50.962959999999995</v>
      </c>
      <c r="G25" s="39"/>
      <c r="H25" s="39"/>
      <c r="I25" s="39"/>
      <c r="J25" s="39"/>
      <c r="K25" s="39"/>
    </row>
    <row r="26" spans="1:11">
      <c r="A26" s="43">
        <v>44013</v>
      </c>
      <c r="B26" s="44">
        <v>1.413225806451613</v>
      </c>
      <c r="C26" s="45">
        <v>4</v>
      </c>
      <c r="D26" s="45">
        <v>5.3</v>
      </c>
      <c r="E26" s="45">
        <f t="shared" si="0"/>
        <v>47.145212903225811</v>
      </c>
      <c r="F26" s="45">
        <f t="shared" si="1"/>
        <v>62.467407096774195</v>
      </c>
      <c r="G26" s="39"/>
      <c r="H26" s="39"/>
      <c r="I26" s="39"/>
      <c r="J26" s="39"/>
      <c r="K26" s="39"/>
    </row>
    <row r="27" spans="1:11">
      <c r="A27" s="43">
        <v>44044</v>
      </c>
      <c r="B27" s="44">
        <v>1.5067419354838711</v>
      </c>
      <c r="C27" s="45">
        <v>3.6</v>
      </c>
      <c r="D27" s="45">
        <v>6.5</v>
      </c>
      <c r="E27" s="45">
        <f t="shared" si="0"/>
        <v>45.238419870967746</v>
      </c>
      <c r="F27" s="45">
        <f t="shared" si="1"/>
        <v>81.680480322580649</v>
      </c>
      <c r="G27" s="39"/>
      <c r="H27" s="39"/>
      <c r="I27" s="39"/>
      <c r="J27" s="39"/>
      <c r="K27" s="39"/>
    </row>
    <row r="28" spans="1:11">
      <c r="A28" s="43">
        <v>44075</v>
      </c>
      <c r="B28" s="44">
        <v>1.7283333333333333</v>
      </c>
      <c r="C28" s="45">
        <v>5.0999999999999996</v>
      </c>
      <c r="D28" s="45">
        <v>3.7</v>
      </c>
      <c r="E28" s="45">
        <f t="shared" si="0"/>
        <v>73.512929999999983</v>
      </c>
      <c r="F28" s="45">
        <f t="shared" si="1"/>
        <v>53.332909999999998</v>
      </c>
      <c r="G28" s="39"/>
      <c r="H28" s="39"/>
      <c r="I28" s="39"/>
      <c r="J28" s="39"/>
      <c r="K28" s="39"/>
    </row>
    <row r="29" spans="1:11">
      <c r="A29" s="43">
        <v>44105</v>
      </c>
      <c r="B29" s="44">
        <v>1.5054838709677421</v>
      </c>
      <c r="C29" s="45">
        <v>4.5999999999999996</v>
      </c>
      <c r="D29" s="45">
        <v>3.1</v>
      </c>
      <c r="E29" s="45">
        <f t="shared" si="0"/>
        <v>57.756383225806452</v>
      </c>
      <c r="F29" s="45">
        <f t="shared" si="1"/>
        <v>38.922780000000003</v>
      </c>
      <c r="G29" s="39"/>
      <c r="H29" s="39"/>
      <c r="I29" s="39"/>
      <c r="J29" s="39"/>
      <c r="K29" s="39"/>
    </row>
    <row r="30" spans="1:11">
      <c r="A30" s="43">
        <v>44136</v>
      </c>
      <c r="B30" s="44">
        <v>1.4076666666666666</v>
      </c>
      <c r="C30" s="45">
        <v>4.8</v>
      </c>
      <c r="D30" s="45">
        <v>4.8</v>
      </c>
      <c r="E30" s="45">
        <f t="shared" si="0"/>
        <v>56.351711999999992</v>
      </c>
      <c r="F30" s="45">
        <f t="shared" si="1"/>
        <v>56.351711999999992</v>
      </c>
      <c r="G30" s="39"/>
      <c r="H30" s="39"/>
      <c r="I30" s="39"/>
      <c r="J30" s="39"/>
      <c r="K30" s="39"/>
    </row>
    <row r="31" spans="1:11">
      <c r="A31" s="43">
        <v>44166</v>
      </c>
      <c r="B31" s="44">
        <v>1.2999999999999998</v>
      </c>
      <c r="C31" s="45">
        <v>3.8</v>
      </c>
      <c r="D31" s="45">
        <v>1.2</v>
      </c>
      <c r="E31" s="45">
        <f t="shared" si="0"/>
        <v>41.199599999999997</v>
      </c>
      <c r="F31" s="45">
        <f t="shared" si="1"/>
        <v>13.010399999999999</v>
      </c>
      <c r="G31" s="39"/>
      <c r="H31" s="39"/>
      <c r="I31" s="39"/>
      <c r="J31" s="39"/>
      <c r="K31" s="39"/>
    </row>
    <row r="32" spans="1:11">
      <c r="A32" s="43">
        <v>44197</v>
      </c>
      <c r="B32" s="44">
        <v>1.163225806451613</v>
      </c>
      <c r="C32" s="45">
        <v>7.2</v>
      </c>
      <c r="D32" s="45">
        <v>4.2</v>
      </c>
      <c r="E32" s="45">
        <f t="shared" si="0"/>
        <v>69.849383225806449</v>
      </c>
      <c r="F32" s="45">
        <f t="shared" si="1"/>
        <v>40.745473548387103</v>
      </c>
      <c r="G32" s="39"/>
      <c r="H32" s="39"/>
      <c r="I32" s="39"/>
      <c r="J32" s="39"/>
      <c r="K32" s="39"/>
    </row>
    <row r="33" spans="1:6">
      <c r="A33" s="43">
        <v>44228</v>
      </c>
      <c r="B33" s="44">
        <v>1.327142857142857</v>
      </c>
      <c r="C33" s="45">
        <v>9.7799999999999994</v>
      </c>
      <c r="D33" s="45">
        <v>4.79</v>
      </c>
      <c r="E33" s="45">
        <f t="shared" si="0"/>
        <v>108.24867257142854</v>
      </c>
      <c r="F33" s="45">
        <f t="shared" si="1"/>
        <v>53.017499142857133</v>
      </c>
    </row>
    <row r="34" spans="1:6">
      <c r="A34" s="43">
        <v>44256</v>
      </c>
      <c r="B34" s="44">
        <v>1.254193548387097</v>
      </c>
      <c r="C34" s="45">
        <v>5.8</v>
      </c>
      <c r="D34" s="45">
        <v>2.8</v>
      </c>
      <c r="E34" s="45">
        <f t="shared" si="0"/>
        <v>60.667850322580648</v>
      </c>
      <c r="F34" s="45">
        <f t="shared" si="1"/>
        <v>29.287927741935484</v>
      </c>
    </row>
    <row r="35" spans="1:6">
      <c r="A35" s="43">
        <v>44287</v>
      </c>
      <c r="B35" s="44">
        <v>1.3566666666666667</v>
      </c>
      <c r="C35" s="45">
        <v>4.5999999999999996</v>
      </c>
      <c r="D35" s="45">
        <v>3.2</v>
      </c>
      <c r="E35" s="45">
        <f t="shared" si="0"/>
        <v>52.047159999999991</v>
      </c>
      <c r="F35" s="45">
        <f t="shared" si="1"/>
        <v>36.206720000000004</v>
      </c>
    </row>
    <row r="36" spans="1:6">
      <c r="A36" s="43">
        <v>44317</v>
      </c>
      <c r="B36" s="44">
        <v>1.2332258064516128</v>
      </c>
      <c r="C36" s="45">
        <v>7</v>
      </c>
      <c r="D36" s="45">
        <v>7</v>
      </c>
      <c r="E36" s="45">
        <f t="shared" si="0"/>
        <v>71.995722580645165</v>
      </c>
      <c r="F36" s="45">
        <f t="shared" si="1"/>
        <v>71.995722580645165</v>
      </c>
    </row>
    <row r="37" spans="1:6">
      <c r="A37" s="43">
        <v>44348</v>
      </c>
      <c r="B37" s="44">
        <v>1.3173333333333335</v>
      </c>
      <c r="C37" s="45">
        <v>3.7</v>
      </c>
      <c r="D37" s="45">
        <v>3.1</v>
      </c>
      <c r="E37" s="45">
        <f t="shared" si="0"/>
        <v>40.650272000000001</v>
      </c>
      <c r="F37" s="45">
        <f t="shared" si="1"/>
        <v>34.058336000000004</v>
      </c>
    </row>
    <row r="38" spans="1:6">
      <c r="A38" s="43">
        <v>44378</v>
      </c>
      <c r="B38" s="44">
        <v>1.4077419354838709</v>
      </c>
      <c r="C38" s="45">
        <v>5.3</v>
      </c>
      <c r="D38" s="45">
        <v>3.1</v>
      </c>
      <c r="E38" s="45">
        <f t="shared" si="0"/>
        <v>62.225009032258065</v>
      </c>
      <c r="F38" s="45">
        <f t="shared" si="1"/>
        <v>36.395759999999996</v>
      </c>
    </row>
    <row r="39" spans="1:6">
      <c r="A39" s="43">
        <v>44409</v>
      </c>
      <c r="B39" s="44">
        <v>1.3076774193548386</v>
      </c>
      <c r="C39" s="45">
        <v>4.9000000000000004</v>
      </c>
      <c r="D39" s="45">
        <v>4</v>
      </c>
      <c r="E39" s="45">
        <f t="shared" si="0"/>
        <v>53.439545419354843</v>
      </c>
      <c r="F39" s="45">
        <f t="shared" si="1"/>
        <v>43.624118709677418</v>
      </c>
    </row>
    <row r="40" spans="1:6">
      <c r="A40" s="43">
        <v>44440</v>
      </c>
      <c r="B40" s="44">
        <v>1.0755333333333332</v>
      </c>
      <c r="C40" s="45">
        <v>16</v>
      </c>
      <c r="D40" s="45">
        <v>4</v>
      </c>
      <c r="E40" s="45">
        <f t="shared" si="0"/>
        <v>143.51916799999998</v>
      </c>
      <c r="F40" s="45">
        <f t="shared" si="1"/>
        <v>35.879791999999995</v>
      </c>
    </row>
    <row r="41" spans="1:6">
      <c r="A41" s="43">
        <v>44470</v>
      </c>
      <c r="B41" s="44">
        <v>1.2977419354838708</v>
      </c>
      <c r="C41" s="45">
        <v>4.4000000000000004</v>
      </c>
      <c r="D41" s="45">
        <v>3.2</v>
      </c>
      <c r="E41" s="45">
        <f t="shared" si="0"/>
        <v>47.621938064516129</v>
      </c>
      <c r="F41" s="45">
        <f t="shared" si="1"/>
        <v>34.63413677419355</v>
      </c>
    </row>
    <row r="42" spans="1:6">
      <c r="A42" s="43">
        <v>44501</v>
      </c>
      <c r="B42" s="44">
        <v>1.3816666666666668</v>
      </c>
      <c r="C42" s="45">
        <v>3.4</v>
      </c>
      <c r="D42" s="45">
        <v>2.8</v>
      </c>
      <c r="E42" s="45">
        <f t="shared" si="0"/>
        <v>39.178539999999998</v>
      </c>
      <c r="F42" s="45">
        <f t="shared" si="1"/>
        <v>32.264679999999998</v>
      </c>
    </row>
    <row r="43" spans="1:6">
      <c r="A43" s="43">
        <v>44531</v>
      </c>
      <c r="B43" s="44">
        <v>1.2983870967741935</v>
      </c>
      <c r="C43" s="45">
        <v>4.0999999999999996</v>
      </c>
      <c r="D43" s="45">
        <v>4</v>
      </c>
      <c r="E43" s="45">
        <f t="shared" si="0"/>
        <v>44.397048387096767</v>
      </c>
      <c r="F43" s="45">
        <f t="shared" si="1"/>
        <v>43.314193548387095</v>
      </c>
    </row>
    <row r="44" spans="1:6">
      <c r="A44" s="43">
        <v>44562</v>
      </c>
      <c r="B44" s="44">
        <v>1.3825806451612903</v>
      </c>
      <c r="C44" s="45">
        <v>6.6</v>
      </c>
      <c r="D44" s="45">
        <v>7.4</v>
      </c>
      <c r="E44" s="45">
        <f t="shared" si="0"/>
        <v>76.102769032258053</v>
      </c>
      <c r="F44" s="45">
        <f t="shared" si="1"/>
        <v>85.327347096774204</v>
      </c>
    </row>
    <row r="45" spans="1:6">
      <c r="A45" s="43">
        <v>44593</v>
      </c>
      <c r="B45" s="44">
        <v>1.5664285714285715</v>
      </c>
      <c r="C45" s="45">
        <v>5.3</v>
      </c>
      <c r="D45" s="45">
        <v>8.5</v>
      </c>
      <c r="E45" s="45">
        <f t="shared" si="0"/>
        <v>69.239275714285711</v>
      </c>
      <c r="F45" s="45">
        <f t="shared" si="1"/>
        <v>111.04412142857143</v>
      </c>
    </row>
    <row r="46" spans="1:6">
      <c r="A46" s="43">
        <v>44621</v>
      </c>
      <c r="B46" s="44">
        <v>1.447741935483871</v>
      </c>
      <c r="C46" s="45">
        <v>7.2</v>
      </c>
      <c r="D46" s="45">
        <v>8.1</v>
      </c>
      <c r="E46" s="45">
        <f t="shared" si="0"/>
        <v>86.934007741935488</v>
      </c>
      <c r="F46" s="45">
        <f t="shared" si="1"/>
        <v>97.80075870967741</v>
      </c>
    </row>
    <row r="47" spans="1:6">
      <c r="A47" s="43">
        <v>44652</v>
      </c>
      <c r="B47" s="44">
        <v>1.3852333333333333</v>
      </c>
      <c r="C47" s="45">
        <v>7.2</v>
      </c>
      <c r="D47" s="45">
        <v>5</v>
      </c>
      <c r="E47" s="45">
        <f t="shared" si="0"/>
        <v>83.180491199999992</v>
      </c>
      <c r="F47" s="45">
        <f t="shared" si="1"/>
        <v>57.764230000000005</v>
      </c>
    </row>
    <row r="48" spans="1:6">
      <c r="A48" s="43">
        <v>44682</v>
      </c>
      <c r="B48" s="44">
        <v>1.3677419354838709</v>
      </c>
      <c r="C48" s="45">
        <v>6.1</v>
      </c>
      <c r="D48" s="45">
        <v>4.4000000000000004</v>
      </c>
      <c r="E48" s="45">
        <f t="shared" si="0"/>
        <v>69.582503225806434</v>
      </c>
      <c r="F48" s="45">
        <f t="shared" si="1"/>
        <v>50.190658064516128</v>
      </c>
    </row>
    <row r="49" spans="1:6">
      <c r="A49" s="43">
        <v>44713</v>
      </c>
      <c r="B49" s="44">
        <v>1.2996666666666667</v>
      </c>
      <c r="C49" s="45">
        <v>6.2</v>
      </c>
      <c r="D49" s="45">
        <v>6</v>
      </c>
      <c r="E49" s="45">
        <f t="shared" si="0"/>
        <v>67.203164000000015</v>
      </c>
      <c r="F49" s="45">
        <f t="shared" si="1"/>
        <v>65.035319999999999</v>
      </c>
    </row>
    <row r="50" spans="1:6">
      <c r="A50" s="43">
        <v>44743</v>
      </c>
      <c r="B50" s="44">
        <v>1.4170967741935483</v>
      </c>
      <c r="C50" s="45">
        <v>7.4</v>
      </c>
      <c r="D50" s="45">
        <v>5.0999999999999996</v>
      </c>
      <c r="E50" s="45">
        <f t="shared" si="0"/>
        <v>87.457544516129033</v>
      </c>
      <c r="F50" s="45">
        <f t="shared" si="1"/>
        <v>60.274794193548374</v>
      </c>
    </row>
    <row r="51" spans="1:6">
      <c r="A51" s="43">
        <v>44774</v>
      </c>
      <c r="B51" s="44">
        <v>1.4083870967741934</v>
      </c>
      <c r="C51" s="45">
        <v>7.7</v>
      </c>
      <c r="D51" s="45">
        <v>3.9</v>
      </c>
      <c r="E51" s="45">
        <f t="shared" si="0"/>
        <v>90.443802580645141</v>
      </c>
      <c r="F51" s="45">
        <f t="shared" si="1"/>
        <v>45.80919870967741</v>
      </c>
    </row>
    <row r="52" spans="1:6">
      <c r="A52" s="43">
        <v>44805</v>
      </c>
      <c r="B52" s="44">
        <v>1.5799999999999998</v>
      </c>
      <c r="C52" s="45">
        <v>8.6999999999999993</v>
      </c>
      <c r="D52" s="45">
        <v>4.9000000000000004</v>
      </c>
      <c r="E52" s="45">
        <f t="shared" si="0"/>
        <v>114.64163999999997</v>
      </c>
      <c r="F52" s="45">
        <f t="shared" si="1"/>
        <v>64.568280000000001</v>
      </c>
    </row>
    <row r="53" spans="1:6">
      <c r="A53" s="43">
        <v>44835</v>
      </c>
      <c r="B53" s="44">
        <v>1.653225806451613</v>
      </c>
      <c r="C53" s="45">
        <v>5.3</v>
      </c>
      <c r="D53" s="45">
        <v>3.2</v>
      </c>
      <c r="E53" s="45">
        <f t="shared" si="0"/>
        <v>73.075887096774196</v>
      </c>
      <c r="F53" s="45">
        <f t="shared" si="1"/>
        <v>44.121290322580649</v>
      </c>
    </row>
    <row r="54" spans="1:6">
      <c r="A54" s="43">
        <v>44866</v>
      </c>
      <c r="B54" s="44">
        <v>1.6636666666666666</v>
      </c>
      <c r="C54" s="45">
        <v>7</v>
      </c>
      <c r="D54" s="45">
        <v>5.0999999999999996</v>
      </c>
      <c r="E54" s="45">
        <f t="shared" si="0"/>
        <v>97.124859999999998</v>
      </c>
      <c r="F54" s="45">
        <f t="shared" si="1"/>
        <v>70.76239799999999</v>
      </c>
    </row>
    <row r="55" spans="1:6">
      <c r="A55" s="43">
        <v>44896</v>
      </c>
      <c r="B55" s="44">
        <v>1.4706451612903226</v>
      </c>
      <c r="C55" s="45">
        <v>6.2</v>
      </c>
      <c r="D55" s="45">
        <v>2.5</v>
      </c>
      <c r="E55" s="45">
        <f t="shared" si="0"/>
        <v>76.044120000000007</v>
      </c>
      <c r="F55" s="45">
        <f t="shared" si="1"/>
        <v>30.662951612903225</v>
      </c>
    </row>
    <row r="56" spans="1:6">
      <c r="A56" s="43">
        <v>44927</v>
      </c>
      <c r="B56" s="44">
        <v>1.4658064516129032</v>
      </c>
      <c r="C56" s="45">
        <v>7.6</v>
      </c>
      <c r="D56" s="45">
        <v>4.3</v>
      </c>
      <c r="E56" s="45">
        <f t="shared" si="0"/>
        <v>92.908676129032258</v>
      </c>
      <c r="F56" s="45">
        <f t="shared" si="1"/>
        <v>52.566750967741932</v>
      </c>
    </row>
    <row r="57" spans="1:6">
      <c r="A57" s="43">
        <v>44958</v>
      </c>
      <c r="B57" s="44">
        <v>1.3571428571428572</v>
      </c>
      <c r="C57" s="45">
        <v>7.7</v>
      </c>
      <c r="D57" s="45">
        <v>6.4</v>
      </c>
      <c r="E57" s="45">
        <f t="shared" si="0"/>
        <v>87.153000000000006</v>
      </c>
      <c r="F57" s="45">
        <f t="shared" si="1"/>
        <v>72.438857142857145</v>
      </c>
    </row>
    <row r="58" spans="1:6">
      <c r="A58" s="43">
        <v>44986</v>
      </c>
      <c r="B58" s="44">
        <v>1.435483870967742</v>
      </c>
      <c r="C58" s="45">
        <v>6</v>
      </c>
      <c r="D58" s="45">
        <v>3.4</v>
      </c>
      <c r="E58" s="45">
        <f t="shared" si="0"/>
        <v>71.831612903225803</v>
      </c>
      <c r="F58" s="45">
        <f t="shared" si="1"/>
        <v>40.704580645161293</v>
      </c>
    </row>
    <row r="59" spans="1:6">
      <c r="A59" s="43">
        <v>45017</v>
      </c>
      <c r="B59" s="44">
        <v>1.4728999999999999</v>
      </c>
      <c r="C59" s="45">
        <v>4.5999999999999996</v>
      </c>
      <c r="D59" s="45">
        <v>4.9000000000000004</v>
      </c>
      <c r="E59" s="45">
        <f t="shared" si="0"/>
        <v>56.506335599999993</v>
      </c>
      <c r="F59" s="45">
        <f t="shared" si="1"/>
        <v>60.191531399999995</v>
      </c>
    </row>
    <row r="60" spans="1:6">
      <c r="A60" s="43">
        <v>45047</v>
      </c>
      <c r="B60" s="44">
        <v>1.4483870967741934</v>
      </c>
      <c r="C60" s="45">
        <v>6</v>
      </c>
      <c r="D60" s="45">
        <v>5.2</v>
      </c>
      <c r="E60" s="45">
        <f t="shared" si="0"/>
        <v>72.477290322580643</v>
      </c>
      <c r="F60" s="45">
        <f t="shared" si="1"/>
        <v>62.813651612903222</v>
      </c>
    </row>
    <row r="61" spans="1:6">
      <c r="A61" s="43">
        <v>45078</v>
      </c>
      <c r="B61" s="44">
        <v>1.4943333333333333</v>
      </c>
      <c r="C61" s="45">
        <v>6.3</v>
      </c>
      <c r="D61" s="45">
        <v>4.5999999999999996</v>
      </c>
      <c r="E61" s="45">
        <f t="shared" si="0"/>
        <v>78.515261999999993</v>
      </c>
      <c r="F61" s="45">
        <f t="shared" si="1"/>
        <v>57.328603999999991</v>
      </c>
    </row>
    <row r="62" spans="1:6">
      <c r="A62" s="43">
        <v>45108</v>
      </c>
      <c r="B62" s="44">
        <v>1.6570967741935483</v>
      </c>
      <c r="C62" s="45">
        <v>8.6999999999999993</v>
      </c>
      <c r="D62" s="45">
        <v>4</v>
      </c>
      <c r="E62" s="45">
        <f t="shared" si="0"/>
        <v>120.23562774193546</v>
      </c>
      <c r="F62" s="45">
        <f t="shared" si="1"/>
        <v>55.280748387096772</v>
      </c>
    </row>
    <row r="63" spans="1:6">
      <c r="A63" s="43">
        <v>45139</v>
      </c>
      <c r="B63" s="44">
        <v>1.5090322580645161</v>
      </c>
      <c r="C63" s="45">
        <v>6.3</v>
      </c>
      <c r="D63" s="45">
        <v>3.8</v>
      </c>
      <c r="E63" s="45">
        <f t="shared" si="0"/>
        <v>79.287572903225808</v>
      </c>
      <c r="F63" s="45">
        <f t="shared" si="1"/>
        <v>47.824250322580639</v>
      </c>
    </row>
    <row r="64" spans="1:6">
      <c r="A64" s="43">
        <v>45170</v>
      </c>
      <c r="B64" s="44">
        <v>1.6288666666666667</v>
      </c>
      <c r="C64" s="45">
        <v>5</v>
      </c>
      <c r="D64" s="45">
        <v>4.2</v>
      </c>
      <c r="E64" s="45">
        <f t="shared" si="0"/>
        <v>67.923740000000009</v>
      </c>
      <c r="F64" s="45">
        <f t="shared" si="1"/>
        <v>57.055941599999997</v>
      </c>
    </row>
    <row r="65" spans="1:6">
      <c r="A65" s="43">
        <v>45200</v>
      </c>
      <c r="B65" s="44">
        <v>1.6216129032258066</v>
      </c>
      <c r="C65" s="45">
        <v>7.8</v>
      </c>
      <c r="D65" s="45">
        <v>4.2</v>
      </c>
      <c r="E65" s="45">
        <f t="shared" si="0"/>
        <v>105.48916258064517</v>
      </c>
      <c r="F65" s="45">
        <f t="shared" si="1"/>
        <v>56.80185677419356</v>
      </c>
    </row>
    <row r="66" spans="1:6">
      <c r="A66" s="43">
        <v>45231</v>
      </c>
      <c r="B66" s="44">
        <v>1.669</v>
      </c>
      <c r="C66" s="45">
        <v>5.9</v>
      </c>
      <c r="D66" s="45">
        <v>3.1</v>
      </c>
      <c r="E66" s="45">
        <f t="shared" si="0"/>
        <v>82.124814000000001</v>
      </c>
      <c r="F66" s="45">
        <f t="shared" si="1"/>
        <v>43.150326000000007</v>
      </c>
    </row>
    <row r="67" spans="1:6" ht="15.75" thickBot="1">
      <c r="A67" s="46">
        <v>45261</v>
      </c>
      <c r="B67" s="47">
        <v>1.7</v>
      </c>
      <c r="C67" s="48">
        <v>5.9</v>
      </c>
      <c r="D67" s="48">
        <v>2.2000000000000002</v>
      </c>
      <c r="E67" s="48">
        <f t="shared" si="0"/>
        <v>83.650200000000012</v>
      </c>
      <c r="F67" s="48">
        <f t="shared" si="1"/>
        <v>31.191600000000001</v>
      </c>
    </row>
  </sheetData>
  <mergeCells count="4">
    <mergeCell ref="A1:F1"/>
    <mergeCell ref="B2:E2"/>
    <mergeCell ref="I4:K4"/>
    <mergeCell ref="I13:K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FC74-56AB-4399-BA77-F7D54035B5FF}">
  <dimension ref="B3:G3"/>
  <sheetViews>
    <sheetView workbookViewId="0">
      <selection activeCell="H13" sqref="H13"/>
    </sheetView>
  </sheetViews>
  <sheetFormatPr defaultRowHeight="15"/>
  <sheetData>
    <row r="3" spans="2:7" ht="15.75">
      <c r="B3" s="67" t="s">
        <v>21</v>
      </c>
      <c r="C3" s="67"/>
      <c r="D3" s="67"/>
      <c r="E3" s="67"/>
      <c r="F3" s="67"/>
      <c r="G3" s="67"/>
    </row>
  </sheetData>
  <mergeCells count="1">
    <mergeCell ref="B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E107-9BEB-4FBF-9489-FBE1B6B33AC7}">
  <dimension ref="A1:N22"/>
  <sheetViews>
    <sheetView tabSelected="1" workbookViewId="0">
      <selection activeCell="L12" sqref="L12"/>
    </sheetView>
  </sheetViews>
  <sheetFormatPr defaultRowHeight="15"/>
  <cols>
    <col min="1" max="1" width="53.5703125" bestFit="1" customWidth="1"/>
    <col min="2" max="2" width="9.85546875" style="6" customWidth="1"/>
    <col min="3" max="3" width="15.5703125" style="13" customWidth="1"/>
    <col min="4" max="8" width="11.7109375" customWidth="1"/>
    <col min="9" max="9" width="12.7109375" customWidth="1"/>
    <col min="10" max="10" width="11.7109375" customWidth="1"/>
  </cols>
  <sheetData>
    <row r="1" spans="1:14" ht="15.75" thickBo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6.5" thickBot="1">
      <c r="A2" s="2"/>
      <c r="B2" s="2"/>
      <c r="C2" s="2"/>
      <c r="D2" s="68" t="s">
        <v>22</v>
      </c>
      <c r="E2" s="69"/>
      <c r="F2" s="69"/>
      <c r="G2" s="70"/>
      <c r="H2" s="3"/>
      <c r="I2" s="2"/>
      <c r="J2" s="2"/>
      <c r="K2" s="39"/>
      <c r="L2" s="39"/>
      <c r="M2" s="39"/>
      <c r="N2" s="39"/>
    </row>
    <row r="3" spans="1:14" ht="63.75" thickBot="1">
      <c r="A3" s="4" t="s">
        <v>23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30</v>
      </c>
      <c r="I3" s="5" t="s">
        <v>31</v>
      </c>
      <c r="J3" s="5" t="s">
        <v>32</v>
      </c>
      <c r="K3" s="39"/>
      <c r="L3" s="39"/>
      <c r="M3" s="39"/>
      <c r="N3" s="39"/>
    </row>
    <row r="4" spans="1:14" ht="36.75" customHeight="1">
      <c r="A4" s="20" t="s">
        <v>33</v>
      </c>
      <c r="B4" s="15">
        <v>1</v>
      </c>
      <c r="C4" s="20" t="s">
        <v>34</v>
      </c>
      <c r="D4" s="11">
        <v>10800</v>
      </c>
      <c r="E4" s="11"/>
      <c r="F4" s="11"/>
      <c r="G4" s="11"/>
      <c r="H4" s="9">
        <v>2023</v>
      </c>
      <c r="I4" s="9">
        <v>2024</v>
      </c>
      <c r="J4" s="28">
        <v>2024</v>
      </c>
      <c r="K4" s="39"/>
      <c r="L4" s="39"/>
      <c r="M4" s="39"/>
      <c r="N4" s="39"/>
    </row>
    <row r="5" spans="1:14" s="14" customFormat="1" ht="36.75" customHeight="1">
      <c r="A5" s="8" t="s">
        <v>35</v>
      </c>
      <c r="B5" s="16">
        <v>2</v>
      </c>
      <c r="C5" s="8" t="s">
        <v>34</v>
      </c>
      <c r="D5" s="11">
        <v>540</v>
      </c>
      <c r="E5" s="11"/>
      <c r="F5" s="11"/>
      <c r="G5" s="11"/>
      <c r="H5" s="9">
        <v>2023</v>
      </c>
      <c r="I5" s="9">
        <v>2024</v>
      </c>
      <c r="J5" s="28">
        <v>2024</v>
      </c>
      <c r="K5" s="39"/>
      <c r="L5" s="39"/>
      <c r="M5" s="39"/>
      <c r="N5" s="39"/>
    </row>
    <row r="6" spans="1:14" s="25" customFormat="1" ht="27" customHeight="1">
      <c r="A6" s="8" t="s">
        <v>36</v>
      </c>
      <c r="B6" s="16">
        <v>3</v>
      </c>
      <c r="C6" s="8" t="s">
        <v>34</v>
      </c>
      <c r="D6" s="11">
        <v>93</v>
      </c>
      <c r="E6" s="11"/>
      <c r="F6" s="11"/>
      <c r="G6" s="11"/>
      <c r="H6" s="9">
        <v>2023</v>
      </c>
      <c r="I6" s="9">
        <v>2025</v>
      </c>
      <c r="J6" s="28">
        <v>2025</v>
      </c>
      <c r="K6" s="39"/>
      <c r="L6" s="39"/>
      <c r="M6" s="39"/>
      <c r="N6" s="39"/>
    </row>
    <row r="7" spans="1:14" ht="31.5">
      <c r="A7" s="8" t="s">
        <v>37</v>
      </c>
      <c r="B7" s="15">
        <v>4</v>
      </c>
      <c r="C7" s="8" t="s">
        <v>38</v>
      </c>
      <c r="D7" s="11">
        <v>1800</v>
      </c>
      <c r="E7" s="11"/>
      <c r="F7" s="11"/>
      <c r="G7" s="11"/>
      <c r="H7" s="9">
        <v>2023</v>
      </c>
      <c r="I7" s="9">
        <v>2025</v>
      </c>
      <c r="J7" s="28">
        <v>2025</v>
      </c>
      <c r="K7" s="39"/>
      <c r="L7" s="39"/>
      <c r="M7" s="39"/>
      <c r="N7" s="39"/>
    </row>
    <row r="8" spans="1:14" ht="42.75" customHeight="1">
      <c r="A8" s="8" t="s">
        <v>39</v>
      </c>
      <c r="B8" s="15">
        <v>5</v>
      </c>
      <c r="C8" s="8" t="s">
        <v>40</v>
      </c>
      <c r="D8" s="26">
        <v>760</v>
      </c>
      <c r="E8" s="26">
        <v>1100</v>
      </c>
      <c r="F8" s="26">
        <v>1400</v>
      </c>
      <c r="G8" s="26">
        <v>1500</v>
      </c>
      <c r="H8" s="9" t="s">
        <v>40</v>
      </c>
      <c r="I8" s="9" t="s">
        <v>40</v>
      </c>
      <c r="J8" s="9" t="s">
        <v>40</v>
      </c>
      <c r="K8" s="39"/>
      <c r="L8" s="39"/>
      <c r="M8" s="39"/>
      <c r="N8" s="71"/>
    </row>
    <row r="9" spans="1:14" ht="31.5">
      <c r="A9" s="9" t="s">
        <v>41</v>
      </c>
      <c r="B9" s="17">
        <v>6</v>
      </c>
      <c r="C9" s="8" t="s">
        <v>42</v>
      </c>
      <c r="D9" s="11">
        <v>430</v>
      </c>
      <c r="E9" s="11"/>
      <c r="F9" s="11"/>
      <c r="G9" s="11"/>
      <c r="H9" s="9">
        <v>2024</v>
      </c>
      <c r="I9" s="9">
        <v>2026</v>
      </c>
      <c r="J9" s="28">
        <v>2026</v>
      </c>
      <c r="K9" s="39"/>
      <c r="L9" s="39"/>
      <c r="M9" s="39"/>
      <c r="N9" s="39"/>
    </row>
    <row r="10" spans="1:14" ht="31.5">
      <c r="A10" s="9" t="s">
        <v>43</v>
      </c>
      <c r="B10" s="17">
        <v>7</v>
      </c>
      <c r="C10" s="8" t="s">
        <v>44</v>
      </c>
      <c r="D10" s="11">
        <v>120</v>
      </c>
      <c r="E10" s="11"/>
      <c r="F10" s="11"/>
      <c r="G10" s="11"/>
      <c r="H10" s="9">
        <v>2024</v>
      </c>
      <c r="I10" s="9">
        <v>2028</v>
      </c>
      <c r="J10" s="28">
        <v>2028</v>
      </c>
      <c r="K10" s="39"/>
      <c r="L10" s="39"/>
      <c r="M10" s="39"/>
      <c r="N10" s="39"/>
    </row>
    <row r="11" spans="1:14" s="25" customFormat="1" ht="36.75" customHeight="1">
      <c r="A11" s="9" t="s">
        <v>45</v>
      </c>
      <c r="B11" s="17">
        <v>8</v>
      </c>
      <c r="C11" s="8" t="s">
        <v>46</v>
      </c>
      <c r="D11" s="11">
        <v>360</v>
      </c>
      <c r="E11" s="11"/>
      <c r="F11" s="11"/>
      <c r="G11" s="11"/>
      <c r="H11" s="9">
        <v>2024</v>
      </c>
      <c r="I11" s="9">
        <v>2028</v>
      </c>
      <c r="J11" s="28">
        <v>2028</v>
      </c>
      <c r="K11" s="39"/>
      <c r="L11" s="39"/>
      <c r="M11" s="39"/>
      <c r="N11" s="39"/>
    </row>
    <row r="12" spans="1:14" s="25" customFormat="1" ht="36.75" customHeight="1">
      <c r="A12" s="9" t="s">
        <v>47</v>
      </c>
      <c r="B12" s="17">
        <v>9</v>
      </c>
      <c r="C12" s="8" t="s">
        <v>48</v>
      </c>
      <c r="D12" s="11">
        <v>120</v>
      </c>
      <c r="E12" s="11">
        <v>1400</v>
      </c>
      <c r="F12" s="11"/>
      <c r="G12" s="11"/>
      <c r="H12" s="9">
        <v>2026</v>
      </c>
      <c r="I12" s="9">
        <v>2030</v>
      </c>
      <c r="J12" s="28">
        <v>2030</v>
      </c>
      <c r="K12" s="39"/>
      <c r="L12" s="39"/>
      <c r="M12" s="39"/>
      <c r="N12" s="39"/>
    </row>
    <row r="13" spans="1:14" s="18" customFormat="1" ht="15.75">
      <c r="A13" s="9" t="s">
        <v>49</v>
      </c>
      <c r="B13" s="17">
        <v>10</v>
      </c>
      <c r="C13" s="8" t="s">
        <v>50</v>
      </c>
      <c r="D13" s="11"/>
      <c r="E13" s="11">
        <v>12500</v>
      </c>
      <c r="F13" s="11">
        <v>7000</v>
      </c>
      <c r="G13" s="11"/>
      <c r="H13" s="9">
        <v>2029</v>
      </c>
      <c r="I13" s="9">
        <v>2039</v>
      </c>
      <c r="J13" s="28">
        <v>2039</v>
      </c>
      <c r="K13" s="39"/>
      <c r="L13" s="39"/>
      <c r="M13" s="39"/>
      <c r="N13" s="39"/>
    </row>
    <row r="14" spans="1:14" ht="31.5">
      <c r="A14" s="9" t="s">
        <v>51</v>
      </c>
      <c r="B14" s="16">
        <v>11</v>
      </c>
      <c r="C14" s="9" t="s">
        <v>52</v>
      </c>
      <c r="D14" s="37" t="s">
        <v>53</v>
      </c>
      <c r="E14" s="11">
        <v>3040</v>
      </c>
      <c r="F14" s="11"/>
      <c r="G14" s="11"/>
      <c r="H14" s="9">
        <v>2027</v>
      </c>
      <c r="I14" s="9">
        <v>2033</v>
      </c>
      <c r="J14" s="28">
        <v>2033</v>
      </c>
      <c r="K14" s="39"/>
      <c r="L14" s="39"/>
      <c r="M14" s="39"/>
      <c r="N14" s="39"/>
    </row>
    <row r="15" spans="1:14" ht="31.5">
      <c r="A15" s="9" t="s">
        <v>54</v>
      </c>
      <c r="B15" s="16">
        <v>11</v>
      </c>
      <c r="C15" s="9" t="s">
        <v>52</v>
      </c>
      <c r="D15" s="37" t="s">
        <v>53</v>
      </c>
      <c r="E15" s="11">
        <v>1883</v>
      </c>
      <c r="F15" s="11">
        <v>2822</v>
      </c>
      <c r="G15" s="11">
        <v>4281</v>
      </c>
      <c r="H15" s="9">
        <v>2027</v>
      </c>
      <c r="I15" s="9">
        <v>2043</v>
      </c>
      <c r="J15" s="28">
        <v>2043</v>
      </c>
      <c r="K15" s="39"/>
      <c r="L15" s="39"/>
      <c r="M15" s="39"/>
      <c r="N15" s="39"/>
    </row>
    <row r="16" spans="1:14" s="25" customFormat="1" ht="32.25" thickBot="1">
      <c r="A16" s="10" t="s">
        <v>55</v>
      </c>
      <c r="B16" s="19">
        <v>11</v>
      </c>
      <c r="C16" s="10" t="s">
        <v>52</v>
      </c>
      <c r="D16" s="38" t="s">
        <v>56</v>
      </c>
      <c r="E16" s="12">
        <v>7641</v>
      </c>
      <c r="F16" s="12"/>
      <c r="G16" s="12">
        <v>1539</v>
      </c>
      <c r="H16" s="10">
        <v>2027</v>
      </c>
      <c r="I16" s="10">
        <v>2043</v>
      </c>
      <c r="J16" s="36">
        <v>2043</v>
      </c>
      <c r="K16" s="39"/>
      <c r="L16" s="39"/>
      <c r="M16" s="39"/>
      <c r="N16" s="39"/>
    </row>
    <row r="17" spans="1:10" s="25" customFormat="1" ht="15.75">
      <c r="A17" s="30"/>
      <c r="B17" s="31"/>
      <c r="C17" s="32"/>
      <c r="D17" s="33"/>
      <c r="E17" s="34"/>
      <c r="F17" s="34"/>
      <c r="G17" s="34"/>
      <c r="H17" s="32"/>
      <c r="I17" s="32"/>
      <c r="J17" s="35"/>
    </row>
    <row r="18" spans="1:10" s="25" customFormat="1" ht="15.75">
      <c r="A18" s="21"/>
      <c r="B18" s="22"/>
      <c r="C18" s="23"/>
      <c r="D18" s="27"/>
      <c r="E18" s="24"/>
      <c r="F18" s="24"/>
      <c r="G18" s="24"/>
      <c r="H18" s="23"/>
      <c r="I18" s="23"/>
      <c r="J18" s="29"/>
    </row>
    <row r="19" spans="1:10" s="25" customFormat="1" ht="15.75">
      <c r="A19" s="21"/>
      <c r="B19" s="22"/>
      <c r="C19" s="23"/>
      <c r="D19" s="27"/>
      <c r="E19" s="24"/>
      <c r="F19" s="24"/>
      <c r="G19" s="24"/>
      <c r="H19" s="23"/>
      <c r="I19" s="23"/>
      <c r="J19" s="29"/>
    </row>
    <row r="20" spans="1:10" s="25" customFormat="1" ht="15.75">
      <c r="A20" s="21"/>
      <c r="B20" s="22"/>
      <c r="C20" s="23"/>
      <c r="D20" s="27"/>
      <c r="E20" s="24"/>
      <c r="F20" s="24"/>
      <c r="G20" s="24"/>
      <c r="H20" s="23"/>
      <c r="I20" s="23"/>
      <c r="J20" s="29"/>
    </row>
    <row r="22" spans="1:10" s="18" customFormat="1" ht="15.75">
      <c r="A22" s="21"/>
      <c r="B22" s="22"/>
      <c r="C22" s="23"/>
      <c r="D22" s="24"/>
      <c r="E22" s="24"/>
      <c r="F22" s="24"/>
      <c r="G22" s="24"/>
      <c r="H22" s="23"/>
      <c r="I22" s="23"/>
      <c r="J22" s="23"/>
    </row>
  </sheetData>
  <mergeCells count="1">
    <mergeCell ref="D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6B460D-8D1E-42F6-8777-D476A0236B6E}"/>
</file>

<file path=customXml/itemProps2.xml><?xml version="1.0" encoding="utf-8"?>
<ds:datastoreItem xmlns:ds="http://schemas.openxmlformats.org/officeDocument/2006/customXml" ds:itemID="{0434A390-EE7E-4621-BE5C-7534A15A5B78}"/>
</file>

<file path=customXml/itemProps3.xml><?xml version="1.0" encoding="utf-8"?>
<ds:datastoreItem xmlns:ds="http://schemas.openxmlformats.org/officeDocument/2006/customXml" ds:itemID="{1988CB54-BE6B-4CEB-871B-3591B58A61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Fuller, Melissa</dc:creator>
  <cp:keywords/>
  <dc:description/>
  <cp:lastModifiedBy>Fetgatter, Jessica</cp:lastModifiedBy>
  <cp:revision/>
  <dcterms:created xsi:type="dcterms:W3CDTF">2024-01-16T18:29:08Z</dcterms:created>
  <dcterms:modified xsi:type="dcterms:W3CDTF">2024-03-04T16:43:43Z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