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hared\Environmental Compliance\DEP Reporting\WW Treatment Plans\Due February 1 2024\"/>
    </mc:Choice>
  </mc:AlternateContent>
  <xr:revisionPtr revIDLastSave="15" documentId="13_ncr:1_{BED8EBDC-C8AE-4DEB-9F61-B993A4C08C7B}" xr6:coauthVersionLast="47" xr6:coauthVersionMax="47" xr10:uidLastSave="{A4F322EF-1E63-4A05-9A56-81F2BC5692DD}"/>
  <bookViews>
    <workbookView xWindow="-120" yWindow="-120" windowWidth="29040" windowHeight="15720" activeTab="1" xr2:uid="{BAFDA7D3-1263-4760-BDBA-92D0F601DC0E}"/>
  </bookViews>
  <sheets>
    <sheet name="Background (Parts 1 &amp; 2)" sheetId="1" r:id="rId1"/>
    <sheet name="Annual TN &amp; TP Loads (Part 3)" sheetId="2" r:id="rId2"/>
    <sheet name="Capacity Analysis (Part 4)" sheetId="3" r:id="rId3"/>
    <sheet name="Projects (Parts 5 &amp; 6)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2" l="1"/>
  <c r="K19" i="2"/>
  <c r="K18" i="2"/>
  <c r="K17" i="2"/>
  <c r="K16" i="2"/>
  <c r="J20" i="2"/>
  <c r="J19" i="2"/>
  <c r="J18" i="2"/>
  <c r="J17" i="2"/>
  <c r="J16" i="2"/>
  <c r="K11" i="2"/>
  <c r="J11" i="2"/>
  <c r="F67" i="2"/>
  <c r="E67" i="2"/>
  <c r="K10" i="2" l="1"/>
  <c r="K9" i="2"/>
  <c r="K8" i="2"/>
  <c r="K7" i="2"/>
  <c r="J10" i="2"/>
  <c r="J9" i="2"/>
  <c r="J8" i="2"/>
  <c r="J7" i="2"/>
  <c r="F66" i="2"/>
  <c r="E66" i="2"/>
  <c r="F65" i="2"/>
  <c r="E65" i="2"/>
  <c r="F64" i="2"/>
  <c r="E64" i="2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F56" i="2"/>
  <c r="E56" i="2"/>
  <c r="F55" i="2"/>
  <c r="E55" i="2"/>
  <c r="F54" i="2"/>
  <c r="E54" i="2"/>
  <c r="F53" i="2"/>
  <c r="E53" i="2"/>
  <c r="F52" i="2"/>
  <c r="E52" i="2"/>
  <c r="F51" i="2"/>
  <c r="E51" i="2"/>
  <c r="F50" i="2"/>
  <c r="E50" i="2"/>
  <c r="F49" i="2"/>
  <c r="E49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F6" i="2"/>
  <c r="E6" i="2"/>
</calcChain>
</file>

<file path=xl/sharedStrings.xml><?xml version="1.0" encoding="utf-8"?>
<sst xmlns="http://schemas.openxmlformats.org/spreadsheetml/2006/main" count="42" uniqueCount="35">
  <si>
    <t>Municipality</t>
  </si>
  <si>
    <t>City of Eustis</t>
  </si>
  <si>
    <t>Facility Name</t>
  </si>
  <si>
    <t>Eastern WWTF</t>
  </si>
  <si>
    <t>Permitted Capacity in Avg Annual Gallons Per Day</t>
  </si>
  <si>
    <t>MGD</t>
  </si>
  <si>
    <t>Permitted TN Effluent Limits</t>
  </si>
  <si>
    <t>Nitrogen, Nitrate, Total (as N) mg/L Max 10.0 Single Sample</t>
  </si>
  <si>
    <t>Permitted TP Effluent Limits</t>
  </si>
  <si>
    <t>Phosphorus, Total (as P) mg/L.  Max (Report) Annual Average = 4.4</t>
  </si>
  <si>
    <t>(FLOWxCONCENTRATION)x8.34</t>
  </si>
  <si>
    <t>DATE</t>
  </si>
  <si>
    <t>FLOW (MG)</t>
  </si>
  <si>
    <t>TN (mg/L)</t>
  </si>
  <si>
    <t>TP (mg/L)</t>
  </si>
  <si>
    <t>TN (lbs)</t>
  </si>
  <si>
    <t>TP (lbs)</t>
  </si>
  <si>
    <t>ANNUAL LOADS</t>
  </si>
  <si>
    <t>Year</t>
  </si>
  <si>
    <t>See Eastern WWTF Capacity Analysis PDF attachment</t>
  </si>
  <si>
    <t>Estimated Expenditures (in thousands $)</t>
  </si>
  <si>
    <t>Project Name</t>
  </si>
  <si>
    <t>Project Ranking</t>
  </si>
  <si>
    <t>Planned Years</t>
  </si>
  <si>
    <t>FY 2023-24 to 2027-28</t>
  </si>
  <si>
    <t>FY 2028-29 to 2032-33</t>
  </si>
  <si>
    <t>FY 2033-34 to 2037-38</t>
  </si>
  <si>
    <t>FY 2038-39 to 2042-43</t>
  </si>
  <si>
    <t>Projected Begin Year</t>
  </si>
  <si>
    <t>Projected Completion Year</t>
  </si>
  <si>
    <t>Projected Operations Begin Year</t>
  </si>
  <si>
    <t>Eastern Force Main Extension &amp; Upsizing</t>
  </si>
  <si>
    <t>23-24(Const)</t>
  </si>
  <si>
    <t>Influent Pump - Eastern WWTF Capacity</t>
  </si>
  <si>
    <t>26-27(Engineer) &amp; 28-29(Const)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</si>
</sst>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/>
    <xf numFmtId="0" fontId="2" fillId="0" borderId="6" xfId="0" applyFont="1" applyBorder="1"/>
    <xf numFmtId="0" fontId="0" fillId="0" borderId="0" xfId="0"/>
    <xf numFmtId="0" fontId="0" fillId="0" borderId="0" xfId="0"/>
    <xf numFmtId="165" fontId="2" fillId="0" borderId="5" xfId="0" applyNumberFormat="1" applyFont="1" applyBorder="1"/>
    <xf numFmtId="165" fontId="2" fillId="0" borderId="6" xfId="0" applyNumberFormat="1" applyFont="1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165" fontId="2" fillId="0" borderId="5" xfId="0" applyNumberFormat="1" applyFont="1" applyFill="1" applyBorder="1"/>
    <xf numFmtId="0" fontId="2" fillId="0" borderId="5" xfId="0" applyFont="1" applyFill="1" applyBorder="1" applyAlignment="1">
      <alignment horizontal="center"/>
    </xf>
    <xf numFmtId="0" fontId="0" fillId="0" borderId="0" xfId="0" applyFill="1"/>
    <xf numFmtId="0" fontId="2" fillId="0" borderId="5" xfId="0" applyFont="1" applyBorder="1" applyAlignment="1">
      <alignment vertical="center"/>
    </xf>
    <xf numFmtId="165" fontId="2" fillId="0" borderId="5" xfId="0" applyNumberFormat="1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165" fontId="2" fillId="0" borderId="5" xfId="0" applyNumberFormat="1" applyFont="1" applyFill="1" applyBorder="1" applyAlignment="1">
      <alignment vertical="center"/>
    </xf>
    <xf numFmtId="0" fontId="0" fillId="0" borderId="0" xfId="0"/>
    <xf numFmtId="0" fontId="0" fillId="0" borderId="2" xfId="0" applyBorder="1"/>
    <xf numFmtId="0" fontId="0" fillId="0" borderId="1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3" fillId="0" borderId="1" xfId="0" applyFont="1" applyBorder="1" applyAlignment="1">
      <alignment horizontal="center"/>
    </xf>
    <xf numFmtId="14" fontId="3" fillId="0" borderId="14" xfId="0" applyNumberFormat="1" applyFont="1" applyBorder="1" applyAlignment="1">
      <alignment horizontal="center"/>
    </xf>
    <xf numFmtId="2" fontId="0" fillId="0" borderId="14" xfId="0" applyNumberFormat="1" applyBorder="1"/>
    <xf numFmtId="164" fontId="0" fillId="0" borderId="14" xfId="0" applyNumberFormat="1" applyBorder="1"/>
    <xf numFmtId="14" fontId="3" fillId="0" borderId="5" xfId="0" applyNumberFormat="1" applyFont="1" applyBorder="1" applyAlignment="1">
      <alignment horizontal="center"/>
    </xf>
    <xf numFmtId="2" fontId="0" fillId="0" borderId="5" xfId="0" applyNumberFormat="1" applyBorder="1"/>
    <xf numFmtId="164" fontId="0" fillId="0" borderId="5" xfId="0" applyNumberFormat="1" applyBorder="1"/>
    <xf numFmtId="0" fontId="0" fillId="0" borderId="6" xfId="0" applyBorder="1"/>
    <xf numFmtId="14" fontId="3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 applyAlignment="1">
      <alignment horizontal="center"/>
    </xf>
    <xf numFmtId="0" fontId="0" fillId="0" borderId="5" xfId="0" applyBorder="1"/>
    <xf numFmtId="0" fontId="3" fillId="0" borderId="6" xfId="0" applyFont="1" applyBorder="1" applyAlignment="1">
      <alignment horizontal="center"/>
    </xf>
    <xf numFmtId="2" fontId="0" fillId="0" borderId="6" xfId="0" applyNumberFormat="1" applyBorder="1"/>
    <xf numFmtId="164" fontId="0" fillId="0" borderId="6" xfId="0" applyNumberFormat="1" applyBorder="1"/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10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6DA3-E3D3-465A-9BEB-0352191CEE82}">
  <dimension ref="A2:I8"/>
  <sheetViews>
    <sheetView workbookViewId="0">
      <selection activeCell="B3" sqref="B3"/>
    </sheetView>
  </sheetViews>
  <sheetFormatPr defaultRowHeight="15"/>
  <cols>
    <col min="1" max="1" width="14.42578125" customWidth="1"/>
    <col min="2" max="2" width="36" customWidth="1"/>
  </cols>
  <sheetData>
    <row r="2" spans="1:9" ht="15.75">
      <c r="A2" s="1" t="s">
        <v>0</v>
      </c>
      <c r="B2" s="2" t="s">
        <v>1</v>
      </c>
      <c r="C2" s="2"/>
      <c r="D2" s="2"/>
      <c r="E2" s="23"/>
      <c r="F2" s="23"/>
      <c r="G2" s="23"/>
      <c r="H2" s="23"/>
      <c r="I2" s="23"/>
    </row>
    <row r="3" spans="1:9" ht="15.75">
      <c r="A3" s="1" t="s">
        <v>2</v>
      </c>
      <c r="B3" s="2" t="s">
        <v>3</v>
      </c>
      <c r="C3" s="2"/>
      <c r="D3" s="2"/>
      <c r="E3" s="23"/>
      <c r="F3" s="23"/>
      <c r="G3" s="23"/>
      <c r="H3" s="23"/>
      <c r="I3" s="23"/>
    </row>
    <row r="4" spans="1:9" ht="15.75">
      <c r="A4" s="2"/>
      <c r="B4" s="2"/>
      <c r="C4" s="2"/>
      <c r="D4" s="2"/>
      <c r="E4" s="23"/>
      <c r="F4" s="23"/>
      <c r="G4" s="23"/>
      <c r="H4" s="23"/>
      <c r="I4" s="23"/>
    </row>
    <row r="5" spans="1:9" ht="15.75">
      <c r="A5" s="2"/>
      <c r="B5" s="2"/>
      <c r="C5" s="2"/>
      <c r="D5" s="2"/>
      <c r="E5" s="23"/>
      <c r="F5" s="23"/>
      <c r="G5" s="23"/>
      <c r="H5" s="23"/>
      <c r="I5" s="23"/>
    </row>
    <row r="6" spans="1:9" ht="15.75">
      <c r="A6" s="48" t="s">
        <v>4</v>
      </c>
      <c r="B6" s="48"/>
      <c r="C6" s="2">
        <v>1.3</v>
      </c>
      <c r="D6" s="1" t="s">
        <v>5</v>
      </c>
      <c r="E6" s="23"/>
      <c r="F6" s="23"/>
      <c r="G6" s="23"/>
      <c r="H6" s="23"/>
      <c r="I6" s="23"/>
    </row>
    <row r="7" spans="1:9" ht="15.75">
      <c r="A7" s="48" t="s">
        <v>6</v>
      </c>
      <c r="B7" s="48"/>
      <c r="C7" s="49" t="s">
        <v>7</v>
      </c>
      <c r="D7" s="49"/>
      <c r="E7" s="49"/>
      <c r="F7" s="49"/>
      <c r="G7" s="49"/>
      <c r="H7" s="49"/>
      <c r="I7" s="23"/>
    </row>
    <row r="8" spans="1:9" ht="15.75">
      <c r="A8" s="48" t="s">
        <v>8</v>
      </c>
      <c r="B8" s="48"/>
      <c r="C8" s="49" t="s">
        <v>9</v>
      </c>
      <c r="D8" s="49"/>
      <c r="E8" s="49"/>
      <c r="F8" s="49"/>
      <c r="G8" s="49"/>
      <c r="H8" s="49"/>
      <c r="I8" s="49"/>
    </row>
  </sheetData>
  <mergeCells count="5">
    <mergeCell ref="A6:B6"/>
    <mergeCell ref="A7:B7"/>
    <mergeCell ref="A8:B8"/>
    <mergeCell ref="C7:H7"/>
    <mergeCell ref="C8:I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94D2-C9C9-441D-9E40-832A44717EE0}">
  <dimension ref="A1:K67"/>
  <sheetViews>
    <sheetView tabSelected="1" workbookViewId="0">
      <selection activeCell="K23" sqref="K23"/>
    </sheetView>
  </sheetViews>
  <sheetFormatPr defaultRowHeight="15"/>
  <cols>
    <col min="1" max="6" width="12.7109375" customWidth="1"/>
  </cols>
  <sheetData>
    <row r="1" spans="1:11" ht="15.75">
      <c r="A1" s="51" t="s">
        <v>3</v>
      </c>
      <c r="B1" s="52"/>
      <c r="C1" s="52"/>
      <c r="D1" s="52"/>
      <c r="E1" s="52"/>
      <c r="F1" s="53"/>
      <c r="G1" s="23"/>
      <c r="H1" s="23"/>
      <c r="I1" s="23"/>
      <c r="J1" s="23"/>
      <c r="K1" s="23"/>
    </row>
    <row r="2" spans="1:11" ht="15.75" thickBot="1">
      <c r="A2" s="24"/>
      <c r="B2" s="50" t="s">
        <v>10</v>
      </c>
      <c r="C2" s="50"/>
      <c r="D2" s="50"/>
      <c r="E2" s="50"/>
      <c r="F2" s="25"/>
      <c r="G2" s="23"/>
      <c r="H2" s="23"/>
      <c r="I2" s="23"/>
      <c r="J2" s="23"/>
      <c r="K2" s="23"/>
    </row>
    <row r="3" spans="1:11" s="8" customFormat="1">
      <c r="A3" s="26"/>
      <c r="B3" s="27"/>
      <c r="C3" s="27"/>
      <c r="D3" s="27"/>
      <c r="E3" s="27"/>
      <c r="F3" s="28"/>
      <c r="G3" s="23"/>
      <c r="H3" s="23"/>
      <c r="I3" s="23"/>
      <c r="J3" s="23"/>
      <c r="K3" s="23"/>
    </row>
    <row r="4" spans="1:11" ht="15.75" thickBot="1">
      <c r="A4" s="29"/>
      <c r="B4" s="30"/>
      <c r="C4" s="30"/>
      <c r="D4" s="30"/>
      <c r="E4" s="30"/>
      <c r="F4" s="31"/>
      <c r="G4" s="23"/>
      <c r="H4" s="23"/>
      <c r="I4" s="23"/>
      <c r="J4" s="23"/>
      <c r="K4" s="23"/>
    </row>
    <row r="5" spans="1:11" ht="16.5" thickBot="1">
      <c r="A5" s="32" t="s">
        <v>11</v>
      </c>
      <c r="B5" s="32" t="s">
        <v>12</v>
      </c>
      <c r="C5" s="32" t="s">
        <v>13</v>
      </c>
      <c r="D5" s="32" t="s">
        <v>14</v>
      </c>
      <c r="E5" s="32" t="s">
        <v>15</v>
      </c>
      <c r="F5" s="32" t="s">
        <v>16</v>
      </c>
      <c r="G5" s="23"/>
      <c r="H5" s="23"/>
      <c r="I5" s="54" t="s">
        <v>17</v>
      </c>
      <c r="J5" s="54"/>
      <c r="K5" s="54"/>
    </row>
    <row r="6" spans="1:11" ht="15.75">
      <c r="A6" s="33">
        <v>43405</v>
      </c>
      <c r="B6" s="34">
        <v>2.5779999999999998</v>
      </c>
      <c r="C6" s="35">
        <v>7</v>
      </c>
      <c r="D6" s="35">
        <v>5.8</v>
      </c>
      <c r="E6" s="35">
        <f>(B6*C6)*8.34</f>
        <v>150.50363999999999</v>
      </c>
      <c r="F6" s="35">
        <f>(B6*D6)*8.34</f>
        <v>124.70301599999999</v>
      </c>
      <c r="G6" s="23"/>
      <c r="H6" s="23"/>
      <c r="I6" s="41" t="s">
        <v>18</v>
      </c>
      <c r="J6" s="42" t="s">
        <v>15</v>
      </c>
      <c r="K6" s="42" t="s">
        <v>16</v>
      </c>
    </row>
    <row r="7" spans="1:11">
      <c r="A7" s="36">
        <v>43435</v>
      </c>
      <c r="B7" s="37">
        <v>0</v>
      </c>
      <c r="C7" s="38">
        <v>0</v>
      </c>
      <c r="D7" s="38">
        <v>0</v>
      </c>
      <c r="E7" s="38">
        <f t="shared" ref="E7:E67" si="0">(B7*C7)*8.34</f>
        <v>0</v>
      </c>
      <c r="F7" s="38">
        <f t="shared" ref="F7:F67" si="1">(B7*D7)*8.34</f>
        <v>0</v>
      </c>
      <c r="G7" s="23"/>
      <c r="H7" s="23"/>
      <c r="I7" s="43">
        <v>2019</v>
      </c>
      <c r="J7" s="44">
        <f>(SUM(E8:E19))/12</f>
        <v>312.99401449999999</v>
      </c>
      <c r="K7" s="44">
        <f>(SUM(F8:F19))/12</f>
        <v>141.52771499999997</v>
      </c>
    </row>
    <row r="8" spans="1:11">
      <c r="A8" s="36">
        <v>43466</v>
      </c>
      <c r="B8" s="37">
        <v>0.70399999999999996</v>
      </c>
      <c r="C8" s="38">
        <v>1.4</v>
      </c>
      <c r="D8" s="38">
        <v>1.7</v>
      </c>
      <c r="E8" s="38">
        <f t="shared" si="0"/>
        <v>8.2199039999999997</v>
      </c>
      <c r="F8" s="38">
        <f t="shared" si="1"/>
        <v>9.9813119999999991</v>
      </c>
      <c r="G8" s="23"/>
      <c r="H8" s="23"/>
      <c r="I8" s="43">
        <v>2020</v>
      </c>
      <c r="J8" s="44">
        <f>(SUM(E20:E31))/12</f>
        <v>98.34340349999998</v>
      </c>
      <c r="K8" s="44">
        <f>(SUM(F20:F31))/12</f>
        <v>127.32045549999998</v>
      </c>
    </row>
    <row r="9" spans="1:11">
      <c r="A9" s="36">
        <v>43497</v>
      </c>
      <c r="B9" s="37">
        <v>1.91</v>
      </c>
      <c r="C9" s="38">
        <v>2</v>
      </c>
      <c r="D9" s="38">
        <v>0.8</v>
      </c>
      <c r="E9" s="38">
        <f t="shared" si="0"/>
        <v>31.858799999999999</v>
      </c>
      <c r="F9" s="38">
        <f t="shared" si="1"/>
        <v>12.74352</v>
      </c>
      <c r="G9" s="23"/>
      <c r="H9" s="23"/>
      <c r="I9" s="43">
        <v>2021</v>
      </c>
      <c r="J9" s="44">
        <f>(SUM(E32:E43))/12</f>
        <v>66.735133624999989</v>
      </c>
      <c r="K9" s="44">
        <f>(SUM(F32:F43))/12</f>
        <v>138.67953550000001</v>
      </c>
    </row>
    <row r="10" spans="1:11">
      <c r="A10" s="36">
        <v>43525</v>
      </c>
      <c r="B10" s="37">
        <v>4.4989999999999997</v>
      </c>
      <c r="C10" s="38">
        <v>9.5</v>
      </c>
      <c r="D10" s="38">
        <v>1.5</v>
      </c>
      <c r="E10" s="38">
        <f t="shared" si="0"/>
        <v>356.45576999999997</v>
      </c>
      <c r="F10" s="38">
        <f t="shared" si="1"/>
        <v>56.282489999999996</v>
      </c>
      <c r="G10" s="23"/>
      <c r="H10" s="23"/>
      <c r="I10" s="43">
        <v>2022</v>
      </c>
      <c r="J10" s="44">
        <f>(SUM(E44:E55))/12</f>
        <v>156.09609649999999</v>
      </c>
      <c r="K10" s="44">
        <f>(SUM(F44:F55))/12</f>
        <v>197.19214149999996</v>
      </c>
    </row>
    <row r="11" spans="1:11" ht="15.75" thickBot="1">
      <c r="A11" s="36">
        <v>43556</v>
      </c>
      <c r="B11" s="37">
        <v>5.4379999999999997</v>
      </c>
      <c r="C11" s="38">
        <v>17.899999999999999</v>
      </c>
      <c r="D11" s="38">
        <v>4.7</v>
      </c>
      <c r="E11" s="38">
        <f t="shared" si="0"/>
        <v>811.81726799999979</v>
      </c>
      <c r="F11" s="38">
        <f t="shared" si="1"/>
        <v>213.15872399999998</v>
      </c>
      <c r="G11" s="23"/>
      <c r="H11" s="23"/>
      <c r="I11" s="45">
        <v>2023</v>
      </c>
      <c r="J11" s="39">
        <f>(SUM(E56:E67))/12</f>
        <v>70.350541000000007</v>
      </c>
      <c r="K11" s="39">
        <f>(SUM(F56:F67))/12</f>
        <v>231.68346249999999</v>
      </c>
    </row>
    <row r="12" spans="1:11">
      <c r="A12" s="36">
        <v>43586</v>
      </c>
      <c r="B12" s="37">
        <v>5.3259999999999996</v>
      </c>
      <c r="C12" s="38">
        <v>4.5999999999999996</v>
      </c>
      <c r="D12" s="38">
        <v>6.1</v>
      </c>
      <c r="E12" s="38">
        <f t="shared" si="0"/>
        <v>204.32666399999997</v>
      </c>
      <c r="F12" s="38">
        <f t="shared" si="1"/>
        <v>270.95492400000001</v>
      </c>
      <c r="G12" s="23"/>
      <c r="H12" s="23"/>
      <c r="I12" s="23"/>
      <c r="J12" s="23"/>
      <c r="K12" s="23"/>
    </row>
    <row r="13" spans="1:11">
      <c r="A13" s="36">
        <v>43617</v>
      </c>
      <c r="B13" s="37">
        <v>5.0270000000000001</v>
      </c>
      <c r="C13" s="38">
        <v>0.8</v>
      </c>
      <c r="D13" s="38">
        <v>3.7</v>
      </c>
      <c r="E13" s="38">
        <f t="shared" si="0"/>
        <v>33.540144000000005</v>
      </c>
      <c r="F13" s="38">
        <f t="shared" si="1"/>
        <v>155.123166</v>
      </c>
      <c r="G13" s="23"/>
      <c r="H13" s="23"/>
      <c r="I13" s="23"/>
      <c r="J13" s="23"/>
      <c r="K13" s="23"/>
    </row>
    <row r="14" spans="1:11" ht="15.75">
      <c r="A14" s="36">
        <v>43647</v>
      </c>
      <c r="B14" s="37">
        <v>3.1989999999999998</v>
      </c>
      <c r="C14" s="38">
        <v>3.9</v>
      </c>
      <c r="D14" s="38">
        <v>3.2</v>
      </c>
      <c r="E14" s="38">
        <f t="shared" si="0"/>
        <v>104.05067399999999</v>
      </c>
      <c r="F14" s="38">
        <f t="shared" si="1"/>
        <v>85.374912000000009</v>
      </c>
      <c r="G14" s="23"/>
      <c r="H14" s="23"/>
      <c r="I14" s="54" t="s">
        <v>17</v>
      </c>
      <c r="J14" s="54"/>
      <c r="K14" s="54"/>
    </row>
    <row r="15" spans="1:11" ht="15.75">
      <c r="A15" s="36">
        <v>43678</v>
      </c>
      <c r="B15" s="37">
        <v>4.7290000000000001</v>
      </c>
      <c r="C15" s="38">
        <v>15.7</v>
      </c>
      <c r="D15" s="38">
        <v>4.5999999999999996</v>
      </c>
      <c r="E15" s="38">
        <f t="shared" si="0"/>
        <v>619.20580199999995</v>
      </c>
      <c r="F15" s="38">
        <f t="shared" si="1"/>
        <v>181.42335599999998</v>
      </c>
      <c r="G15" s="23"/>
      <c r="H15" s="23"/>
      <c r="I15" s="41" t="s">
        <v>18</v>
      </c>
      <c r="J15" s="42" t="s">
        <v>13</v>
      </c>
      <c r="K15" s="42" t="s">
        <v>14</v>
      </c>
    </row>
    <row r="16" spans="1:11">
      <c r="A16" s="36">
        <v>43709</v>
      </c>
      <c r="B16" s="37">
        <v>4.7699999999999996</v>
      </c>
      <c r="C16" s="38">
        <v>13</v>
      </c>
      <c r="D16" s="38">
        <v>6.6</v>
      </c>
      <c r="E16" s="38">
        <f t="shared" si="0"/>
        <v>517.16339999999991</v>
      </c>
      <c r="F16" s="38">
        <f t="shared" si="1"/>
        <v>262.55987999999996</v>
      </c>
      <c r="G16" s="23"/>
      <c r="H16" s="23"/>
      <c r="I16" s="43">
        <v>2019</v>
      </c>
      <c r="J16" s="44">
        <f>(SUM(C8:C19))/12</f>
        <v>7.6608333333333327</v>
      </c>
      <c r="K16" s="44">
        <f>(SUM(D8:D19))/12</f>
        <v>3.5391666666666666</v>
      </c>
    </row>
    <row r="17" spans="1:11">
      <c r="A17" s="36">
        <v>43739</v>
      </c>
      <c r="B17" s="37">
        <v>5.4859999999999998</v>
      </c>
      <c r="C17" s="38">
        <v>9.3000000000000007</v>
      </c>
      <c r="D17" s="38">
        <v>3.8</v>
      </c>
      <c r="E17" s="38">
        <f t="shared" si="0"/>
        <v>425.505132</v>
      </c>
      <c r="F17" s="38">
        <f t="shared" si="1"/>
        <v>173.86231199999997</v>
      </c>
      <c r="G17" s="23"/>
      <c r="H17" s="23"/>
      <c r="I17" s="43">
        <v>2020</v>
      </c>
      <c r="J17" s="44">
        <f>(SUM(C20:C31))/12</f>
        <v>2.4333333333333336</v>
      </c>
      <c r="K17" s="44">
        <f>(SUM(D20:D31))/12</f>
        <v>3.1583333333333337</v>
      </c>
    </row>
    <row r="18" spans="1:11">
      <c r="A18" s="36">
        <v>43770</v>
      </c>
      <c r="B18" s="37">
        <v>6.14</v>
      </c>
      <c r="C18" s="38">
        <v>7.7</v>
      </c>
      <c r="D18" s="38">
        <v>4</v>
      </c>
      <c r="E18" s="38">
        <f t="shared" si="0"/>
        <v>394.29852</v>
      </c>
      <c r="F18" s="38">
        <f t="shared" si="1"/>
        <v>204.8304</v>
      </c>
      <c r="G18" s="23"/>
      <c r="H18" s="23"/>
      <c r="I18" s="43">
        <v>2021</v>
      </c>
      <c r="J18" s="44">
        <f>(SUM(C32:C43))/12</f>
        <v>1.5479166666666666</v>
      </c>
      <c r="K18" s="44">
        <f>(SUM(D32:D43))/12</f>
        <v>3.2749999999999999</v>
      </c>
    </row>
    <row r="19" spans="1:11">
      <c r="A19" s="36">
        <v>43800</v>
      </c>
      <c r="B19" s="37">
        <v>4.88</v>
      </c>
      <c r="C19" s="38">
        <v>6.13</v>
      </c>
      <c r="D19" s="38">
        <v>1.77</v>
      </c>
      <c r="E19" s="38">
        <f t="shared" si="0"/>
        <v>249.486096</v>
      </c>
      <c r="F19" s="38">
        <f t="shared" si="1"/>
        <v>72.037583999999995</v>
      </c>
      <c r="G19" s="23"/>
      <c r="H19" s="23"/>
      <c r="I19" s="43">
        <v>2022</v>
      </c>
      <c r="J19" s="44">
        <f>(SUM(C44:C55))/12</f>
        <v>3.1166666666666667</v>
      </c>
      <c r="K19" s="44">
        <f>(SUM(D44:D55))/12</f>
        <v>3.9</v>
      </c>
    </row>
    <row r="20" spans="1:11">
      <c r="A20" s="36">
        <v>43831</v>
      </c>
      <c r="B20" s="37">
        <v>4.88</v>
      </c>
      <c r="C20" s="38">
        <v>14.8</v>
      </c>
      <c r="D20" s="38">
        <v>5.6</v>
      </c>
      <c r="E20" s="38">
        <f t="shared" si="0"/>
        <v>602.34816000000001</v>
      </c>
      <c r="F20" s="38">
        <f t="shared" si="1"/>
        <v>227.91551999999999</v>
      </c>
      <c r="G20" s="23"/>
      <c r="H20" s="23"/>
      <c r="I20" s="45">
        <v>2023</v>
      </c>
      <c r="J20" s="39">
        <f>(SUM(C56:C67))/12</f>
        <v>1.3583333333333332</v>
      </c>
      <c r="K20" s="39">
        <f>(SUM(D56:D67))/12</f>
        <v>4.5166666666666666</v>
      </c>
    </row>
    <row r="21" spans="1:11">
      <c r="A21" s="36">
        <v>43862</v>
      </c>
      <c r="B21" s="37">
        <v>4.79</v>
      </c>
      <c r="C21" s="38">
        <v>9.5</v>
      </c>
      <c r="D21" s="38">
        <v>4.7</v>
      </c>
      <c r="E21" s="38">
        <f t="shared" si="0"/>
        <v>379.51170000000002</v>
      </c>
      <c r="F21" s="38">
        <f t="shared" si="1"/>
        <v>187.75842</v>
      </c>
      <c r="G21" s="23"/>
      <c r="H21" s="23"/>
      <c r="I21" s="23"/>
      <c r="J21" s="23"/>
      <c r="K21" s="23"/>
    </row>
    <row r="22" spans="1:11">
      <c r="A22" s="36">
        <v>43891</v>
      </c>
      <c r="B22" s="37">
        <v>4.9169999999999998</v>
      </c>
      <c r="C22" s="38">
        <v>0.6</v>
      </c>
      <c r="D22" s="38">
        <v>1.2</v>
      </c>
      <c r="E22" s="38">
        <f t="shared" si="0"/>
        <v>24.604667999999997</v>
      </c>
      <c r="F22" s="38">
        <f t="shared" si="1"/>
        <v>49.209335999999993</v>
      </c>
      <c r="G22" s="23"/>
      <c r="H22" s="23"/>
      <c r="I22" s="23"/>
      <c r="J22" s="23"/>
      <c r="K22" s="23"/>
    </row>
    <row r="23" spans="1:11">
      <c r="A23" s="36">
        <v>43922</v>
      </c>
      <c r="B23" s="37">
        <v>4.6710000000000003</v>
      </c>
      <c r="C23" s="38">
        <v>0.3</v>
      </c>
      <c r="D23" s="38">
        <v>1</v>
      </c>
      <c r="E23" s="38">
        <f t="shared" si="0"/>
        <v>11.686842</v>
      </c>
      <c r="F23" s="38">
        <f t="shared" si="1"/>
        <v>38.956140000000005</v>
      </c>
      <c r="G23" s="23"/>
      <c r="H23" s="23"/>
      <c r="I23" s="23"/>
      <c r="J23" s="23"/>
      <c r="K23" s="23"/>
    </row>
    <row r="24" spans="1:11">
      <c r="A24" s="36">
        <v>43952</v>
      </c>
      <c r="B24" s="37">
        <v>4.7510000000000003</v>
      </c>
      <c r="C24" s="38">
        <v>0.3</v>
      </c>
      <c r="D24" s="38">
        <v>3.9</v>
      </c>
      <c r="E24" s="38">
        <f t="shared" si="0"/>
        <v>11.887002000000001</v>
      </c>
      <c r="F24" s="38">
        <f t="shared" si="1"/>
        <v>154.531026</v>
      </c>
      <c r="G24" s="23"/>
      <c r="H24" s="23"/>
      <c r="I24" s="23"/>
      <c r="J24" s="23"/>
      <c r="K24" s="23"/>
    </row>
    <row r="25" spans="1:11">
      <c r="A25" s="36">
        <v>43983</v>
      </c>
      <c r="B25" s="37">
        <v>4.6079999999999997</v>
      </c>
      <c r="C25" s="38">
        <v>0.3</v>
      </c>
      <c r="D25" s="38">
        <v>3.3</v>
      </c>
      <c r="E25" s="38">
        <f t="shared" si="0"/>
        <v>11.529215999999998</v>
      </c>
      <c r="F25" s="38">
        <f t="shared" si="1"/>
        <v>126.82137599999999</v>
      </c>
      <c r="G25" s="23"/>
      <c r="H25" s="23"/>
      <c r="I25" s="23"/>
      <c r="J25" s="23"/>
      <c r="K25" s="23"/>
    </row>
    <row r="26" spans="1:11">
      <c r="A26" s="36">
        <v>44013</v>
      </c>
      <c r="B26" s="37">
        <v>4.7690000000000001</v>
      </c>
      <c r="C26" s="38">
        <v>0.3</v>
      </c>
      <c r="D26" s="38">
        <v>3.5</v>
      </c>
      <c r="E26" s="38">
        <f t="shared" si="0"/>
        <v>11.932038</v>
      </c>
      <c r="F26" s="38">
        <f t="shared" si="1"/>
        <v>139.20711</v>
      </c>
      <c r="G26" s="23"/>
      <c r="H26" s="23"/>
      <c r="I26" s="23"/>
      <c r="J26" s="23"/>
      <c r="K26" s="23"/>
    </row>
    <row r="27" spans="1:11">
      <c r="A27" s="36">
        <v>44044</v>
      </c>
      <c r="B27" s="37">
        <v>4.8460000000000001</v>
      </c>
      <c r="C27" s="38">
        <v>0.3</v>
      </c>
      <c r="D27" s="38">
        <v>3.5</v>
      </c>
      <c r="E27" s="38">
        <f t="shared" si="0"/>
        <v>12.124692</v>
      </c>
      <c r="F27" s="38">
        <f t="shared" si="1"/>
        <v>141.45473999999999</v>
      </c>
      <c r="G27" s="23"/>
      <c r="H27" s="23"/>
      <c r="I27" s="23"/>
      <c r="J27" s="23"/>
      <c r="K27" s="23"/>
    </row>
    <row r="28" spans="1:11">
      <c r="A28" s="36">
        <v>44075</v>
      </c>
      <c r="B28" s="37">
        <v>5.0339999999999998</v>
      </c>
      <c r="C28" s="38">
        <v>0.7</v>
      </c>
      <c r="D28" s="38">
        <v>5.5</v>
      </c>
      <c r="E28" s="38">
        <f t="shared" si="0"/>
        <v>29.388491999999996</v>
      </c>
      <c r="F28" s="38">
        <f t="shared" si="1"/>
        <v>230.90957999999998</v>
      </c>
      <c r="G28" s="23"/>
      <c r="H28" s="23"/>
      <c r="I28" s="23"/>
      <c r="J28" s="23"/>
      <c r="K28" s="23"/>
    </row>
    <row r="29" spans="1:11">
      <c r="A29" s="36">
        <v>44105</v>
      </c>
      <c r="B29" s="37">
        <v>4.9669999999999996</v>
      </c>
      <c r="C29" s="38">
        <v>0.4</v>
      </c>
      <c r="D29" s="38">
        <v>2.7</v>
      </c>
      <c r="E29" s="38">
        <f t="shared" si="0"/>
        <v>16.569911999999999</v>
      </c>
      <c r="F29" s="38">
        <f t="shared" si="1"/>
        <v>111.84690599999999</v>
      </c>
      <c r="G29" s="23"/>
      <c r="H29" s="23"/>
      <c r="I29" s="23"/>
      <c r="J29" s="23"/>
      <c r="K29" s="23"/>
    </row>
    <row r="30" spans="1:11">
      <c r="A30" s="36">
        <v>44136</v>
      </c>
      <c r="B30" s="37">
        <v>4.6760000000000002</v>
      </c>
      <c r="C30" s="38">
        <v>0.9</v>
      </c>
      <c r="D30" s="38">
        <v>2.2000000000000002</v>
      </c>
      <c r="E30" s="38">
        <f t="shared" si="0"/>
        <v>35.098056</v>
      </c>
      <c r="F30" s="38">
        <f t="shared" si="1"/>
        <v>85.795248000000001</v>
      </c>
      <c r="G30" s="23"/>
      <c r="H30" s="23"/>
      <c r="I30" s="23"/>
      <c r="J30" s="23"/>
      <c r="K30" s="23"/>
    </row>
    <row r="31" spans="1:11">
      <c r="A31" s="36">
        <v>44166</v>
      </c>
      <c r="B31" s="37">
        <v>5.0119999999999996</v>
      </c>
      <c r="C31" s="38">
        <v>0.8</v>
      </c>
      <c r="D31" s="38">
        <v>0.8</v>
      </c>
      <c r="E31" s="38">
        <f t="shared" si="0"/>
        <v>33.440064</v>
      </c>
      <c r="F31" s="38">
        <f t="shared" si="1"/>
        <v>33.440064</v>
      </c>
      <c r="G31" s="23"/>
      <c r="H31" s="23"/>
      <c r="I31" s="23"/>
      <c r="J31" s="23"/>
      <c r="K31" s="23"/>
    </row>
    <row r="32" spans="1:11">
      <c r="A32" s="36">
        <v>44197</v>
      </c>
      <c r="B32" s="37">
        <v>4.7</v>
      </c>
      <c r="C32" s="38">
        <v>0.6</v>
      </c>
      <c r="D32" s="38">
        <v>1</v>
      </c>
      <c r="E32" s="38">
        <f t="shared" si="0"/>
        <v>23.518799999999999</v>
      </c>
      <c r="F32" s="38">
        <f t="shared" si="1"/>
        <v>39.198</v>
      </c>
      <c r="G32" s="23"/>
      <c r="H32" s="23"/>
      <c r="I32" s="23"/>
      <c r="J32" s="23"/>
      <c r="K32" s="23"/>
    </row>
    <row r="33" spans="1:6">
      <c r="A33" s="36">
        <v>44228</v>
      </c>
      <c r="B33" s="37">
        <v>4.4930000000000003</v>
      </c>
      <c r="C33" s="38">
        <v>0.77500000000000002</v>
      </c>
      <c r="D33" s="38">
        <v>4.5</v>
      </c>
      <c r="E33" s="38">
        <f t="shared" si="0"/>
        <v>29.040505500000002</v>
      </c>
      <c r="F33" s="38">
        <f t="shared" si="1"/>
        <v>168.62229000000002</v>
      </c>
    </row>
    <row r="34" spans="1:6">
      <c r="A34" s="36">
        <v>44256</v>
      </c>
      <c r="B34" s="37">
        <v>4.9359999999999999</v>
      </c>
      <c r="C34" s="38">
        <v>1.2</v>
      </c>
      <c r="D34" s="38">
        <v>3.4</v>
      </c>
      <c r="E34" s="38">
        <f t="shared" si="0"/>
        <v>49.399487999999998</v>
      </c>
      <c r="F34" s="38">
        <f t="shared" si="1"/>
        <v>139.965216</v>
      </c>
    </row>
    <row r="35" spans="1:6">
      <c r="A35" s="36">
        <v>44287</v>
      </c>
      <c r="B35" s="37">
        <v>4.7610000000000001</v>
      </c>
      <c r="C35" s="38">
        <v>0.7</v>
      </c>
      <c r="D35" s="38">
        <v>3</v>
      </c>
      <c r="E35" s="38">
        <f t="shared" si="0"/>
        <v>27.794718</v>
      </c>
      <c r="F35" s="38">
        <f t="shared" si="1"/>
        <v>119.12022</v>
      </c>
    </row>
    <row r="36" spans="1:6">
      <c r="A36" s="36">
        <v>44317</v>
      </c>
      <c r="B36" s="37">
        <v>4.952</v>
      </c>
      <c r="C36" s="38">
        <v>1.1000000000000001</v>
      </c>
      <c r="D36" s="38">
        <v>2.8</v>
      </c>
      <c r="E36" s="38">
        <f t="shared" si="0"/>
        <v>45.429648</v>
      </c>
      <c r="F36" s="38">
        <f t="shared" si="1"/>
        <v>115.63910399999999</v>
      </c>
    </row>
    <row r="37" spans="1:6">
      <c r="A37" s="36">
        <v>44348</v>
      </c>
      <c r="B37" s="37">
        <v>5.0549999999999997</v>
      </c>
      <c r="C37" s="38">
        <v>1</v>
      </c>
      <c r="D37" s="38">
        <v>4</v>
      </c>
      <c r="E37" s="38">
        <f t="shared" si="0"/>
        <v>42.158699999999996</v>
      </c>
      <c r="F37" s="38">
        <f t="shared" si="1"/>
        <v>168.63479999999998</v>
      </c>
    </row>
    <row r="38" spans="1:6">
      <c r="A38" s="36">
        <v>44378</v>
      </c>
      <c r="B38" s="37">
        <v>4.8419999999999996</v>
      </c>
      <c r="C38" s="38">
        <v>1.1000000000000001</v>
      </c>
      <c r="D38" s="38">
        <v>2.4</v>
      </c>
      <c r="E38" s="38">
        <f t="shared" si="0"/>
        <v>44.420507999999998</v>
      </c>
      <c r="F38" s="38">
        <f t="shared" si="1"/>
        <v>96.917471999999989</v>
      </c>
    </row>
    <row r="39" spans="1:6">
      <c r="A39" s="36">
        <v>44409</v>
      </c>
      <c r="B39" s="37">
        <v>5.09</v>
      </c>
      <c r="C39" s="38">
        <v>4.5</v>
      </c>
      <c r="D39" s="38">
        <v>4</v>
      </c>
      <c r="E39" s="38">
        <f t="shared" si="0"/>
        <v>191.02770000000001</v>
      </c>
      <c r="F39" s="38">
        <f t="shared" si="1"/>
        <v>169.80240000000001</v>
      </c>
    </row>
    <row r="40" spans="1:6">
      <c r="A40" s="36">
        <v>44440</v>
      </c>
      <c r="B40" s="37">
        <v>5.52</v>
      </c>
      <c r="C40" s="38">
        <v>2.2000000000000002</v>
      </c>
      <c r="D40" s="38">
        <v>3.6</v>
      </c>
      <c r="E40" s="38">
        <f t="shared" si="0"/>
        <v>101.28095999999999</v>
      </c>
      <c r="F40" s="38">
        <f t="shared" si="1"/>
        <v>165.73248000000001</v>
      </c>
    </row>
    <row r="41" spans="1:6">
      <c r="A41" s="36">
        <v>44470</v>
      </c>
      <c r="B41" s="37">
        <v>5.6150000000000002</v>
      </c>
      <c r="C41" s="38">
        <v>3.2</v>
      </c>
      <c r="D41" s="38">
        <v>4.5999999999999996</v>
      </c>
      <c r="E41" s="38">
        <f t="shared" si="0"/>
        <v>149.85311999999999</v>
      </c>
      <c r="F41" s="38">
        <f t="shared" si="1"/>
        <v>215.41386</v>
      </c>
    </row>
    <row r="42" spans="1:6">
      <c r="A42" s="36">
        <v>44501</v>
      </c>
      <c r="B42" s="37">
        <v>4.8479999999999999</v>
      </c>
      <c r="C42" s="38">
        <v>1</v>
      </c>
      <c r="D42" s="38">
        <v>2.6</v>
      </c>
      <c r="E42" s="38">
        <f t="shared" si="0"/>
        <v>40.432319999999997</v>
      </c>
      <c r="F42" s="38">
        <f t="shared" si="1"/>
        <v>105.124032</v>
      </c>
    </row>
    <row r="43" spans="1:6">
      <c r="A43" s="36">
        <v>44531</v>
      </c>
      <c r="B43" s="37">
        <v>5.6420000000000003</v>
      </c>
      <c r="C43" s="38">
        <v>1.2</v>
      </c>
      <c r="D43" s="38">
        <v>3.4</v>
      </c>
      <c r="E43" s="38">
        <f t="shared" si="0"/>
        <v>56.465136000000001</v>
      </c>
      <c r="F43" s="38">
        <f t="shared" si="1"/>
        <v>159.98455200000001</v>
      </c>
    </row>
    <row r="44" spans="1:6">
      <c r="A44" s="36">
        <v>44562</v>
      </c>
      <c r="B44" s="37">
        <v>5.8659999999999997</v>
      </c>
      <c r="C44" s="38">
        <v>8.4</v>
      </c>
      <c r="D44" s="38">
        <v>7.8</v>
      </c>
      <c r="E44" s="38">
        <f t="shared" si="0"/>
        <v>410.94849599999998</v>
      </c>
      <c r="F44" s="38">
        <f t="shared" si="1"/>
        <v>381.59503199999995</v>
      </c>
    </row>
    <row r="45" spans="1:6">
      <c r="A45" s="36">
        <v>44593</v>
      </c>
      <c r="B45" s="37">
        <v>5.3390000000000004</v>
      </c>
      <c r="C45" s="38">
        <v>2.4</v>
      </c>
      <c r="D45" s="38">
        <v>4.2</v>
      </c>
      <c r="E45" s="38">
        <f t="shared" si="0"/>
        <v>106.865424</v>
      </c>
      <c r="F45" s="38">
        <f t="shared" si="1"/>
        <v>187.01449200000002</v>
      </c>
    </row>
    <row r="46" spans="1:6">
      <c r="A46" s="36">
        <v>44621</v>
      </c>
      <c r="B46" s="37">
        <v>6.9859999999999998</v>
      </c>
      <c r="C46" s="38">
        <v>1.7</v>
      </c>
      <c r="D46" s="38">
        <v>5.4</v>
      </c>
      <c r="E46" s="38">
        <f t="shared" si="0"/>
        <v>99.047507999999993</v>
      </c>
      <c r="F46" s="38">
        <f t="shared" si="1"/>
        <v>314.62149600000004</v>
      </c>
    </row>
    <row r="47" spans="1:6">
      <c r="A47" s="36">
        <v>44652</v>
      </c>
      <c r="B47" s="37">
        <v>6.0810000000000004</v>
      </c>
      <c r="C47" s="38">
        <v>1.5</v>
      </c>
      <c r="D47" s="38">
        <v>2</v>
      </c>
      <c r="E47" s="38">
        <f t="shared" si="0"/>
        <v>76.073310000000006</v>
      </c>
      <c r="F47" s="38">
        <f t="shared" si="1"/>
        <v>101.43108000000001</v>
      </c>
    </row>
    <row r="48" spans="1:6">
      <c r="A48" s="36">
        <v>44682</v>
      </c>
      <c r="B48" s="37">
        <v>6.1740000000000004</v>
      </c>
      <c r="C48" s="38">
        <v>1.3</v>
      </c>
      <c r="D48" s="38">
        <v>2.2000000000000002</v>
      </c>
      <c r="E48" s="38">
        <f t="shared" si="0"/>
        <v>66.938508000000013</v>
      </c>
      <c r="F48" s="38">
        <f t="shared" si="1"/>
        <v>113.28055200000001</v>
      </c>
    </row>
    <row r="49" spans="1:6">
      <c r="A49" s="36">
        <v>44713</v>
      </c>
      <c r="B49" s="37">
        <v>5.8380000000000001</v>
      </c>
      <c r="C49" s="38">
        <v>2.5</v>
      </c>
      <c r="D49" s="38">
        <v>4.7</v>
      </c>
      <c r="E49" s="38">
        <f t="shared" si="0"/>
        <v>121.7223</v>
      </c>
      <c r="F49" s="38">
        <f t="shared" si="1"/>
        <v>228.83792400000002</v>
      </c>
    </row>
    <row r="50" spans="1:6">
      <c r="A50" s="36">
        <v>44743</v>
      </c>
      <c r="B50" s="37">
        <v>5.9779999999999998</v>
      </c>
      <c r="C50" s="38">
        <v>2</v>
      </c>
      <c r="D50" s="38">
        <v>4.3</v>
      </c>
      <c r="E50" s="38">
        <f t="shared" si="0"/>
        <v>99.713039999999992</v>
      </c>
      <c r="F50" s="38">
        <f t="shared" si="1"/>
        <v>214.38303599999998</v>
      </c>
    </row>
    <row r="51" spans="1:6">
      <c r="A51" s="36">
        <v>44774</v>
      </c>
      <c r="B51" s="37">
        <v>6.3769999999999998</v>
      </c>
      <c r="C51" s="38">
        <v>1.7</v>
      </c>
      <c r="D51" s="38">
        <v>4.0999999999999996</v>
      </c>
      <c r="E51" s="38">
        <f t="shared" si="0"/>
        <v>90.413105999999999</v>
      </c>
      <c r="F51" s="38">
        <f t="shared" si="1"/>
        <v>218.05513799999997</v>
      </c>
    </row>
    <row r="52" spans="1:6">
      <c r="A52" s="36">
        <v>44805</v>
      </c>
      <c r="B52" s="37">
        <v>6.4390000000000001</v>
      </c>
      <c r="C52" s="38">
        <v>6.5</v>
      </c>
      <c r="D52" s="38">
        <v>4.2</v>
      </c>
      <c r="E52" s="38">
        <f t="shared" si="0"/>
        <v>349.05818999999997</v>
      </c>
      <c r="F52" s="38">
        <f t="shared" si="1"/>
        <v>225.54529200000002</v>
      </c>
    </row>
    <row r="53" spans="1:6">
      <c r="A53" s="36">
        <v>44835</v>
      </c>
      <c r="B53" s="37">
        <v>5.9619999999999997</v>
      </c>
      <c r="C53" s="38">
        <v>2.2999999999999998</v>
      </c>
      <c r="D53" s="38">
        <v>3.5</v>
      </c>
      <c r="E53" s="38">
        <f t="shared" si="0"/>
        <v>114.36308399999999</v>
      </c>
      <c r="F53" s="38">
        <f t="shared" si="1"/>
        <v>174.03077999999996</v>
      </c>
    </row>
    <row r="54" spans="1:6">
      <c r="A54" s="36">
        <v>44866</v>
      </c>
      <c r="B54" s="37">
        <v>6.282</v>
      </c>
      <c r="C54" s="38">
        <v>4</v>
      </c>
      <c r="D54" s="38">
        <v>2.2999999999999998</v>
      </c>
      <c r="E54" s="38">
        <f t="shared" si="0"/>
        <v>209.56752</v>
      </c>
      <c r="F54" s="38">
        <f t="shared" si="1"/>
        <v>120.50132399999998</v>
      </c>
    </row>
    <row r="55" spans="1:6">
      <c r="A55" s="36">
        <v>44896</v>
      </c>
      <c r="B55" s="37">
        <v>4.968</v>
      </c>
      <c r="C55" s="38">
        <v>3.1</v>
      </c>
      <c r="D55" s="38">
        <v>2.1</v>
      </c>
      <c r="E55" s="38">
        <f t="shared" si="0"/>
        <v>128.44267199999999</v>
      </c>
      <c r="F55" s="38">
        <f t="shared" si="1"/>
        <v>87.009551999999999</v>
      </c>
    </row>
    <row r="56" spans="1:6">
      <c r="A56" s="36">
        <v>44927</v>
      </c>
      <c r="B56" s="37">
        <v>7.367</v>
      </c>
      <c r="C56" s="38">
        <v>1.3</v>
      </c>
      <c r="D56" s="38">
        <v>2.7</v>
      </c>
      <c r="E56" s="38">
        <f t="shared" si="0"/>
        <v>79.873013999999998</v>
      </c>
      <c r="F56" s="38">
        <f t="shared" si="1"/>
        <v>165.890106</v>
      </c>
    </row>
    <row r="57" spans="1:6">
      <c r="A57" s="36">
        <v>44958</v>
      </c>
      <c r="B57" s="37">
        <v>6.5090000000000003</v>
      </c>
      <c r="C57" s="38">
        <v>2.9</v>
      </c>
      <c r="D57" s="38">
        <v>4.2</v>
      </c>
      <c r="E57" s="38">
        <f t="shared" si="0"/>
        <v>157.42667400000002</v>
      </c>
      <c r="F57" s="38">
        <f t="shared" si="1"/>
        <v>227.997252</v>
      </c>
    </row>
    <row r="58" spans="1:6">
      <c r="A58" s="36">
        <v>44986</v>
      </c>
      <c r="B58" s="37">
        <v>4.9459999999999997</v>
      </c>
      <c r="C58" s="38">
        <v>2.2999999999999998</v>
      </c>
      <c r="D58" s="38">
        <v>6.5</v>
      </c>
      <c r="E58" s="38">
        <f t="shared" si="0"/>
        <v>94.874171999999987</v>
      </c>
      <c r="F58" s="38">
        <f t="shared" si="1"/>
        <v>268.12266</v>
      </c>
    </row>
    <row r="59" spans="1:6">
      <c r="A59" s="36">
        <v>45017</v>
      </c>
      <c r="B59" s="37">
        <v>6.0709999999999997</v>
      </c>
      <c r="C59" s="38">
        <v>1.1000000000000001</v>
      </c>
      <c r="D59" s="38">
        <v>8.4</v>
      </c>
      <c r="E59" s="38">
        <f t="shared" si="0"/>
        <v>55.695354000000002</v>
      </c>
      <c r="F59" s="38">
        <f t="shared" si="1"/>
        <v>425.30997600000001</v>
      </c>
    </row>
    <row r="60" spans="1:6">
      <c r="A60" s="36">
        <v>45047</v>
      </c>
      <c r="B60" s="37">
        <v>6.7210000000000001</v>
      </c>
      <c r="C60" s="38">
        <v>1</v>
      </c>
      <c r="D60" s="38">
        <v>4.2</v>
      </c>
      <c r="E60" s="38">
        <f t="shared" si="0"/>
        <v>56.053139999999999</v>
      </c>
      <c r="F60" s="38">
        <f t="shared" si="1"/>
        <v>235.42318800000001</v>
      </c>
    </row>
    <row r="61" spans="1:6">
      <c r="A61" s="36">
        <v>45078</v>
      </c>
      <c r="B61" s="37">
        <v>6.1959999999999997</v>
      </c>
      <c r="C61" s="38">
        <v>1</v>
      </c>
      <c r="D61" s="38">
        <v>3.1</v>
      </c>
      <c r="E61" s="38">
        <f t="shared" si="0"/>
        <v>51.674639999999997</v>
      </c>
      <c r="F61" s="38">
        <f t="shared" si="1"/>
        <v>160.191384</v>
      </c>
    </row>
    <row r="62" spans="1:6">
      <c r="A62" s="36">
        <v>45108</v>
      </c>
      <c r="B62" s="37">
        <v>6.4630000000000001</v>
      </c>
      <c r="C62" s="38">
        <v>2</v>
      </c>
      <c r="D62" s="38">
        <v>5.9</v>
      </c>
      <c r="E62" s="38">
        <f t="shared" si="0"/>
        <v>107.80284</v>
      </c>
      <c r="F62" s="38">
        <f t="shared" si="1"/>
        <v>318.01837799999998</v>
      </c>
    </row>
    <row r="63" spans="1:6">
      <c r="A63" s="36">
        <v>45139</v>
      </c>
      <c r="B63" s="37">
        <v>6.2039999999999997</v>
      </c>
      <c r="C63" s="38">
        <v>1.2</v>
      </c>
      <c r="D63" s="38">
        <v>4.3</v>
      </c>
      <c r="E63" s="38">
        <f t="shared" si="0"/>
        <v>62.089631999999987</v>
      </c>
      <c r="F63" s="38">
        <f t="shared" si="1"/>
        <v>222.48784799999999</v>
      </c>
    </row>
    <row r="64" spans="1:6">
      <c r="A64" s="36">
        <v>45170</v>
      </c>
      <c r="B64" s="37">
        <v>6.0949999999999998</v>
      </c>
      <c r="C64" s="38">
        <v>0.6</v>
      </c>
      <c r="D64" s="38">
        <v>3.2</v>
      </c>
      <c r="E64" s="38">
        <f t="shared" si="0"/>
        <v>30.499379999999995</v>
      </c>
      <c r="F64" s="38">
        <f t="shared" si="1"/>
        <v>162.66336000000001</v>
      </c>
    </row>
    <row r="65" spans="1:6">
      <c r="A65" s="36">
        <v>45200</v>
      </c>
      <c r="B65" s="37">
        <v>6.1210000000000004</v>
      </c>
      <c r="C65" s="38">
        <v>0.7</v>
      </c>
      <c r="D65" s="38">
        <v>4.4000000000000004</v>
      </c>
      <c r="E65" s="38">
        <f t="shared" si="0"/>
        <v>35.734397999999999</v>
      </c>
      <c r="F65" s="38">
        <f t="shared" si="1"/>
        <v>224.61621600000004</v>
      </c>
    </row>
    <row r="66" spans="1:6">
      <c r="A66" s="36">
        <v>45231</v>
      </c>
      <c r="B66" s="37">
        <v>5.77</v>
      </c>
      <c r="C66" s="38">
        <v>1</v>
      </c>
      <c r="D66" s="38">
        <v>4</v>
      </c>
      <c r="E66" s="38">
        <f t="shared" si="0"/>
        <v>48.121799999999993</v>
      </c>
      <c r="F66" s="38">
        <f t="shared" si="1"/>
        <v>192.48719999999997</v>
      </c>
    </row>
    <row r="67" spans="1:6" ht="15.75" thickBot="1">
      <c r="A67" s="40">
        <v>45261</v>
      </c>
      <c r="B67" s="46">
        <v>6.431</v>
      </c>
      <c r="C67" s="47">
        <v>1.2</v>
      </c>
      <c r="D67" s="47">
        <v>3.3</v>
      </c>
      <c r="E67" s="47">
        <f t="shared" si="0"/>
        <v>64.361447999999996</v>
      </c>
      <c r="F67" s="47">
        <f t="shared" si="1"/>
        <v>176.99398199999999</v>
      </c>
    </row>
  </sheetData>
  <mergeCells count="4">
    <mergeCell ref="B2:E2"/>
    <mergeCell ref="A1:F1"/>
    <mergeCell ref="I5:K5"/>
    <mergeCell ref="I14:K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FC74-56AB-4399-BA77-F7D54035B5FF}">
  <dimension ref="B3:G3"/>
  <sheetViews>
    <sheetView workbookViewId="0">
      <selection activeCell="H13" sqref="H13"/>
    </sheetView>
  </sheetViews>
  <sheetFormatPr defaultRowHeight="15"/>
  <sheetData>
    <row r="3" spans="2:7" ht="15.75">
      <c r="B3" s="55" t="s">
        <v>19</v>
      </c>
      <c r="C3" s="55"/>
      <c r="D3" s="55"/>
      <c r="E3" s="55"/>
      <c r="F3" s="55"/>
      <c r="G3" s="55"/>
    </row>
  </sheetData>
  <mergeCells count="1"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E107-9BEB-4FBF-9489-FBE1B6B33AC7}">
  <dimension ref="A1:J14"/>
  <sheetViews>
    <sheetView workbookViewId="0">
      <selection activeCell="L8" sqref="L8"/>
    </sheetView>
  </sheetViews>
  <sheetFormatPr defaultRowHeight="15"/>
  <cols>
    <col min="1" max="1" width="52.140625" customWidth="1"/>
    <col min="2" max="2" width="9.42578125" style="9" customWidth="1"/>
    <col min="3" max="3" width="15.7109375" style="9" customWidth="1"/>
    <col min="4" max="8" width="11.7109375" customWidth="1"/>
    <col min="9" max="9" width="12.7109375" customWidth="1"/>
    <col min="10" max="10" width="11.7109375" customWidth="1"/>
  </cols>
  <sheetData>
    <row r="1" spans="1:10" ht="15.75" thickBot="1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16.5" thickBot="1">
      <c r="A2" s="1"/>
      <c r="B2" s="1"/>
      <c r="C2" s="1"/>
      <c r="D2" s="56" t="s">
        <v>20</v>
      </c>
      <c r="E2" s="57"/>
      <c r="F2" s="57"/>
      <c r="G2" s="57"/>
      <c r="H2" s="3"/>
      <c r="I2" s="1"/>
      <c r="J2" s="1"/>
    </row>
    <row r="3" spans="1:10" ht="63.75" thickBot="1">
      <c r="A3" s="4" t="s">
        <v>21</v>
      </c>
      <c r="B3" s="5" t="s">
        <v>22</v>
      </c>
      <c r="C3" s="4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30</v>
      </c>
    </row>
    <row r="4" spans="1:10" ht="15.75">
      <c r="A4" s="18" t="s">
        <v>31</v>
      </c>
      <c r="B4" s="12">
        <v>1</v>
      </c>
      <c r="C4" s="18" t="s">
        <v>32</v>
      </c>
      <c r="D4" s="19">
        <v>400</v>
      </c>
      <c r="E4" s="19"/>
      <c r="F4" s="19"/>
      <c r="G4" s="19"/>
      <c r="H4" s="18">
        <v>2024</v>
      </c>
      <c r="I4" s="20">
        <v>2025</v>
      </c>
      <c r="J4" s="20">
        <v>2025</v>
      </c>
    </row>
    <row r="5" spans="1:10" ht="33.75" customHeight="1">
      <c r="A5" s="20" t="s">
        <v>33</v>
      </c>
      <c r="B5" s="14">
        <v>2</v>
      </c>
      <c r="C5" s="21" t="s">
        <v>34</v>
      </c>
      <c r="D5" s="22">
        <v>40</v>
      </c>
      <c r="E5" s="19">
        <v>200</v>
      </c>
      <c r="F5" s="19"/>
      <c r="G5" s="19"/>
      <c r="H5" s="18">
        <v>2026</v>
      </c>
      <c r="I5" s="18">
        <v>2030</v>
      </c>
      <c r="J5" s="18">
        <v>2030</v>
      </c>
    </row>
    <row r="6" spans="1:10" ht="15.75">
      <c r="A6" s="13"/>
      <c r="B6" s="16"/>
      <c r="C6" s="13"/>
      <c r="D6" s="15"/>
      <c r="E6" s="10"/>
      <c r="F6" s="10"/>
      <c r="G6" s="10"/>
      <c r="H6" s="6"/>
      <c r="I6" s="6"/>
      <c r="J6" s="6"/>
    </row>
    <row r="7" spans="1:10" ht="15.75">
      <c r="A7" s="17"/>
      <c r="B7" s="13"/>
      <c r="C7" s="13"/>
      <c r="D7" s="15"/>
      <c r="E7" s="10"/>
      <c r="F7" s="10"/>
      <c r="G7" s="10"/>
      <c r="H7" s="6"/>
      <c r="I7" s="6"/>
      <c r="J7" s="6"/>
    </row>
    <row r="8" spans="1:10" ht="15.75">
      <c r="A8" s="6"/>
      <c r="B8" s="6"/>
      <c r="C8" s="6"/>
      <c r="D8" s="10"/>
      <c r="E8" s="10"/>
      <c r="F8" s="10"/>
      <c r="G8" s="10"/>
      <c r="H8" s="6"/>
      <c r="I8" s="6"/>
      <c r="J8" s="6"/>
    </row>
    <row r="9" spans="1:10" ht="15.75">
      <c r="A9" s="6"/>
      <c r="B9" s="6"/>
      <c r="C9" s="6"/>
      <c r="D9" s="10"/>
      <c r="E9" s="10"/>
      <c r="F9" s="10"/>
      <c r="G9" s="10"/>
      <c r="H9" s="6"/>
      <c r="I9" s="6"/>
      <c r="J9" s="6"/>
    </row>
    <row r="10" spans="1:10" ht="15.75">
      <c r="A10" s="6"/>
      <c r="B10" s="6"/>
      <c r="C10" s="6"/>
      <c r="D10" s="10"/>
      <c r="E10" s="10"/>
      <c r="F10" s="10"/>
      <c r="G10" s="10"/>
      <c r="H10" s="6"/>
      <c r="I10" s="6"/>
      <c r="J10" s="6"/>
    </row>
    <row r="11" spans="1:10" ht="15.75">
      <c r="A11" s="6"/>
      <c r="B11" s="6"/>
      <c r="C11" s="6"/>
      <c r="D11" s="10"/>
      <c r="E11" s="10"/>
      <c r="F11" s="10"/>
      <c r="G11" s="10"/>
      <c r="H11" s="6"/>
      <c r="I11" s="6"/>
      <c r="J11" s="6"/>
    </row>
    <row r="12" spans="1:10" ht="15.75">
      <c r="A12" s="6"/>
      <c r="B12" s="6"/>
      <c r="C12" s="6"/>
      <c r="D12" s="10"/>
      <c r="E12" s="10"/>
      <c r="F12" s="10"/>
      <c r="G12" s="10"/>
      <c r="H12" s="6"/>
      <c r="I12" s="6"/>
      <c r="J12" s="6"/>
    </row>
    <row r="13" spans="1:10" ht="15.75">
      <c r="A13" s="6"/>
      <c r="B13" s="6"/>
      <c r="C13" s="6"/>
      <c r="D13" s="10"/>
      <c r="E13" s="10"/>
      <c r="F13" s="10"/>
      <c r="G13" s="10"/>
      <c r="H13" s="6"/>
      <c r="I13" s="6"/>
      <c r="J13" s="6"/>
    </row>
    <row r="14" spans="1:10" ht="16.5" thickBot="1">
      <c r="A14" s="7"/>
      <c r="B14" s="7"/>
      <c r="C14" s="7"/>
      <c r="D14" s="11"/>
      <c r="E14" s="11"/>
      <c r="F14" s="11"/>
      <c r="G14" s="11"/>
      <c r="H14" s="7"/>
      <c r="I14" s="7"/>
      <c r="J14" s="7"/>
    </row>
  </sheetData>
  <mergeCells count="1">
    <mergeCell ref="D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5" ma:contentTypeDescription="Create a new document." ma:contentTypeScope="" ma:versionID="93b76748c6d17d67a5337bde73ad1d2e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602992c4970211d704e32debb5d4ed0e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72E472-C56C-4085-9FF4-93E129764B0B}"/>
</file>

<file path=customXml/itemProps2.xml><?xml version="1.0" encoding="utf-8"?>
<ds:datastoreItem xmlns:ds="http://schemas.openxmlformats.org/officeDocument/2006/customXml" ds:itemID="{D8D38E3D-1B12-4C5D-A00B-CA40F7C14E1A}"/>
</file>

<file path=customXml/itemProps3.xml><?xml version="1.0" encoding="utf-8"?>
<ds:datastoreItem xmlns:ds="http://schemas.openxmlformats.org/officeDocument/2006/customXml" ds:itemID="{F39D8276-D2CB-46D6-9A1F-D6BD94A564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Fuller, Melissa</dc:creator>
  <cp:keywords/>
  <dc:description/>
  <cp:lastModifiedBy>Fetgatter, Jessica</cp:lastModifiedBy>
  <cp:revision/>
  <dcterms:created xsi:type="dcterms:W3CDTF">2024-01-16T18:29:08Z</dcterms:created>
  <dcterms:modified xsi:type="dcterms:W3CDTF">2024-03-04T15:32:35Z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MediaServiceImageTags">
    <vt:lpwstr/>
  </property>
</Properties>
</file>